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5FF75C35-479E-4F6F-9405-81B30372717F}"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Data" sheetId="1" r:id="rId2"/>
    <sheet name="Working" sheetId="5" r:id="rId3"/>
    <sheet name="Dashboard I" sheetId="6" r:id="rId4"/>
    <sheet name="Dashboard II" sheetId="7" r:id="rId5"/>
    <sheet name="Regional Sales" sheetId="9" r:id="rId6"/>
    <sheet name="Top 10 State" sheetId="11" r:id="rId7"/>
    <sheet name="Region Profit" sheetId="12" r:id="rId8"/>
    <sheet name="Sub Category Sales" sheetId="24" r:id="rId9"/>
    <sheet name="Anomaly Detection" sheetId="23" r:id="rId10"/>
    <sheet name="Growth" sheetId="13" r:id="rId11"/>
    <sheet name="Description" sheetId="14" r:id="rId12"/>
    <sheet name="Access" sheetId="3" r:id="rId13"/>
    <sheet name="Income by Education Level" sheetId="16" r:id="rId14"/>
    <sheet name="Multiple Table" sheetId="15" r:id="rId15"/>
  </sheets>
  <definedNames>
    <definedName name="_xlnm._FilterDatabase" localSheetId="12" hidden="1">Access!$A$1:$G$1125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Product_Sub_Category">#N/A</definedName>
    <definedName name="Slicer_Region">#N/A</definedName>
    <definedName name="Slicer_Region1">#N/A</definedName>
    <definedName name="Slicer_Ship_Mode">#N/A</definedName>
  </definedNames>
  <calcPr calcId="191029"/>
  <pivotCaches>
    <pivotCache cacheId="0" r:id="rId16"/>
    <pivotCache cacheId="1" r:id="rId17"/>
    <pivotCache cacheId="2" r:id="rId18"/>
  </pivotCaches>
  <extLst>
    <ext xmlns:x14="http://schemas.microsoft.com/office/spreadsheetml/2009/9/main" uri="{876F7934-8845-4945-9796-88D515C7AA90}">
      <x14:pivotCaches>
        <pivotCache cacheId="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7" i="24" l="1"/>
  <c r="L8" i="24"/>
  <c r="L9" i="24"/>
  <c r="L10" i="24"/>
  <c r="L11" i="24"/>
  <c r="L12" i="24"/>
  <c r="L13" i="24"/>
  <c r="L14" i="24"/>
  <c r="L15" i="24"/>
  <c r="L16" i="24"/>
  <c r="L17" i="24"/>
  <c r="L18" i="24"/>
  <c r="L19" i="24"/>
  <c r="L20" i="24"/>
  <c r="L21" i="24"/>
  <c r="L22" i="24"/>
  <c r="L6" i="24"/>
  <c r="K23" i="24"/>
  <c r="K7" i="24"/>
  <c r="K8" i="24"/>
  <c r="K9" i="24"/>
  <c r="K10" i="24"/>
  <c r="K11" i="24"/>
  <c r="K12" i="24"/>
  <c r="K13" i="24"/>
  <c r="K14" i="24"/>
  <c r="K15" i="24"/>
  <c r="K16" i="24"/>
  <c r="K17" i="24"/>
  <c r="K18" i="24"/>
  <c r="K19" i="24"/>
  <c r="K20" i="24"/>
  <c r="K21" i="24"/>
  <c r="K22" i="24"/>
  <c r="K6" i="24"/>
  <c r="J7" i="24"/>
  <c r="J8" i="24"/>
  <c r="J9" i="24"/>
  <c r="J10" i="24"/>
  <c r="J11" i="24"/>
  <c r="J12" i="24"/>
  <c r="J13" i="24"/>
  <c r="J14" i="24"/>
  <c r="J15" i="24"/>
  <c r="J16" i="24"/>
  <c r="J17" i="24"/>
  <c r="J18" i="24"/>
  <c r="J19" i="24"/>
  <c r="J20" i="24"/>
  <c r="J21" i="24"/>
  <c r="J22" i="24"/>
  <c r="J6" i="24"/>
  <c r="E9" i="24"/>
  <c r="F9" i="24"/>
  <c r="F8" i="24"/>
  <c r="E8" i="24"/>
  <c r="F7" i="24"/>
  <c r="E7" i="24"/>
  <c r="F6" i="24"/>
  <c r="E6" i="24"/>
  <c r="I6" i="24" a="1"/>
  <c r="I6" i="24" s="1"/>
  <c r="H12" i="11" l="1"/>
  <c r="H11" i="11"/>
  <c r="H10" i="11"/>
  <c r="H9" i="11"/>
  <c r="H8" i="11"/>
  <c r="H7" i="11"/>
  <c r="H6" i="11"/>
  <c r="H5" i="11"/>
  <c r="H4" i="11"/>
  <c r="H3" i="11"/>
  <c r="B33" i="2" a="1"/>
  <c r="B33" i="2" s="1"/>
  <c r="F11" i="12"/>
  <c r="F12" i="12"/>
  <c r="F13" i="12"/>
  <c r="F14" i="12"/>
  <c r="F10" i="12"/>
  <c r="E11" i="12"/>
  <c r="E12" i="12"/>
  <c r="E13" i="12"/>
  <c r="E14" i="12"/>
  <c r="E10" i="12"/>
  <c r="D11" i="12"/>
  <c r="D12" i="12"/>
  <c r="D13" i="12"/>
  <c r="D14" i="12"/>
  <c r="D10" i="12"/>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<sst xmlns="http://schemas.openxmlformats.org/spreadsheetml/2006/main" count="29222" uniqueCount="3252">
  <si>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</si>
  <si>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</si>
  <si>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</si>
  <si>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</si>
  <si>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</si>
  <si>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</si>
  <si>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</si>
  <si>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</si>
  <si>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</si>
  <si>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</si>
  <si>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</si>
  <si>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</si>
  <si>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</si>
  <si>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</si>
  <si>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</si>
  <si>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</si>
  <si>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</si>
  <si>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</si>
  <si>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</si>
  <si>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</si>
  <si>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</si>
  <si>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</si>
  <si>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</si>
  <si>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</si>
  <si>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</si>
  <si>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</si>
  <si>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</si>
  <si>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</si>
  <si>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</si>
  <si>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</si>
  <si>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</si>
  <si>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</si>
  <si>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</si>
  <si>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</si>
  <si>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</si>
  <si>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</si>
  <si>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</si>
  <si>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</si>
  <si>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</si>
  <si>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</si>
  <si>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</si>
  <si>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</si>
  <si>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</si>
  <si>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</si>
  <si>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</si>
  <si>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</si>
  <si>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</si>
  <si>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</si>
  <si>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</si>
  <si>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</si>
  <si>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</si>
  <si>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</si>
  <si>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</si>
  <si>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</si>
  <si>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</si>
  <si>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</si>
  <si>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</si>
  <si>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</si>
  <si>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</si>
  <si>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</si>
  <si>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</si>
  <si>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</si>
  <si>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</si>
  <si>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</si>
  <si>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</si>
  <si>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</si>
  <si>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</si>
  <si>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</si>
  <si>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</si>
  <si>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</si>
  <si>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</si>
  <si>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</si>
  <si>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</si>
  <si>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</si>
  <si>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</si>
  <si>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</si>
  <si>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</si>
  <si>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</si>
  <si>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</si>
  <si>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</si>
  <si>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</si>
  <si>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</si>
  <si>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</si>
  <si>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</si>
  <si>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</si>
  <si>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</si>
  <si>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</si>
  <si>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</si>
  <si>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</si>
  <si>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</si>
  <si>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</si>
  <si>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</si>
  <si>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</si>
  <si>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</si>
  <si>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</si>
  <si>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</si>
  <si>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</si>
  <si>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</si>
  <si>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</si>
  <si>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</si>
  <si>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</si>
  <si>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</si>
  <si>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</si>
  <si>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</si>
  <si>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</si>
  <si>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</si>
  <si>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</si>
  <si>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</si>
  <si>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</si>
  <si>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</si>
  <si>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</si>
  <si>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</si>
  <si>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</si>
  <si>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</si>
  <si>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</si>
  <si>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</si>
  <si>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</si>
  <si>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</si>
  <si>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</si>
  <si>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</si>
  <si>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</si>
  <si>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</si>
  <si>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</si>
  <si>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</si>
  <si>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</si>
  <si>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</si>
  <si>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</si>
  <si>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</si>
  <si>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</si>
  <si>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</si>
  <si>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</si>
  <si>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</si>
  <si>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</si>
  <si>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</si>
  <si>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</si>
  <si>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</si>
  <si>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</si>
  <si>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</si>
  <si>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</si>
  <si>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</si>
  <si>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</si>
  <si>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</si>
  <si>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</si>
  <si>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</si>
  <si>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</si>
  <si>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</si>
  <si>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</si>
  <si>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</si>
  <si>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</si>
  <si>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</si>
  <si>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</si>
  <si>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</si>
  <si>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</si>
  <si>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</si>
  <si>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</si>
  <si>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</si>
  <si>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</si>
  <si>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</si>
  <si>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</si>
  <si>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</si>
  <si>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</si>
  <si>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</si>
  <si>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</si>
  <si>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</si>
  <si>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</si>
  <si>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</si>
  <si>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</si>
  <si>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</si>
  <si>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</si>
  <si>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</si>
  <si>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</si>
  <si>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</si>
  <si>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</si>
  <si>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</si>
  <si>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</si>
  <si>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</si>
  <si>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</si>
  <si>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</si>
  <si>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</si>
  <si>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</si>
  <si>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</si>
  <si>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</si>
  <si>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</si>
  <si>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</si>
  <si>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</si>
  <si>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</si>
  <si>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</si>
  <si>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</si>
  <si>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</si>
  <si>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</si>
  <si>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</si>
  <si>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</si>
  <si>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</si>
  <si>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</si>
  <si>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</si>
  <si>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</si>
  <si>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</si>
  <si>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</si>
  <si>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</si>
  <si>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</si>
  <si>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</si>
  <si>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</si>
  <si>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</si>
  <si>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</si>
  <si>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</si>
  <si>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</si>
  <si>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</si>
  <si>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</si>
  <si>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</si>
  <si>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</si>
  <si>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</si>
  <si>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</si>
  <si>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</si>
  <si>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</si>
  <si>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</si>
  <si>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</si>
  <si>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</si>
  <si>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</si>
  <si>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</si>
  <si>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</si>
  <si>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</si>
  <si>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</si>
  <si>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</si>
  <si>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</si>
  <si>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</si>
  <si>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</si>
  <si>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</si>
  <si>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</si>
  <si>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</si>
  <si>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</si>
  <si>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</si>
  <si>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</si>
  <si>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</si>
  <si>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</si>
  <si>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</si>
  <si>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</si>
  <si>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</si>
  <si>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</si>
  <si>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</si>
  <si>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</si>
  <si>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</si>
  <si>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</si>
  <si>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</si>
  <si>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</si>
  <si>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</si>
  <si>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</si>
  <si>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</si>
  <si>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</si>
  <si>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</si>
  <si>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</si>
  <si>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</si>
  <si>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</si>
  <si>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</si>
  <si>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</si>
  <si>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</si>
  <si>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</si>
  <si>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</si>
  <si>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</si>
  <si>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</si>
  <si>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</si>
  <si>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</si>
  <si>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</si>
  <si>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</si>
  <si>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</si>
  <si>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</si>
  <si>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</si>
  <si>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</si>
  <si>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</si>
  <si>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</si>
  <si>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</si>
  <si>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</si>
  <si>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</si>
  <si>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</si>
  <si>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</si>
  <si>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</si>
  <si>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</si>
  <si>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</si>
  <si>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</si>
  <si>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</si>
  <si>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</si>
  <si>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</si>
  <si>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</si>
  <si>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</si>
  <si>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</si>
  <si>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</si>
  <si>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</si>
  <si>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</si>
  <si>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</si>
  <si>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</si>
  <si>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</si>
  <si>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</si>
  <si>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</si>
  <si>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</si>
  <si>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</si>
  <si>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</si>
  <si>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</si>
  <si>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</si>
  <si>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</si>
  <si>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</si>
  <si>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</si>
  <si>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</si>
  <si>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</si>
  <si>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</si>
  <si>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</si>
  <si>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</si>
  <si>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</si>
  <si>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</si>
  <si>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</si>
  <si>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</si>
  <si>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</si>
  <si>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</si>
  <si>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</si>
  <si>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</si>
  <si>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</si>
  <si>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</si>
  <si>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</si>
  <si>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</si>
  <si>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</si>
  <si>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</si>
  <si>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</si>
  <si>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</si>
  <si>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</si>
  <si>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</si>
  <si>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</si>
  <si>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</si>
  <si>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</si>
  <si>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</si>
  <si>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</si>
  <si>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</si>
  <si>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</si>
  <si>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</si>
  <si>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</si>
  <si>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</si>
  <si>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</si>
  <si>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</si>
  <si>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</si>
  <si>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</si>
  <si>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</si>
  <si>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</si>
  <si>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</si>
  <si>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</si>
  <si>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</si>
  <si>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</si>
  <si>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</si>
  <si>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</si>
  <si>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</si>
  <si>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</si>
  <si>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</si>
  <si>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</si>
  <si>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</si>
  <si>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</si>
  <si>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</si>
  <si>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</si>
  <si>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</si>
  <si>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</si>
  <si>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</si>
  <si>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</si>
  <si>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</si>
  <si>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</si>
  <si>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</si>
  <si>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</si>
  <si>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</si>
  <si>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</si>
  <si>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</si>
  <si>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</si>
  <si>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</si>
  <si>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</si>
  <si>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</si>
  <si>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</si>
  <si>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</si>
  <si>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</si>
  <si>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</si>
  <si>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</si>
  <si>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</si>
  <si>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</si>
  <si>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</si>
  <si>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</si>
  <si>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</si>
  <si>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</si>
  <si>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</si>
  <si>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</si>
  <si>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</si>
  <si>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</si>
  <si>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</si>
  <si>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</si>
  <si>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</si>
  <si>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</si>
  <si>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</si>
  <si>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</si>
  <si>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</si>
  <si>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</si>
  <si>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</si>
  <si>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</si>
  <si>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</si>
  <si>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</si>
  <si>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</si>
  <si>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</si>
  <si>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</si>
  <si>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</si>
  <si>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</si>
  <si>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</si>
  <si>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</si>
  <si>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</si>
  <si>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</si>
  <si>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</si>
  <si>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</si>
  <si>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</si>
  <si>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</si>
  <si>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</si>
  <si>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</si>
  <si>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</si>
  <si>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</si>
  <si>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</si>
  <si>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</si>
  <si>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</si>
  <si>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</si>
  <si>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</si>
  <si>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</si>
  <si>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</si>
  <si>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</si>
  <si>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</si>
  <si>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</si>
  <si>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</si>
  <si>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</si>
  <si>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</si>
  <si>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</si>
  <si>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</si>
  <si>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</si>
  <si>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</si>
  <si>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</si>
  <si>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</si>
  <si>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</si>
  <si>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</si>
  <si>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</si>
  <si>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</si>
  <si>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</si>
  <si>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</si>
  <si>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</si>
  <si>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</si>
  <si>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</si>
  <si>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</si>
  <si>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</si>
  <si>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</si>
  <si>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</si>
  <si>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</si>
  <si>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</si>
  <si>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</si>
  <si>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</si>
  <si>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</si>
  <si>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</si>
  <si>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</si>
  <si>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</si>
  <si>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</si>
  <si>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</si>
  <si>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</si>
  <si>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</si>
  <si>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</si>
  <si>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</si>
  <si>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</si>
  <si>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</si>
  <si>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</si>
  <si>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</si>
  <si>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</si>
  <si>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</si>
  <si>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</si>
  <si>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</si>
  <si>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</si>
  <si>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</si>
  <si>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</si>
  <si>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</si>
  <si>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</si>
  <si>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</si>
  <si>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</si>
  <si>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</si>
  <si>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</si>
  <si>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</si>
  <si>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</si>
  <si>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</si>
  <si>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</si>
  <si>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</si>
  <si>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</si>
  <si>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</si>
  <si>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</si>
  <si>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</si>
  <si>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</si>
  <si>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</si>
  <si>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</si>
  <si>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</si>
  <si>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</si>
  <si>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</si>
  <si>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</si>
  <si>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</si>
  <si>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</si>
  <si>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</si>
  <si>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</si>
  <si>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</si>
  <si>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</si>
  <si>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</si>
  <si>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</si>
  <si>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</si>
  <si>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</si>
  <si>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</si>
  <si>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</si>
  <si>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</si>
  <si>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</si>
  <si>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</si>
  <si>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</si>
  <si>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</si>
  <si>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</si>
  <si>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</si>
  <si>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</si>
  <si>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</si>
  <si>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</si>
  <si>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</si>
  <si>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</si>
  <si>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</si>
  <si>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</si>
  <si>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</si>
  <si>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</si>
  <si>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</si>
  <si>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</si>
  <si>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</si>
  <si>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</si>
  <si>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</si>
  <si>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</si>
  <si>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</si>
  <si>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</si>
  <si>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</si>
  <si>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</si>
  <si>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</si>
  <si>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</si>
  <si>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</si>
  <si>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</si>
  <si>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</si>
  <si>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</si>
  <si>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</si>
  <si>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</si>
  <si>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</si>
  <si>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</si>
  <si>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</si>
  <si>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</si>
  <si>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</si>
  <si>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</si>
  <si>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</si>
  <si>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</si>
  <si>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</si>
  <si>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</si>
  <si>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</si>
  <si>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</si>
  <si>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</si>
  <si>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</si>
  <si>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</si>
  <si>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</si>
  <si>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</si>
  <si>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</si>
  <si>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</si>
  <si>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</si>
  <si>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</si>
  <si>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</si>
  <si>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</si>
  <si>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</si>
  <si>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</si>
  <si>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</si>
  <si>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</si>
  <si>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</si>
  <si>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</si>
  <si>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</si>
  <si>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</si>
  <si>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</si>
  <si>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</si>
  <si>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</si>
  <si>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</si>
  <si>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</si>
  <si>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</si>
  <si>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</si>
  <si>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</si>
  <si>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</si>
  <si>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</si>
  <si>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</si>
  <si>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</si>
  <si>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</si>
  <si>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</si>
  <si>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</si>
  <si>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</si>
  <si>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</si>
  <si>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</si>
  <si>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</si>
  <si>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</si>
  <si>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</si>
  <si>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</si>
  <si>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</si>
  <si>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</si>
  <si>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</si>
  <si>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</si>
  <si>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</si>
  <si>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</si>
  <si>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</si>
  <si>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</si>
  <si>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</si>
  <si>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</si>
  <si>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</si>
  <si>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</si>
  <si>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</si>
  <si>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</si>
  <si>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</si>
  <si>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</si>
  <si>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</si>
  <si>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</si>
  <si>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</si>
  <si>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</si>
  <si>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</si>
  <si>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</si>
  <si>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</si>
  <si>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</si>
  <si>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</si>
  <si>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</si>
  <si>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</si>
  <si>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</si>
  <si>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</si>
  <si>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</si>
  <si>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</si>
  <si>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</si>
  <si>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</si>
  <si>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</si>
  <si>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</si>
  <si>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</si>
  <si>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</si>
  <si>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</si>
  <si>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</si>
  <si>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</si>
  <si>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</si>
  <si>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</si>
  <si>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</si>
  <si>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</si>
  <si>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</si>
  <si>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</si>
  <si>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</si>
  <si>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</si>
  <si>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</si>
  <si>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</si>
  <si>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</si>
  <si>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</si>
  <si>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</si>
  <si>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</si>
  <si>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</si>
  <si>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</si>
  <si>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</si>
  <si>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</si>
  <si>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</si>
  <si>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</si>
  <si>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</si>
  <si>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</si>
  <si>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</si>
  <si>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</si>
  <si>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</si>
  <si>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</si>
  <si>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</si>
  <si>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</si>
  <si>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</si>
  <si>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</si>
  <si>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</si>
  <si>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</si>
  <si>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</si>
  <si>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</si>
  <si>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</si>
  <si>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</si>
  <si>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</si>
  <si>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</si>
  <si>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</si>
  <si>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</si>
  <si>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</si>
  <si>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</si>
  <si>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</si>
  <si>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</si>
  <si>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</si>
  <si>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</si>
  <si>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</si>
  <si>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</si>
  <si>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</si>
  <si>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</si>
  <si>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</si>
  <si>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</si>
  <si>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</si>
  <si>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</si>
  <si>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</si>
  <si>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</si>
  <si>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</si>
  <si>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</si>
  <si>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</si>
  <si>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</si>
  <si>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</si>
  <si>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</si>
  <si>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</si>
  <si>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</si>
  <si>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</si>
  <si>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</si>
  <si>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</si>
  <si>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</si>
  <si>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</si>
  <si>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</si>
  <si>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</si>
  <si>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</si>
  <si>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</si>
  <si>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</si>
  <si>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</si>
  <si>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</si>
  <si>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</si>
  <si>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</si>
  <si>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</si>
  <si>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</si>
  <si>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</si>
  <si>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</si>
  <si>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</si>
  <si>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</si>
  <si>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</si>
  <si>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</si>
  <si>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</si>
  <si>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</si>
  <si>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</si>
  <si>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</si>
  <si>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</si>
  <si>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</si>
  <si>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</si>
  <si>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</si>
  <si>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</si>
  <si>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</si>
  <si>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</si>
  <si>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</si>
  <si>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</si>
  <si>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</si>
  <si>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</si>
  <si>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</si>
  <si>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</si>
  <si>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</si>
  <si>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</si>
  <si>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</si>
  <si>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</si>
  <si>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</si>
  <si>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</si>
  <si>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</si>
  <si>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</si>
  <si>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</si>
  <si>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</si>
  <si>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</si>
  <si>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</si>
  <si>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</si>
  <si>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</si>
  <si>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</si>
  <si>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</si>
  <si>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</si>
  <si>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</si>
  <si>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</si>
  <si>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</si>
  <si>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</si>
  <si>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</si>
  <si>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</si>
  <si>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</si>
  <si>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</si>
  <si>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</si>
  <si>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</si>
  <si>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</si>
  <si>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</si>
  <si>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</si>
  <si>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</si>
  <si>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</si>
  <si>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</si>
  <si>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</si>
  <si>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</si>
  <si>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</si>
  <si>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</si>
  <si>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</si>
  <si>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</si>
  <si>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</si>
  <si>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</si>
  <si>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</si>
  <si>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</si>
  <si>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</si>
  <si>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</si>
  <si>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</si>
  <si>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</si>
  <si>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</si>
  <si>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</si>
  <si>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</si>
  <si>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</si>
  <si>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</si>
  <si>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</si>
  <si>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</si>
  <si>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</si>
  <si>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</si>
  <si>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</si>
  <si>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</si>
  <si>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</si>
  <si>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</si>
  <si>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</si>
  <si>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</si>
  <si>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</si>
  <si>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</si>
  <si>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</si>
  <si>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</si>
  <si>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</si>
  <si>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</si>
  <si>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</si>
  <si>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</si>
  <si>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</si>
  <si>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</si>
  <si>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</si>
  <si>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</si>
  <si>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</si>
  <si>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</si>
  <si>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</si>
  <si>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</si>
  <si>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</si>
  <si>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</si>
  <si>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</si>
  <si>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</si>
  <si>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</si>
  <si>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</si>
  <si>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</si>
  <si>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</si>
  <si>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</si>
  <si>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</si>
  <si>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</si>
  <si>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</si>
  <si>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</si>
  <si>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</si>
  <si>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</si>
  <si>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</si>
  <si>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</si>
  <si>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</si>
  <si>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</si>
  <si>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</si>
  <si>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</si>
  <si>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</si>
  <si>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</si>
  <si>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</si>
  <si>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</si>
  <si>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</si>
  <si>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</si>
  <si>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</si>
  <si>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</si>
  <si>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</si>
  <si>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</si>
  <si>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</si>
  <si>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</si>
  <si>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</si>
  <si>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</si>
  <si>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</si>
  <si>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</si>
  <si>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</si>
  <si>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</si>
  <si>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</si>
  <si>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</si>
  <si>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</si>
  <si>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</si>
  <si>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</si>
  <si>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</si>
  <si>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</si>
  <si>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</si>
  <si>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</si>
  <si>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</si>
  <si>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</si>
  <si>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</si>
  <si>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</si>
  <si>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</si>
  <si>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</si>
  <si>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</si>
  <si>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</si>
  <si>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</si>
  <si>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</si>
  <si>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</si>
  <si>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</si>
  <si>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</si>
  <si>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</si>
  <si>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</si>
  <si>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</si>
  <si>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</si>
  <si>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</si>
  <si>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</si>
  <si>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</si>
  <si>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</si>
  <si>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</si>
  <si>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</si>
  <si>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</si>
  <si>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</si>
  <si>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</si>
  <si>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</si>
  <si>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</si>
  <si>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</si>
  <si>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</si>
  <si>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</si>
  <si>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</si>
  <si>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</si>
  <si>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</si>
  <si>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</si>
  <si>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</si>
  <si>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</si>
  <si>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</si>
  <si>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</si>
  <si>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</si>
  <si>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</si>
  <si>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</si>
  <si>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</si>
  <si>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</si>
  <si>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</si>
  <si>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</si>
  <si>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</si>
  <si>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</si>
  <si>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</si>
  <si>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</si>
  <si>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</si>
  <si>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</si>
  <si>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</si>
  <si>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</si>
  <si>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</si>
  <si>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</si>
  <si>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</si>
  <si>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</si>
  <si>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</si>
  <si>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</si>
  <si>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</si>
  <si>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</si>
  <si>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</si>
  <si>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</si>
  <si>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</si>
  <si>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</si>
  <si>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</si>
  <si>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</si>
  <si>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</si>
  <si>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</si>
  <si>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</si>
  <si>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</si>
  <si>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</si>
  <si>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</si>
  <si>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</si>
  <si>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</si>
  <si>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</si>
  <si>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</si>
  <si>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</si>
  <si>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</si>
  <si>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</si>
  <si>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</si>
  <si>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</si>
  <si>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</si>
  <si>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</si>
  <si>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</si>
  <si>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</si>
  <si>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</si>
  <si>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</si>
  <si>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</si>
  <si>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</si>
  <si>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</si>
  <si>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</si>
  <si>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</si>
  <si>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</si>
  <si>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</si>
  <si>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</si>
  <si>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</si>
  <si>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</si>
  <si>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</si>
  <si>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</si>
  <si>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</si>
  <si>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</si>
  <si>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</si>
  <si>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</si>
  <si>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</si>
  <si>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</si>
  <si>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</si>
  <si>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</si>
  <si>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</si>
  <si>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</si>
  <si>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</si>
  <si>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</si>
  <si>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</si>
  <si>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</si>
  <si>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</si>
  <si>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</si>
  <si>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</si>
  <si>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</si>
  <si>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</si>
  <si>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</si>
  <si>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</si>
  <si>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</si>
  <si>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</si>
  <si>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</si>
  <si>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</si>
  <si>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</si>
  <si>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</si>
  <si>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</si>
  <si>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</si>
  <si>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</si>
  <si>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</si>
  <si>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</si>
  <si>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</si>
  <si>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</si>
  <si>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</si>
  <si>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</si>
  <si>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</si>
  <si>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</si>
  <si>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</si>
  <si>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</si>
  <si>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</si>
  <si>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</si>
  <si>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</si>
  <si>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</si>
  <si>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</si>
  <si>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</si>
  <si>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</si>
  <si>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</si>
  <si>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</si>
  <si>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</si>
  <si>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</si>
  <si>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</si>
  <si>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</si>
  <si>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</si>
  <si>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</si>
  <si>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</si>
  <si>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</si>
  <si>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</si>
  <si>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</si>
  <si>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</si>
  <si>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</si>
  <si>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</si>
  <si>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</si>
  <si>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</si>
  <si>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</si>
  <si>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</si>
  <si>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</si>
  <si>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</si>
  <si>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</si>
  <si>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</si>
  <si>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</si>
  <si>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</si>
  <si>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</si>
  <si>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</si>
  <si>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</si>
  <si>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</si>
  <si>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</si>
  <si>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</si>
  <si>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</si>
  <si>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</si>
  <si>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</si>
  <si>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</si>
  <si>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</si>
  <si>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</si>
  <si>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</si>
  <si>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</si>
  <si>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</si>
  <si>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</si>
  <si>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</si>
  <si>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</si>
  <si>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</si>
  <si>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</si>
  <si>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</si>
  <si>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</si>
  <si>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</si>
  <si>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</si>
  <si>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</si>
  <si>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</si>
  <si>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</si>
  <si>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</si>
  <si>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</si>
  <si>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</si>
  <si>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</si>
  <si>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</si>
  <si>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</si>
  <si>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</si>
  <si>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</si>
  <si>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</si>
  <si>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</si>
  <si>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</si>
  <si>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</si>
  <si>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</si>
  <si>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</si>
  <si>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</si>
  <si>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</si>
  <si>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</si>
  <si>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</si>
  <si>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</si>
  <si>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</si>
  <si>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</si>
  <si>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</si>
  <si>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</si>
  <si>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</si>
  <si>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</si>
  <si>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</si>
  <si>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</si>
  <si>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</si>
  <si>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</si>
  <si>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</si>
  <si>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</si>
  <si>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</si>
  <si>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</si>
  <si>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</si>
  <si>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</si>
  <si>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</si>
  <si>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</si>
  <si>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</si>
  <si>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</si>
  <si>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</si>
  <si>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</si>
  <si>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</si>
  <si>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</si>
  <si>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</si>
  <si>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</si>
  <si>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</si>
  <si>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</si>
  <si>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</si>
  <si>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</si>
  <si>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</si>
  <si>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</si>
  <si>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</si>
  <si>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</si>
  <si>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</si>
  <si>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</si>
  <si>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</si>
  <si>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</si>
  <si>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</si>
  <si>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</si>
  <si>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</si>
  <si>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</si>
  <si>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</si>
  <si>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</si>
  <si>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</si>
  <si>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</si>
  <si>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</si>
  <si>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</si>
  <si>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</si>
  <si>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</si>
  <si>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</si>
  <si>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</si>
  <si>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</si>
  <si>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</si>
  <si>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</si>
  <si>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</si>
  <si>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</si>
  <si>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</si>
  <si>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</si>
  <si>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</si>
  <si>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</si>
  <si>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</si>
  <si>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</si>
  <si>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</si>
  <si>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</si>
  <si>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</si>
  <si>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</si>
  <si>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</si>
  <si>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</si>
  <si>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</si>
  <si>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</si>
  <si>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</si>
  <si>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</si>
  <si>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</si>
  <si>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</si>
  <si>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</si>
  <si>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</si>
  <si>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</si>
  <si>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</si>
  <si>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</si>
  <si>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</si>
  <si>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</si>
  <si>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</si>
  <si>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</si>
  <si>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</si>
  <si>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</si>
  <si>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</si>
  <si>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</si>
  <si>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</si>
  <si>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</si>
  <si>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</si>
  <si>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</si>
  <si>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</si>
  <si>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</si>
  <si>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</si>
  <si>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</si>
  <si>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</si>
  <si>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</si>
  <si>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</si>
  <si>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</si>
  <si>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</si>
  <si>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</si>
  <si>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</si>
  <si>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</si>
  <si>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</si>
  <si>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</si>
  <si>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</si>
  <si>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</si>
  <si>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</si>
  <si>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</si>
  <si>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</si>
  <si>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</si>
  <si>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</si>
  <si>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</si>
  <si>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</si>
  <si>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</si>
  <si>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</si>
  <si>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</si>
  <si>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</si>
  <si>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</si>
  <si>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</si>
  <si>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</si>
  <si>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</si>
  <si>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</si>
  <si>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</si>
  <si>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</si>
  <si>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</si>
  <si>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</si>
  <si>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</si>
  <si>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</si>
  <si>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</si>
  <si>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</si>
  <si>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</si>
  <si>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</si>
  <si>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</si>
  <si>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</si>
  <si>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</si>
  <si>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</si>
  <si>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</si>
  <si>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</si>
  <si>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</si>
  <si>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</si>
  <si>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</si>
  <si>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</si>
  <si>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</si>
  <si>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</si>
  <si>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</si>
  <si>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</si>
  <si>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</si>
  <si>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</si>
  <si>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</si>
  <si>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</si>
  <si>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</si>
  <si>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</si>
  <si>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</si>
  <si>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</si>
  <si>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</si>
  <si>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</si>
  <si>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</si>
  <si>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</si>
  <si>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</si>
  <si>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</si>
  <si>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</si>
  <si>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</si>
  <si>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</si>
  <si>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</si>
  <si>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</si>
  <si>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</si>
  <si>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</si>
  <si>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</si>
  <si>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</si>
  <si>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</si>
  <si>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</si>
  <si>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</si>
  <si>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</si>
  <si>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</si>
  <si>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</si>
  <si>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</si>
  <si>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</si>
  <si>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</si>
  <si>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</si>
  <si>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</si>
  <si>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</si>
  <si>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</si>
  <si>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</si>
  <si>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</si>
  <si>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</si>
  <si>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</si>
  <si>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</si>
  <si>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</si>
  <si>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</si>
  <si>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</si>
  <si>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</si>
  <si>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</si>
  <si>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</si>
  <si>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</si>
  <si>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</si>
  <si>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</si>
  <si>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</si>
  <si>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</si>
  <si>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</si>
  <si>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</si>
  <si>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</si>
  <si>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</si>
  <si>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</si>
  <si>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</si>
  <si>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</si>
  <si>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</si>
  <si>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</si>
  <si>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</si>
  <si>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</si>
  <si>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</si>
  <si>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</si>
  <si>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</si>
  <si>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</si>
  <si>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</si>
  <si>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</si>
  <si>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</si>
  <si>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</si>
  <si>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</si>
  <si>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</si>
  <si>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</si>
  <si>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</si>
  <si>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</si>
  <si>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</si>
  <si>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</si>
  <si>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</si>
  <si>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</si>
  <si>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</si>
  <si>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</si>
  <si>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</si>
  <si>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</si>
  <si>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</si>
  <si>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</si>
  <si>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</si>
  <si>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</si>
  <si>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</si>
  <si>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</si>
  <si>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</si>
  <si>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</si>
  <si>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</si>
  <si>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</si>
  <si>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</si>
  <si>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</si>
  <si>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</si>
  <si>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</si>
  <si>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</si>
  <si>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</si>
  <si>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</si>
  <si>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</si>
  <si>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</si>
  <si>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</si>
  <si>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</si>
  <si>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</si>
  <si>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</si>
  <si>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</si>
  <si>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</si>
  <si>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</si>
  <si>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</si>
  <si>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</si>
  <si>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</si>
  <si>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</si>
  <si>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</si>
  <si>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</si>
  <si>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</si>
  <si>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</si>
  <si>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</si>
  <si>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</si>
  <si>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</si>
  <si>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</si>
  <si>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</si>
  <si>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</si>
  <si>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</si>
  <si>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</si>
  <si>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</si>
  <si>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</si>
  <si>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</si>
  <si>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</si>
  <si>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</si>
  <si>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</si>
  <si>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</si>
  <si>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</si>
  <si>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</si>
  <si>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</si>
  <si>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</si>
  <si>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</si>
  <si>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</si>
  <si>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</si>
  <si>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</si>
  <si>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</si>
  <si>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</si>
  <si>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</si>
  <si>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</si>
  <si>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</si>
  <si>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</si>
  <si>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</si>
  <si>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</si>
  <si>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</si>
  <si>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</si>
  <si>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</si>
  <si>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</si>
  <si>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</si>
  <si>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</si>
  <si>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</si>
  <si>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</si>
  <si>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</si>
  <si>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</si>
  <si>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</si>
  <si>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</si>
  <si>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</si>
  <si>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</si>
  <si>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</si>
  <si>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</si>
  <si>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</si>
  <si>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</si>
  <si>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</si>
  <si>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</si>
  <si>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</si>
  <si>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</si>
  <si>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</si>
  <si>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</si>
  <si>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</si>
  <si>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</si>
  <si>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</si>
  <si>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</si>
  <si>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</si>
  <si>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</si>
  <si>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</si>
  <si>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</si>
  <si>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</si>
  <si>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</si>
  <si>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</si>
  <si>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</si>
  <si>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</si>
  <si>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</si>
  <si>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</si>
  <si>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</si>
  <si>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</si>
  <si>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</si>
  <si>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</si>
  <si>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</si>
  <si>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</si>
  <si>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</si>
  <si>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</si>
  <si>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</si>
  <si>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</si>
  <si>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</si>
  <si>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</si>
  <si>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</si>
  <si>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</si>
  <si>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</si>
  <si>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</si>
  <si>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</si>
  <si>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</si>
  <si>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</si>
  <si>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</si>
  <si>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</si>
  <si>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</si>
  <si>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</si>
  <si>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</si>
  <si>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</si>
  <si>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</si>
  <si>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</si>
  <si>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</si>
  <si>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</si>
  <si>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</si>
  <si>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</si>
  <si>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</si>
  <si>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</si>
  <si>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</si>
  <si>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</si>
  <si>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</si>
  <si>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</si>
  <si>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</si>
  <si>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</si>
  <si>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</si>
  <si>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</si>
  <si>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</si>
  <si>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</si>
  <si>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</si>
  <si>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</si>
  <si>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</si>
  <si>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</si>
  <si>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</si>
  <si>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</si>
  <si>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</si>
  <si>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</si>
  <si>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</si>
  <si>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</si>
  <si>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</si>
  <si>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</si>
  <si>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</si>
  <si>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</si>
  <si>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</si>
  <si>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</si>
  <si>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</si>
  <si>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</si>
  <si>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</si>
  <si>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</si>
  <si>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</si>
  <si>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</si>
  <si>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</si>
  <si>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</si>
  <si>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</si>
  <si>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</si>
  <si>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</si>
  <si>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</si>
  <si>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</si>
  <si>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</si>
  <si>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</si>
  <si>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</si>
  <si>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</si>
  <si>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</si>
  <si>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</si>
  <si>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</si>
  <si>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</si>
  <si>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</si>
  <si>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</si>
  <si>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</si>
  <si>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</si>
  <si>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</si>
  <si>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</si>
  <si>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</si>
  <si>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</si>
  <si>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</si>
  <si>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</si>
  <si>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</si>
  <si>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</si>
  <si>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</si>
  <si>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</si>
  <si>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</si>
  <si>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</si>
  <si>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</si>
  <si>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</si>
  <si>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</si>
  <si>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</si>
  <si>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</si>
  <si>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</si>
  <si>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</si>
  <si>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</si>
  <si>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</si>
  <si>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</si>
  <si>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</si>
  <si>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</si>
  <si>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</si>
  <si>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</si>
  <si>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</si>
  <si>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</si>
  <si>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</si>
  <si>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</si>
  <si>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</si>
  <si>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</si>
  <si>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</si>
  <si>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</si>
  <si>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</si>
  <si>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</si>
  <si>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</si>
  <si>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</si>
  <si>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</si>
  <si>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</si>
  <si>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</si>
  <si>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</si>
  <si>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</si>
  <si>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</si>
  <si>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</si>
  <si>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</si>
  <si>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</si>
  <si>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</si>
  <si>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</si>
  <si>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</si>
  <si>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</si>
  <si>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</si>
  <si>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</si>
  <si>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</si>
  <si>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</si>
  <si>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</si>
  <si>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</si>
  <si>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</si>
  <si>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</si>
  <si>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</si>
  <si>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</si>
  <si>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</si>
  <si>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</si>
  <si>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</si>
  <si>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</si>
  <si>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</si>
  <si>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</si>
  <si>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</si>
  <si>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</si>
  <si>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</si>
  <si>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</si>
  <si>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</si>
  <si>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</si>
  <si>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</si>
  <si>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</si>
  <si>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</si>
  <si>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</si>
  <si>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</si>
  <si>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</si>
  <si>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</si>
  <si>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</si>
  <si>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</si>
  <si>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</si>
  <si>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</si>
  <si>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</si>
  <si>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</si>
  <si>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</si>
  <si>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</si>
  <si>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</si>
  <si>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</si>
  <si>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</si>
  <si>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</si>
  <si>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</si>
  <si>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</si>
  <si>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</si>
  <si>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</si>
  <si>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</si>
  <si>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</si>
  <si>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</si>
  <si>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</si>
  <si>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</si>
  <si>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</si>
  <si>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</si>
  <si>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</si>
  <si>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</si>
  <si>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</si>
  <si>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</si>
  <si>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</si>
  <si>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</si>
  <si>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</si>
  <si>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</si>
  <si>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</si>
  <si>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</si>
  <si>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</si>
  <si>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</si>
  <si>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</si>
  <si>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</si>
  <si>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</si>
  <si>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</si>
  <si>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</si>
  <si>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</si>
  <si>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</si>
  <si>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</si>
  <si>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</si>
  <si>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</si>
  <si>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</si>
  <si>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</si>
  <si>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</si>
  <si>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</si>
  <si>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</si>
  <si>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</si>
  <si>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</si>
  <si>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</si>
  <si>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</si>
  <si>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</si>
  <si>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</si>
  <si>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</si>
  <si>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</si>
  <si>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</si>
  <si>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</si>
  <si>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</si>
  <si>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</si>
  <si>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</si>
  <si>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</si>
  <si>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</si>
  <si>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</si>
  <si>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</si>
  <si>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</si>
  <si>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</si>
  <si>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</si>
  <si>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</si>
  <si>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</si>
  <si>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</si>
  <si>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</si>
  <si>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</si>
  <si>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</si>
  <si>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</si>
  <si>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</si>
  <si>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</si>
  <si>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</si>
  <si>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</si>
  <si>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</si>
  <si>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</si>
  <si>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</si>
  <si>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</si>
  <si>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</si>
  <si>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</si>
  <si>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</si>
  <si>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</si>
  <si>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</si>
  <si>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</si>
  <si>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</si>
  <si>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</si>
  <si>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</si>
  <si>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</si>
  <si>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</si>
  <si>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</si>
  <si>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</si>
  <si>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</si>
  <si>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</si>
  <si>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</si>
  <si>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</si>
  <si>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</si>
  <si>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</si>
  <si>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</si>
  <si>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</si>
  <si>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</si>
  <si>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</si>
  <si>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</si>
  <si>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</si>
  <si>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</si>
  <si>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</si>
  <si>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</si>
  <si>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</si>
  <si>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</si>
  <si>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</si>
  <si>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</si>
  <si>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</si>
  <si>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</si>
  <si>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</si>
  <si>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</si>
  <si>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</si>
  <si>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</si>
  <si>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</si>
  <si>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</si>
  <si>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</si>
  <si>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</si>
  <si>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</si>
  <si>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</si>
  <si>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</si>
  <si>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</si>
  <si>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</si>
  <si>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</si>
  <si>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</si>
  <si>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</si>
  <si>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</si>
  <si>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</si>
  <si>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</si>
  <si>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</si>
  <si>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</si>
  <si>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</si>
  <si>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</si>
  <si>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</si>
  <si>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</si>
  <si>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</si>
  <si>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</si>
  <si>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</si>
  <si>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</si>
  <si>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</si>
  <si>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</si>
  <si>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</si>
  <si>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</si>
  <si>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</si>
  <si>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</si>
  <si>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</si>
  <si>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</si>
  <si>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</si>
  <si>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</si>
  <si>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</si>
  <si>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</si>
  <si>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</si>
  <si>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</si>
  <si>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</si>
  <si>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</si>
  <si>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</si>
  <si>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</si>
  <si>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</si>
  <si>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</si>
  <si>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</si>
  <si>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</si>
  <si>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</si>
  <si>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</si>
  <si>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</si>
  <si>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</si>
  <si>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</si>
  <si>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</si>
  <si>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</si>
  <si>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</si>
  <si>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</si>
  <si>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</si>
  <si>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</si>
  <si>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</si>
  <si>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</si>
  <si>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</si>
  <si>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</si>
  <si>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</si>
  <si>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</si>
  <si>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</si>
  <si>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</si>
  <si>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</si>
  <si>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</si>
  <si>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</si>
  <si>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</si>
  <si>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</si>
  <si>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</si>
  <si>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</si>
  <si>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</si>
  <si>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</si>
  <si>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</si>
  <si>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</si>
  <si>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</si>
  <si>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</si>
  <si>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</si>
  <si>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</si>
  <si>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</si>
  <si>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</si>
  <si>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</si>
  <si>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</si>
  <si>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</si>
  <si>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</si>
  <si>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</si>
  <si>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</si>
  <si>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</si>
  <si>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</si>
  <si>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</si>
  <si>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</si>
  <si>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</si>
  <si>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</si>
  <si>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</si>
  <si>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</si>
  <si>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</si>
  <si>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</si>
  <si>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</si>
  <si>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</si>
  <si>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</si>
  <si>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</si>
  <si>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</si>
  <si>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</si>
  <si>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</si>
  <si>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</si>
  <si>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</si>
  <si>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</si>
  <si>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</si>
  <si>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</si>
  <si>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</si>
  <si>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</si>
  <si>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</si>
  <si>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</si>
  <si>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</si>
  <si>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</si>
  <si>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</si>
  <si>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</si>
  <si>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</si>
  <si>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</si>
  <si>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</si>
  <si>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</si>
  <si>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</si>
  <si>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</si>
  <si>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</si>
  <si>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</si>
  <si>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</si>
  <si>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</si>
  <si>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</si>
  <si>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</si>
  <si>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</si>
  <si>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</si>
  <si>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</si>
  <si>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</si>
  <si>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</si>
  <si>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</si>
  <si>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</si>
  <si>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</si>
  <si>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</si>
  <si>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</si>
  <si>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</si>
  <si>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</si>
  <si>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</si>
  <si>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</si>
  <si>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</si>
  <si>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</si>
  <si>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</si>
  <si>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</si>
  <si>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</si>
  <si>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</si>
  <si>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</si>
  <si>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</si>
  <si>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</si>
  <si>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</si>
  <si>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</si>
  <si>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</si>
  <si>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</si>
  <si>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</si>
  <si>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</si>
  <si>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</si>
  <si>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</si>
  <si>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</si>
  <si>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</si>
  <si>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</si>
  <si>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</si>
  <si>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</si>
  <si>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</si>
  <si>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</si>
  <si>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</si>
  <si>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</si>
  <si>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</si>
  <si>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</si>
  <si>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</si>
  <si>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</si>
  <si>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</si>
  <si>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</si>
  <si>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</si>
  <si>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</si>
  <si>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</si>
  <si>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</si>
  <si>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</si>
  <si>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</si>
  <si>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</si>
  <si>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</si>
  <si>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</si>
  <si>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</si>
  <si>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</si>
  <si>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</si>
  <si>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</si>
  <si>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</si>
  <si>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</si>
  <si>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</si>
  <si>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</si>
  <si>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</si>
  <si>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</si>
  <si>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</si>
  <si>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</si>
  <si>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</si>
  <si>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</si>
  <si>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</si>
  <si>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</si>
  <si>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</si>
  <si>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</si>
  <si>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</si>
  <si>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</si>
  <si>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</si>
  <si>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</si>
  <si>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</si>
  <si>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</si>
  <si>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</si>
  <si>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</si>
  <si>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</si>
  <si>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</si>
  <si>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</si>
  <si>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</si>
  <si>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</si>
  <si>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</si>
  <si>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</si>
  <si>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</si>
  <si>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</si>
  <si>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</si>
  <si>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</si>
  <si>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</si>
  <si>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</si>
  <si>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</si>
  <si>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</si>
  <si>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</si>
  <si>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</si>
  <si>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</si>
  <si>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</si>
  <si>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</si>
  <si>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</si>
  <si>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</si>
  <si>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</si>
  <si>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</si>
  <si>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</si>
  <si>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</si>
  <si>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</si>
  <si>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</si>
  <si>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</si>
  <si>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</si>
  <si>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</si>
  <si>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</si>
  <si>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</si>
  <si>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</si>
  <si>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</si>
  <si>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</si>
  <si>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</si>
  <si>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</si>
  <si>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</si>
  <si>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</si>
  <si>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</si>
  <si>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</si>
  <si>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</si>
  <si>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</si>
  <si>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</si>
  <si>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</si>
  <si>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</si>
  <si>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</si>
  <si>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</si>
  <si>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</si>
  <si>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</si>
  <si>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</si>
  <si>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</si>
  <si>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</si>
  <si>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</si>
  <si>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</si>
  <si>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</si>
  <si>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</si>
  <si>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</si>
  <si>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</si>
  <si>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</si>
  <si>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</si>
  <si>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</si>
  <si>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</si>
  <si>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</si>
  <si>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</si>
  <si>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</si>
  <si>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</si>
  <si>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</si>
  <si>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</si>
  <si>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</si>
  <si>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</si>
  <si>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</si>
  <si>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</si>
  <si>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</si>
  <si>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</si>
  <si>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</si>
  <si>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</si>
  <si>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</si>
  <si>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</si>
  <si>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</si>
  <si>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</si>
  <si>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</si>
  <si>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</si>
  <si>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</si>
  <si>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</si>
  <si>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</si>
  <si>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</si>
  <si>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</si>
  <si>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</si>
  <si>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</si>
  <si>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</si>
  <si>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</si>
  <si>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</si>
  <si>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</si>
  <si>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</si>
  <si>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</si>
  <si>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</si>
  <si>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</si>
  <si>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</si>
  <si>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</si>
  <si>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</si>
  <si>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</si>
  <si>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</si>
  <si>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</si>
  <si>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</si>
  <si>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</si>
  <si>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</si>
  <si>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</si>
  <si>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</si>
  <si>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</si>
  <si>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</si>
  <si>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</si>
  <si>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</si>
  <si>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</si>
  <si>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</si>
  <si>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</si>
  <si>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</si>
  <si>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</si>
  <si>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</si>
  <si>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</si>
  <si>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</si>
  <si>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</si>
  <si>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</si>
  <si>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</si>
  <si>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</si>
  <si>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</si>
  <si>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</si>
  <si>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</si>
  <si>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</si>
  <si>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</si>
  <si>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</si>
  <si>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</si>
  <si>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</si>
  <si>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</si>
  <si>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</si>
  <si>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</si>
  <si>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</si>
  <si>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</si>
  <si>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</si>
  <si>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</si>
  <si>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</si>
  <si>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</si>
  <si>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</si>
  <si>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</si>
  <si>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</si>
  <si>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</si>
  <si>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</si>
  <si>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</si>
  <si>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</si>
  <si>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</si>
  <si>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</si>
  <si>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</si>
  <si>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</si>
  <si>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</si>
  <si>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</si>
  <si>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</si>
  <si>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</si>
  <si>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</si>
  <si>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</si>
  <si>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</si>
  <si>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</si>
  <si>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</si>
  <si>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</si>
  <si>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</si>
  <si>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</si>
  <si>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</si>
  <si>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</si>
  <si>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</si>
  <si>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</si>
  <si>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</si>
  <si>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</si>
  <si>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</si>
  <si>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</si>
  <si>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</si>
  <si>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</si>
  <si>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</si>
  <si>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</si>
  <si>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</si>
  <si>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</si>
  <si>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</si>
  <si>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</si>
  <si>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</si>
  <si>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</si>
  <si>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</si>
  <si>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</si>
  <si>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</si>
  <si>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</si>
  <si>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</si>
  <si>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</si>
  <si>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</si>
  <si>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</si>
  <si>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</si>
  <si>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</si>
  <si>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</si>
  <si>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</si>
  <si>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</si>
  <si>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</si>
  <si>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</si>
  <si>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</si>
  <si>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</si>
  <si>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</si>
  <si>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</si>
  <si>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</si>
  <si>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</si>
  <si>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</si>
  <si>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</si>
  <si>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</si>
  <si>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</si>
  <si>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</si>
  <si>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</si>
  <si>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</si>
  <si>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</si>
  <si>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</si>
  <si>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</si>
  <si>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</si>
  <si>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</si>
  <si>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</si>
  <si>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</si>
  <si>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</si>
  <si>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</si>
  <si>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</si>
  <si>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</si>
  <si>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</si>
  <si>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</si>
  <si>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</si>
  <si>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</si>
  <si>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</si>
  <si>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</si>
  <si>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</si>
  <si>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</si>
  <si>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</si>
  <si>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</si>
  <si>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</si>
  <si>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</si>
  <si>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</si>
  <si>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</si>
  <si>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</si>
  <si>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</si>
  <si>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</si>
  <si>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</si>
  <si>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</si>
  <si>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</si>
  <si>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</si>
  <si>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</si>
  <si>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</si>
  <si>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</si>
  <si>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</si>
  <si>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</si>
  <si>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</si>
  <si>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</si>
  <si>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</si>
  <si>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</si>
  <si>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</si>
  <si>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</si>
  <si>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</si>
  <si>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</si>
  <si>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</si>
  <si>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</si>
  <si>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</si>
  <si>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</si>
  <si>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</si>
  <si>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</si>
  <si>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</si>
  <si>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</si>
  <si>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</si>
  <si>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</si>
  <si>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</si>
  <si>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</si>
  <si>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</si>
  <si>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</si>
  <si>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</si>
  <si>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</si>
  <si>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</si>
  <si>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</si>
  <si>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</si>
  <si>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</si>
  <si>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</si>
  <si>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</si>
  <si>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</si>
  <si>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</si>
  <si>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</si>
  <si>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</si>
  <si>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</si>
  <si>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</si>
  <si>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</si>
  <si>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</si>
  <si>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</si>
  <si>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</si>
  <si>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</si>
  <si>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</si>
  <si>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</si>
  <si>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</si>
  <si>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</si>
  <si>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</si>
  <si>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</si>
  <si>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</si>
  <si>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</si>
  <si>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</si>
  <si>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</si>
  <si>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</si>
  <si>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</si>
  <si>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</si>
  <si>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</si>
  <si>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</si>
  <si>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</si>
  <si>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</si>
  <si>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</si>
  <si>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</si>
  <si>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</si>
  <si>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</si>
  <si>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</si>
  <si>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</si>
  <si>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</si>
  <si>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</si>
  <si>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</si>
  <si>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</si>
  <si>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</si>
  <si>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</si>
  <si>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</si>
  <si>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</si>
  <si>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</si>
  <si>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</si>
  <si>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</si>
  <si>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</si>
  <si>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</si>
  <si>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</si>
  <si>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</si>
  <si>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</si>
  <si>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</si>
  <si>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</si>
  <si>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</si>
  <si>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</si>
  <si>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</si>
  <si>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</si>
  <si>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</si>
  <si>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</si>
  <si>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</si>
  <si>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</si>
  <si>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</si>
  <si>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</si>
  <si>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</si>
  <si>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</si>
  <si>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</si>
  <si>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</si>
  <si>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</si>
  <si>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</si>
  <si>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</si>
  <si>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</si>
  <si>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</si>
  <si>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</si>
  <si>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</si>
  <si>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</si>
  <si>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</si>
  <si>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</si>
  <si>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</si>
  <si>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</si>
  <si>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</si>
  <si>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</si>
  <si>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</si>
  <si>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</si>
  <si>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</si>
  <si>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</si>
  <si>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</si>
  <si>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</si>
  <si>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</si>
  <si>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</si>
  <si>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</si>
  <si>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</si>
  <si>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</si>
  <si>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</si>
  <si>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</si>
  <si>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</si>
  <si>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</si>
  <si>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</si>
  <si>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</si>
  <si>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</si>
  <si>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</si>
  <si>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</si>
  <si>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</si>
  <si>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</si>
  <si>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</si>
  <si>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</si>
  <si>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</si>
  <si>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</si>
  <si>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</si>
  <si>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</si>
  <si>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</si>
  <si>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</si>
  <si>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</si>
  <si>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</si>
  <si>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</si>
  <si>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</si>
  <si>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</si>
  <si>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</si>
  <si>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</si>
  <si>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</si>
  <si>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</si>
  <si>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</si>
  <si>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</si>
  <si>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</si>
  <si>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</si>
  <si>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</si>
  <si>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</si>
  <si>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</si>
  <si>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</si>
  <si>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</si>
  <si>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</si>
  <si>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</si>
  <si>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</si>
  <si>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</si>
  <si>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</si>
  <si>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</si>
  <si>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</si>
  <si>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</si>
  <si>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</si>
  <si>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</si>
  <si>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</si>
  <si>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</si>
  <si>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</si>
  <si>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</si>
  <si>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</si>
  <si>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</si>
  <si>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</si>
  <si>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</si>
  <si>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</si>
  <si>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</si>
  <si>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</si>
  <si>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</si>
  <si>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</si>
  <si>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</si>
  <si>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</si>
  <si>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</si>
  <si>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</si>
  <si>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</si>
  <si>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</si>
  <si>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</si>
  <si>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</si>
  <si>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</si>
  <si>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</si>
  <si>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</si>
  <si>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</si>
  <si>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</si>
  <si>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</si>
  <si>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</si>
  <si>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</si>
  <si>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</si>
  <si>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</si>
  <si>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</si>
  <si>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</si>
  <si>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</si>
  <si>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</si>
  <si>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</si>
  <si>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</si>
  <si>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</si>
  <si>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</si>
  <si>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</si>
  <si>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</si>
  <si>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</si>
  <si>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</si>
  <si>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</si>
  <si>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</si>
  <si>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</si>
  <si>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</si>
  <si>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</si>
  <si>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</si>
  <si>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</si>
  <si>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</si>
  <si>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</si>
  <si>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</si>
  <si>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</si>
  <si>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</si>
  <si>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</si>
  <si>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</si>
  <si>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</si>
  <si>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</si>
  <si>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</si>
  <si>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</si>
  <si>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</si>
  <si>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</si>
  <si>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</si>
  <si>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</si>
  <si>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</si>
  <si>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</si>
  <si>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</si>
  <si>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</si>
  <si>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</si>
  <si>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</si>
  <si>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</si>
  <si>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</si>
  <si>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</si>
  <si>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</si>
  <si>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</si>
  <si>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</si>
  <si>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</si>
  <si>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</si>
  <si>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</si>
  <si>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</si>
  <si>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</si>
  <si>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</si>
  <si>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</si>
  <si>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</si>
  <si>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</si>
  <si>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</si>
  <si>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</si>
  <si>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</si>
  <si>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</si>
  <si>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</si>
  <si>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</si>
  <si>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</si>
  <si>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</si>
  <si>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</si>
  <si>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</si>
  <si>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</si>
  <si>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</si>
  <si>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</si>
  <si>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</si>
  <si>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</si>
  <si>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</si>
  <si>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</si>
  <si>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</si>
  <si>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</si>
  <si>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</si>
  <si>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</si>
  <si>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</si>
  <si>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</si>
  <si>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</si>
  <si>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</si>
  <si>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</si>
  <si>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</si>
  <si>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</si>
  <si>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</si>
  <si>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</si>
  <si>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</si>
  <si>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</si>
  <si>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</si>
  <si>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</si>
  <si>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</si>
  <si>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</si>
  <si>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</si>
  <si>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</si>
  <si>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</si>
  <si>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</si>
  <si>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</si>
  <si>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</si>
  <si>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</si>
  <si>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</si>
  <si>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</si>
  <si>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</si>
  <si>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</si>
  <si>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</si>
  <si>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</si>
  <si>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</si>
  <si>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</si>
  <si>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</si>
  <si>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</si>
  <si>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</si>
  <si>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</si>
  <si>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</si>
  <si>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</si>
  <si>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</si>
  <si>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</si>
  <si>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</si>
  <si>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</si>
  <si>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</si>
  <si>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</si>
  <si>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</si>
  <si>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</si>
  <si>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</si>
  <si>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</si>
  <si>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</si>
  <si>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</si>
  <si>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</si>
  <si>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</si>
  <si>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</si>
  <si>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</si>
  <si>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</si>
  <si>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</si>
  <si>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</si>
  <si>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</si>
  <si>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</si>
  <si>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</si>
  <si>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</si>
  <si>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</si>
  <si>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</si>
  <si>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</si>
  <si>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</si>
  <si>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</si>
  <si>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</si>
  <si>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</si>
  <si>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</si>
  <si>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</si>
  <si>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</si>
  <si>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</si>
  <si>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</si>
  <si>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</si>
  <si>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</si>
  <si>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</si>
  <si>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</si>
  <si>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</si>
  <si>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</si>
  <si>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</si>
  <si>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</si>
  <si>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</si>
  <si>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</si>
  <si>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</si>
  <si>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</si>
  <si>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</si>
  <si>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</si>
  <si>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</si>
  <si>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</si>
  <si>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</si>
  <si>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</si>
  <si>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</si>
  <si>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</si>
  <si>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</si>
  <si>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</si>
  <si>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</si>
  <si>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</si>
  <si>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</si>
  <si>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</si>
  <si>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</si>
  <si>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</si>
  <si>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</si>
  <si>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</si>
  <si>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</si>
  <si>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</si>
  <si>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</si>
  <si>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</si>
  <si>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</si>
  <si>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</si>
  <si>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</si>
  <si>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</si>
  <si>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</si>
  <si>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</si>
  <si>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</si>
  <si>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</si>
  <si>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</si>
  <si>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</si>
  <si>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</si>
  <si>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</si>
  <si>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</si>
  <si>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</si>
  <si>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</si>
  <si>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</si>
  <si>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</si>
  <si>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</si>
  <si>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</si>
  <si>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</si>
  <si>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</si>
  <si>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</si>
  <si>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</si>
  <si>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</si>
  <si>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</si>
  <si>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</si>
  <si>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</si>
  <si>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</si>
  <si>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</si>
  <si>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</si>
  <si>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</si>
  <si>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</si>
  <si>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</si>
  <si>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</si>
  <si>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</si>
  <si>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</si>
  <si>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</si>
  <si>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</si>
  <si>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</si>
  <si>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</si>
  <si>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</si>
  <si>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</si>
  <si>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</si>
  <si>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</si>
  <si>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</si>
  <si>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</si>
  <si>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</si>
  <si>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</si>
  <si>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</si>
  <si>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</si>
  <si>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</si>
  <si>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</si>
  <si>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</si>
  <si>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</si>
  <si>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</si>
  <si>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</si>
  <si>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</si>
  <si>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</si>
  <si>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</si>
  <si>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</si>
  <si>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</si>
  <si>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</si>
  <si>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</si>
  <si>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</si>
  <si>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</si>
  <si>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</si>
  <si>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</si>
  <si>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</si>
  <si>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</si>
  <si>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</si>
  <si>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</si>
  <si>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</si>
  <si>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</si>
  <si>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</si>
  <si>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</si>
  <si>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</si>
  <si>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</si>
  <si>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</si>
  <si>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</si>
  <si>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</si>
  <si>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</si>
  <si>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</si>
  <si>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</si>
  <si>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</si>
  <si>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</si>
  <si>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</si>
  <si>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</si>
  <si>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</si>
  <si>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</si>
  <si>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</si>
  <si>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</si>
  <si>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</si>
  <si>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</si>
  <si>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</si>
  <si>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</si>
  <si>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</si>
  <si>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</si>
  <si>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</si>
  <si>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</si>
  <si>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</si>
  <si>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</si>
  <si>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</si>
  <si>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</si>
  <si>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</si>
  <si>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</si>
  <si>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</si>
  <si>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</si>
  <si>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</si>
  <si>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</si>
  <si>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</si>
  <si>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</si>
  <si>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</si>
  <si>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</si>
  <si>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</si>
  <si>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</si>
  <si>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</si>
  <si>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</si>
  <si>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</si>
  <si>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</si>
  <si>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</si>
  <si>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</si>
  <si>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</si>
  <si>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</si>
  <si>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</si>
  <si>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</si>
  <si>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</si>
  <si>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</si>
  <si>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</si>
  <si>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</si>
  <si>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</si>
  <si>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</si>
  <si>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</si>
  <si>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</si>
  <si>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</si>
  <si>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</si>
  <si>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</si>
  <si>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</si>
  <si>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</si>
  <si>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</si>
  <si>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</si>
  <si>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</si>
  <si>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</si>
  <si>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</si>
  <si>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</si>
  <si>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</si>
  <si>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</si>
  <si>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</si>
  <si>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</si>
  <si>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</si>
  <si>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</si>
  <si>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</si>
  <si>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</si>
  <si>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</si>
  <si>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</si>
  <si>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</si>
  <si>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</si>
  <si>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</si>
  <si>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</si>
  <si>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</si>
  <si>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</si>
  <si>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</si>
  <si>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</si>
  <si>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</si>
  <si>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</si>
  <si>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</si>
  <si>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</si>
  <si>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</si>
  <si>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</si>
  <si>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</si>
  <si>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</si>
  <si>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</si>
  <si>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</si>
  <si>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</si>
  <si>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</si>
  <si>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</si>
  <si>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</si>
  <si>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</si>
  <si>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</si>
  <si>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</si>
  <si>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</si>
  <si>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</si>
  <si>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</si>
  <si>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</si>
  <si>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</si>
  <si>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</si>
  <si>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</si>
  <si>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</si>
  <si>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</si>
  <si>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</si>
  <si>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</si>
  <si>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</si>
  <si>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</si>
  <si>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</si>
  <si>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</si>
  <si>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</si>
  <si>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</si>
  <si>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</si>
  <si>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</si>
  <si>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</si>
  <si>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</si>
  <si>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</si>
  <si>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</si>
  <si>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</si>
  <si>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</si>
  <si>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</si>
  <si>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</si>
  <si>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</si>
  <si>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</si>
  <si>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</si>
  <si>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</si>
  <si>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</si>
  <si>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</si>
  <si>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</si>
  <si>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</si>
  <si>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</si>
  <si>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</si>
  <si>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</si>
  <si>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</si>
  <si>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</si>
  <si>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</si>
  <si>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</si>
  <si>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</si>
  <si>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</si>
  <si>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</si>
  <si>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</si>
  <si>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</si>
  <si>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</si>
  <si>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</si>
  <si>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</si>
  <si>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</si>
  <si>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</si>
  <si>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</si>
  <si>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</si>
  <si>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</si>
  <si>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</si>
  <si>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</si>
  <si>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</si>
  <si>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</si>
  <si>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</si>
  <si>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</si>
  <si>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</si>
  <si>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</si>
  <si>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</si>
  <si>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</si>
  <si>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</si>
  <si>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</si>
  <si>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</si>
  <si>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</si>
  <si>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</si>
  <si>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</si>
  <si>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</si>
  <si>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</si>
  <si>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</si>
  <si>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</si>
  <si>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</si>
  <si>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</si>
  <si>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</si>
  <si>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</si>
  <si>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</si>
  <si>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</si>
  <si>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</si>
  <si>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</si>
  <si>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</si>
  <si>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</si>
  <si>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</si>
  <si>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</si>
  <si>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</si>
  <si>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</si>
  <si>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</si>
  <si>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</si>
  <si>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</si>
  <si>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</si>
  <si>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</si>
  <si>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</si>
  <si>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</si>
  <si>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</si>
  <si>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</si>
  <si>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</si>
  <si>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</si>
  <si>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</si>
  <si>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</si>
  <si>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</si>
  <si>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</si>
  <si>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</si>
  <si>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</si>
  <si>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</si>
  <si>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</si>
  <si>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</si>
  <si>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</si>
  <si>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</si>
  <si>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</si>
  <si>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</si>
  <si>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</si>
  <si>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</si>
  <si>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</si>
  <si>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</si>
  <si>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</si>
  <si>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</si>
  <si>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</si>
  <si>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</si>
  <si>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</si>
  <si>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</si>
  <si>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</si>
  <si>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</si>
  <si>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</si>
  <si>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</si>
  <si>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</si>
  <si>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</si>
  <si>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</si>
  <si>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</si>
  <si>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</si>
  <si>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</si>
  <si>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</si>
  <si>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</si>
  <si>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</si>
  <si>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</si>
  <si>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</si>
  <si>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</si>
  <si>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</si>
  <si>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</si>
  <si>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</si>
  <si>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</si>
  <si>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</si>
  <si>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</si>
  <si>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</si>
  <si>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</si>
  <si>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</si>
  <si>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</si>
  <si>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</si>
  <si>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</si>
  <si>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</si>
  <si>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</si>
  <si>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</si>
  <si>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</si>
  <si>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</si>
  <si>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</si>
  <si>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</si>
  <si>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</si>
  <si>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</si>
  <si>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</si>
  <si>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</si>
  <si>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</si>
  <si>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</si>
  <si>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</si>
  <si>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</si>
  <si>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</si>
  <si>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</si>
  <si>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</si>
  <si>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</si>
  <si>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</si>
  <si>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</si>
  <si>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</si>
  <si>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</si>
  <si>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</si>
  <si>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</si>
  <si>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</si>
  <si>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</si>
  <si>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</si>
  <si>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</si>
  <si>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</si>
  <si>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</si>
  <si>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</si>
  <si>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</si>
  <si>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</si>
  <si>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</si>
  <si>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</si>
  <si>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</si>
  <si>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</si>
  <si>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</si>
  <si>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</si>
  <si>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</si>
  <si>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</si>
  <si>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</si>
  <si>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</si>
  <si>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</si>
  <si>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</si>
  <si>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</si>
  <si>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</si>
  <si>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</si>
  <si>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</si>
  <si>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</si>
  <si>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</si>
  <si>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</si>
  <si>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</si>
  <si>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</si>
  <si>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</si>
  <si>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</si>
  <si>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</si>
  <si>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</si>
  <si>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</si>
  <si>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</si>
  <si>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</si>
  <si>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</si>
  <si>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</si>
  <si>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</si>
  <si>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</si>
  <si>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</si>
  <si>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</si>
  <si>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</si>
  <si>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</si>
  <si>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</si>
  <si>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</si>
  <si>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</si>
  <si>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</si>
  <si>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</si>
  <si>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</si>
  <si>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</si>
  <si>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</si>
  <si>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</si>
  <si>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</si>
  <si>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</si>
  <si>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</si>
  <si>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</si>
  <si>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</si>
  <si>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</si>
  <si>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</si>
  <si>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</si>
  <si>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</si>
  <si>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</si>
  <si>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</si>
  <si>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</si>
  <si>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</si>
  <si>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</si>
  <si>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</si>
  <si>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</si>
  <si>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</si>
  <si>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</si>
  <si>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</si>
  <si>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</si>
  <si>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</si>
  <si>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</si>
  <si>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</si>
  <si>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</si>
  <si>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</si>
  <si>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</si>
  <si>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</si>
  <si>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</si>
  <si>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</si>
  <si>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</si>
  <si>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</si>
  <si>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</si>
  <si>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</si>
  <si>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</si>
  <si>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</si>
  <si>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</si>
  <si>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</si>
  <si>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</si>
  <si>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</si>
  <si>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</si>
  <si>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</si>
  <si>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</si>
  <si>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</si>
  <si>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</si>
  <si>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</si>
  <si>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</si>
  <si>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</si>
  <si>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</si>
  <si>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</si>
  <si>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</si>
  <si>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</si>
  <si>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</si>
  <si>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</si>
  <si>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</si>
  <si>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</si>
  <si>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</si>
  <si>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</si>
  <si>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</si>
  <si>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</si>
  <si>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</si>
  <si>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</si>
  <si>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</si>
  <si>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ID</t>
  </si>
  <si>
    <t>MaritalStatus</t>
  </si>
  <si>
    <t>YearlyIncome</t>
  </si>
  <si>
    <t>TotalChildren</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</si>
  <si>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</si>
  <si>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</si>
  <si>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</si>
  <si>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</si>
  <si>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</si>
  <si>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</si>
  <si>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</si>
  <si>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</si>
  <si>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</si>
  <si>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</si>
  <si>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</si>
  <si>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</si>
  <si>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</si>
  <si>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</si>
  <si>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</si>
  <si>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</si>
  <si>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</si>
  <si>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</si>
  <si>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</si>
  <si>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</si>
  <si>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</si>
  <si>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</si>
  <si>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</si>
  <si>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</si>
  <si>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</si>
  <si>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</si>
  <si>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</si>
  <si>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</si>
  <si>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</si>
  <si>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</si>
  <si>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</si>
  <si>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</si>
  <si>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</si>
  <si>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</si>
  <si>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</si>
  <si>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</si>
  <si>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</si>
  <si>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</si>
  <si>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</si>
  <si>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</si>
  <si>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</si>
  <si>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</si>
  <si>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</si>
  <si>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</si>
  <si>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</si>
  <si>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</si>
  <si>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</si>
  <si>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</si>
  <si>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</si>
  <si>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</si>
  <si>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</si>
  <si>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</si>
  <si>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</si>
  <si>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</si>
  <si>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</si>
  <si>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</si>
  <si>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</si>
  <si>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</si>
  <si>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</si>
  <si>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</si>
  <si>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</si>
  <si>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</si>
  <si>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</si>
  <si>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</si>
  <si>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</si>
  <si>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</si>
  <si>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</si>
  <si>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</si>
  <si>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</si>
  <si>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</si>
  <si>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</si>
  <si>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</si>
  <si>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</si>
  <si>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</si>
  <si>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</si>
  <si>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</si>
  <si>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</si>
  <si>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</si>
  <si>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</si>
  <si>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</si>
  <si>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</si>
  <si>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</si>
  <si>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</si>
  <si>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</si>
  <si>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</si>
  <si>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</si>
  <si>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</si>
  <si>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</si>
  <si>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</si>
  <si>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</si>
  <si>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</si>
  <si>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</si>
  <si>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</si>
  <si>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</si>
  <si>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</si>
  <si>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</si>
  <si>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</si>
  <si>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</si>
  <si>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</si>
  <si>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</si>
  <si>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</si>
  <si>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</si>
  <si>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</si>
  <si>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</si>
  <si>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</si>
  <si>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</si>
  <si>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</si>
  <si>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</si>
  <si>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</si>
  <si>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</si>
  <si>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</si>
  <si>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</si>
  <si>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</si>
  <si>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</si>
  <si>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</si>
  <si>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</si>
  <si>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</si>
  <si>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</si>
  <si>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</si>
  <si>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</si>
  <si>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</si>
  <si>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</si>
  <si>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</si>
  <si>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</si>
  <si>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</si>
  <si>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</si>
  <si>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</si>
  <si>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</si>
  <si>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</si>
  <si>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</si>
  <si>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</si>
  <si>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</si>
  <si>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</si>
  <si>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</si>
  <si>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</si>
  <si>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</si>
  <si>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</si>
  <si>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</si>
  <si>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</si>
  <si>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</si>
  <si>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</si>
  <si>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</si>
  <si>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</si>
  <si>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</si>
  <si>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</si>
  <si>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</si>
  <si>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</si>
  <si>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</si>
  <si>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</si>
  <si>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</si>
  <si>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</si>
  <si>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</si>
  <si>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</si>
  <si>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</si>
  <si>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</si>
  <si>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</si>
  <si>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</si>
  <si>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</si>
  <si>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</si>
  <si>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</si>
  <si>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</si>
  <si>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</si>
  <si>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</si>
  <si>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</si>
  <si>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</si>
  <si>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</si>
  <si>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</si>
  <si>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</si>
  <si>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</si>
  <si>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</si>
  <si>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</si>
  <si>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</si>
  <si>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</si>
  <si>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</si>
  <si>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</si>
  <si>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</si>
  <si>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</si>
  <si>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</si>
  <si>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</si>
  <si>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</si>
  <si>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</si>
  <si>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</si>
  <si>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</si>
  <si>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</si>
  <si>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</si>
  <si>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</si>
  <si>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</si>
  <si>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</si>
  <si>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</si>
  <si>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</si>
  <si>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</si>
  <si>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</si>
  <si>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</si>
  <si>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</si>
  <si>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</si>
  <si>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</si>
  <si>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</si>
  <si>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</si>
  <si>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</si>
  <si>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</si>
  <si>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</si>
  <si>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Total</t>
  </si>
  <si>
    <t>Sam</t>
  </si>
  <si>
    <t>Chris</t>
  </si>
  <si>
    <t>William</t>
  </si>
  <si>
    <t>Erin</t>
  </si>
  <si>
    <t>Performance Dashboard</t>
  </si>
  <si>
    <t>Sum of Profit</t>
  </si>
  <si>
    <t>Sum of Shipping Cost</t>
  </si>
  <si>
    <t>Helper</t>
  </si>
  <si>
    <t>(All)</t>
  </si>
  <si>
    <t>Months</t>
  </si>
  <si>
    <t>Sum of Product Base Margin</t>
  </si>
  <si>
    <t>Sum of YearlyIncome</t>
  </si>
  <si>
    <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t>
  </si>
  <si>
    <t>Titles</t>
  </si>
  <si>
    <t>Tools Used</t>
  </si>
  <si>
    <t xml:space="preserve"> Created Table to make Pivot Dynamic</t>
  </si>
  <si>
    <t>Pivot Charts</t>
  </si>
  <si>
    <t>Conditional Formatting</t>
  </si>
  <si>
    <t>Pivot Table- For the ease of calculation</t>
  </si>
  <si>
    <t>Power Pivot- To join two tables</t>
  </si>
  <si>
    <t>Filtering &amp; Sorting</t>
  </si>
  <si>
    <t>Find &amp; Select</t>
  </si>
  <si>
    <t>These are the Pivot Tables which I used to make Dashboards.</t>
  </si>
  <si>
    <t>There are two Dashboards in different sheets named: Dashboard I and Dashboard II</t>
  </si>
  <si>
    <t>The data is in sheet called "DATA"</t>
  </si>
  <si>
    <t>Data validation</t>
  </si>
  <si>
    <t>Formulas like SEQUENCE to provide unique ID for different Customer ID, FORECAST  function, XLOOKUP</t>
  </si>
  <si>
    <t>Pick any region</t>
  </si>
  <si>
    <t>Totals</t>
  </si>
  <si>
    <t>Average</t>
  </si>
  <si>
    <t>Profits</t>
  </si>
  <si>
    <t>Quantity</t>
  </si>
  <si>
    <t>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</si>
</sst>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9"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s>
  <fills count="17">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s>
  <borders count="8">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46">
    <xf numFmtId="0" fontId="0" fillId="0" borderId="0" xfId="0"/>
    <xf numFmtId="0" fontId="0" fillId="2" borderId="1" xfId="0" applyFill="1" applyBorder="1"/>
    <xf numFmtId="14" fontId="0" fillId="2" borderId="1" xfId="0" applyNumberFormat="1" applyFill="1" applyBorder="1"/>
    <xf numFmtId="0" fontId="0" fillId="0" borderId="1" xfId="0" applyBorder="1"/>
    <xf numFmtId="14" fontId="0" fillId="0" borderId="1" xfId="0" applyNumberFormat="1" applyBorder="1"/>
    <xf numFmtId="0" fontId="1" fillId="3" borderId="2" xfId="0" applyFont="1" applyFill="1" applyBorder="1"/>
    <xf numFmtId="0" fontId="0" fillId="0" borderId="3" xfId="0" applyBorder="1"/>
    <xf numFmtId="14" fontId="0" fillId="0" borderId="3" xfId="0" applyNumberFormat="1"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14" fontId="0" fillId="0" borderId="0" xfId="0" applyNumberFormat="1" applyAlignment="1">
      <alignment horizontal="left"/>
    </xf>
    <xf numFmtId="0" fontId="0" fillId="6" borderId="0" xfId="0" applyFill="1"/>
    <xf numFmtId="0" fontId="4" fillId="6" borderId="0" xfId="0" applyFont="1" applyFill="1" applyBorder="1" applyAlignment="1">
      <alignment horizontal="center"/>
    </xf>
    <xf numFmtId="0" fontId="0" fillId="7" borderId="0" xfId="0" applyFill="1"/>
    <xf numFmtId="0" fontId="3" fillId="8" borderId="0" xfId="0" applyFont="1" applyFill="1" applyBorder="1"/>
    <xf numFmtId="0" fontId="0" fillId="9" borderId="5" xfId="0" applyFont="1" applyFill="1" applyBorder="1" applyAlignment="1">
      <alignment horizontal="left"/>
    </xf>
    <xf numFmtId="0" fontId="3" fillId="8" borderId="0" xfId="0" applyFont="1" applyFill="1" applyBorder="1" applyAlignment="1">
      <alignment horizontal="left"/>
    </xf>
    <xf numFmtId="0" fontId="0" fillId="9" borderId="5" xfId="0" applyNumberFormat="1" applyFont="1" applyFill="1" applyBorder="1"/>
    <xf numFmtId="0" fontId="0" fillId="0" borderId="0" xfId="0"/>
    <xf numFmtId="0" fontId="0" fillId="0" borderId="0" xfId="0" applyAlignment="1">
      <alignment horizontal="left"/>
    </xf>
    <xf numFmtId="0" fontId="2" fillId="10" borderId="6" xfId="0" applyFont="1" applyFill="1" applyBorder="1" applyAlignment="1"/>
    <xf numFmtId="0" fontId="0" fillId="0" borderId="6" xfId="0" applyBorder="1" applyAlignment="1">
      <alignment horizontal="left"/>
    </xf>
    <xf numFmtId="0" fontId="2" fillId="10" borderId="7" xfId="0" applyFont="1" applyFill="1" applyBorder="1" applyAlignment="1"/>
    <xf numFmtId="0" fontId="0" fillId="0" borderId="7" xfId="0" applyBorder="1" applyAlignment="1">
      <alignment horizontal="left"/>
    </xf>
    <xf numFmtId="0" fontId="0" fillId="0" borderId="6" xfId="0" applyBorder="1"/>
    <xf numFmtId="0" fontId="0" fillId="14" borderId="0" xfId="0" applyFill="1"/>
    <xf numFmtId="164" fontId="0" fillId="0" borderId="0" xfId="0" applyNumberFormat="1"/>
    <xf numFmtId="0" fontId="6" fillId="7" borderId="0" xfId="0" applyFont="1" applyFill="1" applyAlignment="1">
      <alignment horizontal="center" vertical="center"/>
    </xf>
    <xf numFmtId="0" fontId="6" fillId="11" borderId="0" xfId="0" applyFont="1" applyFill="1" applyAlignment="1">
      <alignment horizontal="center" vertical="center"/>
    </xf>
    <xf numFmtId="0" fontId="6" fillId="12" borderId="0" xfId="0" applyFont="1" applyFill="1" applyAlignment="1">
      <alignment horizontal="left" wrapText="1"/>
    </xf>
    <xf numFmtId="0" fontId="2" fillId="13" borderId="0" xfId="0" applyFont="1" applyFill="1" applyBorder="1" applyAlignment="1">
      <alignment horizontal="center"/>
    </xf>
    <xf numFmtId="0" fontId="2" fillId="13" borderId="0" xfId="0" applyFont="1" applyFill="1" applyBorder="1" applyAlignment="1">
      <alignment horizontal="left"/>
    </xf>
    <xf numFmtId="0" fontId="4" fillId="14" borderId="0" xfId="0" applyFont="1" applyFill="1" applyBorder="1" applyAlignment="1">
      <alignment horizontal="center"/>
    </xf>
    <xf numFmtId="0" fontId="7" fillId="0" borderId="0" xfId="0" applyFont="1"/>
    <xf numFmtId="0" fontId="7" fillId="0" borderId="0" xfId="0" applyFont="1" applyAlignment="1">
      <alignment horizontal="center" vertical="center"/>
    </xf>
    <xf numFmtId="0" fontId="7" fillId="15" borderId="0" xfId="0" applyFont="1" applyFill="1"/>
    <xf numFmtId="0" fontId="0" fillId="16" borderId="0" xfId="0" applyFill="1"/>
    <xf numFmtId="0" fontId="0" fillId="0" borderId="0" xfId="0" applyAlignment="1">
      <alignment horizontal="center" vertical="center"/>
    </xf>
    <xf numFmtId="0" fontId="8" fillId="0" borderId="0" xfId="0" applyFont="1"/>
    <xf numFmtId="0" fontId="7" fillId="14" borderId="6" xfId="0" applyFont="1" applyFill="1" applyBorder="1" applyAlignment="1">
      <alignment horizontal="center" vertical="center"/>
    </xf>
  </cellXfs>
  <cellStyles count="1">
    <cellStyle name="Normal" xfId="0" builtinId="0"/>
  </cellStyles>
  <dxfs count="43">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64" formatCode=";;;"/>
    </dxf>
    <dxf>
      <numFmt numFmtId="164" formatCode=";;;"/>
    </dxf>
    <dxf>
      <numFmt numFmtId="164" formatCode=";;;"/>
    </dxf>
    <dxf>
      <border diagonalUp="0" diagonalDown="0">
        <left/>
        <right/>
        <top style="thin">
          <color theme="8" tint="0.39997558519241921"/>
        </top>
        <bottom style="thin">
          <color theme="8" tint="0.39997558519241921"/>
        </bottom>
        <vertical/>
        <horizontal/>
      </border>
    </dxf>
    <dxf>
      <numFmt numFmtId="0" formatCode="General"/>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1" defaultTableStyle="TableStyleMedium2" defaultPivotStyle="PivotStyleLight16">
    <tableStyle name="Invisible" pivot="0" table="0" count="0" xr9:uid="{110E9B71-099D-45AF-8375-E614A3098EA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7.xml"/><Relationship Id="rId39" Type="http://schemas.openxmlformats.org/officeDocument/2006/relationships/sheetMetadata" Target="metadata.xml"/><Relationship Id="rId21" Type="http://schemas.microsoft.com/office/2007/relationships/slicerCache" Target="slicerCaches/slicerCache2.xml"/><Relationship Id="rId34" Type="http://schemas.microsoft.com/office/2007/relationships/slicerCache" Target="slicerCaches/slicerCache15.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microsoft.com/office/2007/relationships/slicerCache" Target="slicerCaches/slicerCache10.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6.xml"/><Relationship Id="rId33" Type="http://schemas.microsoft.com/office/2007/relationships/slicerCache" Target="slicerCaches/slicerCache14.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microsoft.com/office/2007/relationships/slicerCache" Target="slicerCaches/slicerCache12.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 Sales by Region</a:t>
            </a: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Working!$I$2:$I$3</c:f>
              <c:strCache>
                <c:ptCount val="1"/>
                <c:pt idx="0">
                  <c:v>Central</c:v>
                </c:pt>
              </c:strCache>
            </c:strRef>
          </c:tx>
          <c:spPr>
            <a:solidFill>
              <a:schemeClr val="accent1"/>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Working!$I$4:$I$10</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4FAD-4E6D-9FAE-0B5E96372BB8}"/>
            </c:ext>
          </c:extLst>
        </c:ser>
        <c:ser>
          <c:idx val="1"/>
          <c:order val="1"/>
          <c:tx>
            <c:strRef>
              <c:f>Working!$J$2:$J$3</c:f>
              <c:strCache>
                <c:ptCount val="1"/>
                <c:pt idx="0">
                  <c:v>East</c:v>
                </c:pt>
              </c:strCache>
            </c:strRef>
          </c:tx>
          <c:spPr>
            <a:solidFill>
              <a:schemeClr val="accent2"/>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Working!$J$4:$J$10</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9-4FAD-4E6D-9FAE-0B5E96372BB8}"/>
            </c:ext>
          </c:extLst>
        </c:ser>
        <c:ser>
          <c:idx val="2"/>
          <c:order val="2"/>
          <c:tx>
            <c:strRef>
              <c:f>Working!$K$2:$K$3</c:f>
              <c:strCache>
                <c:ptCount val="1"/>
                <c:pt idx="0">
                  <c:v>South</c:v>
                </c:pt>
              </c:strCache>
            </c:strRef>
          </c:tx>
          <c:spPr>
            <a:solidFill>
              <a:schemeClr val="accent3"/>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Working!$K$4:$K$10</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A-4FAD-4E6D-9FAE-0B5E96372BB8}"/>
            </c:ext>
          </c:extLst>
        </c:ser>
        <c:ser>
          <c:idx val="3"/>
          <c:order val="3"/>
          <c:tx>
            <c:strRef>
              <c:f>Working!$L$2:$L$3</c:f>
              <c:strCache>
                <c:ptCount val="1"/>
                <c:pt idx="0">
                  <c:v>West</c:v>
                </c:pt>
              </c:strCache>
            </c:strRef>
          </c:tx>
          <c:spPr>
            <a:solidFill>
              <a:schemeClr val="accent4"/>
            </a:solidFill>
            <a:ln>
              <a:noFill/>
            </a:ln>
            <a:effectLst/>
            <a:scene3d>
              <a:camera prst="orthographicFront"/>
              <a:lightRig rig="threePt" dir="t"/>
            </a:scene3d>
            <a:sp3d>
              <a:bevelT w="12700"/>
            </a:sp3d>
          </c:spPr>
          <c:invertIfNegative val="0"/>
          <c:cat>
            <c:strRef>
              <c:f>Working!$H$4:$H$10</c:f>
              <c:strCache>
                <c:ptCount val="6"/>
                <c:pt idx="0">
                  <c:v>Jan</c:v>
                </c:pt>
                <c:pt idx="1">
                  <c:v>Feb</c:v>
                </c:pt>
                <c:pt idx="2">
                  <c:v>Mar</c:v>
                </c:pt>
                <c:pt idx="3">
                  <c:v>Apr</c:v>
                </c:pt>
                <c:pt idx="4">
                  <c:v>May</c:v>
                </c:pt>
                <c:pt idx="5">
                  <c:v>Jun</c:v>
                </c:pt>
              </c:strCache>
            </c:strRef>
          </c:cat>
          <c:val>
            <c:numRef>
              <c:f>Working!$L$4:$L$10</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B-4FAD-4E6D-9FAE-0B5E96372BB8}"/>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2</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Working!$C$5</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Working!$B$6:$B$10</c:f>
              <c:strCache>
                <c:ptCount val="4"/>
                <c:pt idx="0">
                  <c:v>Central</c:v>
                </c:pt>
                <c:pt idx="1">
                  <c:v>East</c:v>
                </c:pt>
                <c:pt idx="2">
                  <c:v>South</c:v>
                </c:pt>
                <c:pt idx="3">
                  <c:v>West</c:v>
                </c:pt>
              </c:strCache>
            </c:strRef>
          </c:cat>
          <c:val>
            <c:numRef>
              <c:f>Working!$C$6:$C$10</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3</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Category</a:t>
            </a:r>
            <a:endParaRPr lang="en-IN">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Working!$F$26:$F$27</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Working!$F$28:$F$31</c:f>
              <c:numCache>
                <c:formatCode>General</c:formatCode>
                <c:ptCount val="3"/>
                <c:pt idx="0">
                  <c:v>77992.7</c:v>
                </c:pt>
                <c:pt idx="1">
                  <c:v>68799.839999999997</c:v>
                </c:pt>
                <c:pt idx="2">
                  <c:v>118206.01000000004</c:v>
                </c:pt>
              </c:numCache>
            </c:numRef>
          </c:val>
          <c:extLst>
            <c:ext xmlns:c16="http://schemas.microsoft.com/office/drawing/2014/chart" uri="{C3380CC4-5D6E-409C-BE32-E72D297353CC}">
              <c16:uniqueId val="{00000000-6C8F-419D-96A1-FC6A97F23532}"/>
            </c:ext>
          </c:extLst>
        </c:ser>
        <c:ser>
          <c:idx val="1"/>
          <c:order val="1"/>
          <c:tx>
            <c:strRef>
              <c:f>Working!$G$26:$G$27</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Working!$G$28:$G$31</c:f>
              <c:numCache>
                <c:formatCode>General</c:formatCode>
                <c:ptCount val="3"/>
                <c:pt idx="0">
                  <c:v>125695.12000000004</c:v>
                </c:pt>
                <c:pt idx="1">
                  <c:v>41657.679999999993</c:v>
                </c:pt>
                <c:pt idx="2">
                  <c:v>158149.63999999996</c:v>
                </c:pt>
              </c:numCache>
            </c:numRef>
          </c:val>
          <c:extLst>
            <c:ext xmlns:c16="http://schemas.microsoft.com/office/drawing/2014/chart" uri="{C3380CC4-5D6E-409C-BE32-E72D297353CC}">
              <c16:uniqueId val="{00000001-6C8F-419D-96A1-FC6A97F23532}"/>
            </c:ext>
          </c:extLst>
        </c:ser>
        <c:ser>
          <c:idx val="2"/>
          <c:order val="2"/>
          <c:tx>
            <c:strRef>
              <c:f>Working!$H$26:$H$27</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Working!$H$28:$H$31</c:f>
              <c:numCache>
                <c:formatCode>General</c:formatCode>
                <c:ptCount val="3"/>
                <c:pt idx="0">
                  <c:v>81913.340000000026</c:v>
                </c:pt>
                <c:pt idx="1">
                  <c:v>68019.710000000021</c:v>
                </c:pt>
                <c:pt idx="2">
                  <c:v>115234.08000000003</c:v>
                </c:pt>
              </c:numCache>
            </c:numRef>
          </c:val>
          <c:extLst>
            <c:ext xmlns:c16="http://schemas.microsoft.com/office/drawing/2014/chart" uri="{C3380CC4-5D6E-409C-BE32-E72D297353CC}">
              <c16:uniqueId val="{00000002-6C8F-419D-96A1-FC6A97F23532}"/>
            </c:ext>
          </c:extLst>
        </c:ser>
        <c:ser>
          <c:idx val="3"/>
          <c:order val="3"/>
          <c:tx>
            <c:strRef>
              <c:f>Working!$I$26:$I$27</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Working!$I$28:$I$31</c:f>
              <c:numCache>
                <c:formatCode>General</c:formatCode>
                <c:ptCount val="3"/>
                <c:pt idx="0">
                  <c:v>111743.53999999998</c:v>
                </c:pt>
                <c:pt idx="1">
                  <c:v>181592.15</c:v>
                </c:pt>
                <c:pt idx="2">
                  <c:v>90693.500000000015</c:v>
                </c:pt>
              </c:numCache>
            </c:numRef>
          </c:val>
          <c:extLst>
            <c:ext xmlns:c16="http://schemas.microsoft.com/office/drawing/2014/chart" uri="{C3380CC4-5D6E-409C-BE32-E72D297353CC}">
              <c16:uniqueId val="{00000003-6C8F-419D-96A1-FC6A97F23532}"/>
            </c:ext>
          </c:extLst>
        </c:ser>
        <c:ser>
          <c:idx val="4"/>
          <c:order val="4"/>
          <c:tx>
            <c:strRef>
              <c:f>Working!$J$26:$J$27</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Working!$J$28:$J$31</c:f>
              <c:numCache>
                <c:formatCode>General</c:formatCode>
                <c:ptCount val="3"/>
                <c:pt idx="0">
                  <c:v>96904.989999999976</c:v>
                </c:pt>
                <c:pt idx="1">
                  <c:v>109443.89000000003</c:v>
                </c:pt>
                <c:pt idx="2">
                  <c:v>83881.970000000016</c:v>
                </c:pt>
              </c:numCache>
            </c:numRef>
          </c:val>
          <c:extLst>
            <c:ext xmlns:c16="http://schemas.microsoft.com/office/drawing/2014/chart" uri="{C3380CC4-5D6E-409C-BE32-E72D297353CC}">
              <c16:uniqueId val="{00000004-6C8F-419D-96A1-FC6A97F23532}"/>
            </c:ext>
          </c:extLst>
        </c:ser>
        <c:ser>
          <c:idx val="5"/>
          <c:order val="5"/>
          <c:tx>
            <c:strRef>
              <c:f>Working!$K$26:$K$27</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Working!$E$28:$E$31</c:f>
              <c:strCache>
                <c:ptCount val="3"/>
                <c:pt idx="0">
                  <c:v>Furniture</c:v>
                </c:pt>
                <c:pt idx="1">
                  <c:v>Office Supplies</c:v>
                </c:pt>
                <c:pt idx="2">
                  <c:v>Technology</c:v>
                </c:pt>
              </c:strCache>
            </c:strRef>
          </c:cat>
          <c:val>
            <c:numRef>
              <c:f>Working!$K$28:$K$31</c:f>
              <c:numCache>
                <c:formatCode>General</c:formatCode>
                <c:ptCount val="3"/>
                <c:pt idx="0">
                  <c:v>125329.06</c:v>
                </c:pt>
                <c:pt idx="1">
                  <c:v>80167.799999999974</c:v>
                </c:pt>
                <c:pt idx="2">
                  <c:v>146099.74999999997</c:v>
                </c:pt>
              </c:numCache>
            </c:numRef>
          </c:val>
          <c:extLst>
            <c:ext xmlns:c16="http://schemas.microsoft.com/office/drawing/2014/chart" uri="{C3380CC4-5D6E-409C-BE32-E72D297353CC}">
              <c16:uniqueId val="{00000005-6C8F-419D-96A1-FC6A97F23532}"/>
            </c:ext>
          </c:extLst>
        </c:ser>
        <c:dLbls>
          <c:showLegendKey val="0"/>
          <c:showVal val="0"/>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7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4</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
        <c:idx val="6"/>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Working!$F$5</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4179-43FE-BC3E-6DEBFBEB75EF}"/>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4179-43FE-BC3E-6DEBFBEB75EF}"/>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4179-43FE-BC3E-6DEBFBEB75EF}"/>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4179-43FE-BC3E-6DEBFBEB75EF}"/>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4179-43FE-BC3E-6DEBFBEB75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Working!$E$6:$E$11</c:f>
              <c:strCache>
                <c:ptCount val="5"/>
                <c:pt idx="0">
                  <c:v>Critical</c:v>
                </c:pt>
                <c:pt idx="1">
                  <c:v>High</c:v>
                </c:pt>
                <c:pt idx="2">
                  <c:v>Low</c:v>
                </c:pt>
                <c:pt idx="3">
                  <c:v>Medium</c:v>
                </c:pt>
                <c:pt idx="4">
                  <c:v>Not Specified</c:v>
                </c:pt>
              </c:strCache>
            </c:strRef>
          </c:cat>
          <c:val>
            <c:numRef>
              <c:f>Working!$F$6:$F$11</c:f>
              <c:numCache>
                <c:formatCode>General</c:formatCode>
                <c:ptCount val="5"/>
                <c:pt idx="0">
                  <c:v>429399.01000000013</c:v>
                </c:pt>
                <c:pt idx="1">
                  <c:v>299342.24999999959</c:v>
                </c:pt>
                <c:pt idx="2">
                  <c:v>370698.45000000013</c:v>
                </c:pt>
                <c:pt idx="3">
                  <c:v>368933.21000000008</c:v>
                </c:pt>
                <c:pt idx="4">
                  <c:v>413151.84999999969</c:v>
                </c:pt>
              </c:numCache>
            </c:numRef>
          </c:val>
          <c:extLst>
            <c:ext xmlns:c16="http://schemas.microsoft.com/office/drawing/2014/chart" uri="{C3380CC4-5D6E-409C-BE32-E72D297353CC}">
              <c16:uniqueId val="{0000000A-4179-43FE-BC3E-6DEBFBEB75E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B w="0" h="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Weekly</a:t>
            </a:r>
            <a:r>
              <a:rPr lang="en-US" baseline="0">
                <a:solidFill>
                  <a:schemeClr val="tx1"/>
                </a:solidFill>
              </a:rPr>
              <a:t> Sales Trend</a:t>
            </a:r>
            <a:endParaRPr lang="en-US">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74259707222081E-2"/>
          <c:y val="0.26698878218363309"/>
          <c:w val="0.64304826553305439"/>
          <c:h val="0.50459643753691097"/>
        </c:manualLayout>
      </c:layout>
      <c:lineChart>
        <c:grouping val="standard"/>
        <c:varyColors val="0"/>
        <c:ser>
          <c:idx val="0"/>
          <c:order val="0"/>
          <c:tx>
            <c:strRef>
              <c:f>Working!$O$12</c:f>
              <c:strCache>
                <c:ptCount val="1"/>
                <c:pt idx="0">
                  <c:v>Sum of Sales</c:v>
                </c:pt>
              </c:strCache>
            </c:strRef>
          </c:tx>
          <c:spPr>
            <a:ln w="28575" cap="rnd">
              <a:solidFill>
                <a:schemeClr val="accent1"/>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Working!$O$13:$O$192</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CF23-475C-B399-D32ACFB7C224}"/>
            </c:ext>
          </c:extLst>
        </c:ser>
        <c:dLbls>
          <c:showLegendKey val="0"/>
          <c:showVal val="0"/>
          <c:showCatName val="0"/>
          <c:showSerName val="0"/>
          <c:showPercent val="0"/>
          <c:showBubbleSize val="0"/>
        </c:dLbls>
        <c:marker val="1"/>
        <c:smooth val="0"/>
        <c:axId val="1759135344"/>
        <c:axId val="1759134096"/>
      </c:lineChart>
      <c:lineChart>
        <c:grouping val="standard"/>
        <c:varyColors val="0"/>
        <c:ser>
          <c:idx val="1"/>
          <c:order val="1"/>
          <c:tx>
            <c:strRef>
              <c:f>Working!$P$12</c:f>
              <c:strCache>
                <c:ptCount val="1"/>
                <c:pt idx="0">
                  <c:v>Sum of Total</c:v>
                </c:pt>
              </c:strCache>
            </c:strRef>
          </c:tx>
          <c:spPr>
            <a:ln w="28575" cap="rnd">
              <a:solidFill>
                <a:schemeClr val="accent2"/>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Working!$P$13:$P$192</c:f>
              <c:numCache>
                <c:formatCode>General</c:formatCode>
                <c:ptCount val="179"/>
                <c:pt idx="0">
                  <c:v>2919.49</c:v>
                </c:pt>
                <c:pt idx="1">
                  <c:v>1623.4500000000005</c:v>
                </c:pt>
                <c:pt idx="2">
                  <c:v>1689.5000000000002</c:v>
                </c:pt>
                <c:pt idx="3">
                  <c:v>1387.7700000000002</c:v>
                </c:pt>
                <c:pt idx="4">
                  <c:v>2022.3500000000004</c:v>
                </c:pt>
                <c:pt idx="5">
                  <c:v>1502.9</c:v>
                </c:pt>
                <c:pt idx="6">
                  <c:v>7978.5199999999995</c:v>
                </c:pt>
                <c:pt idx="7">
                  <c:v>943.99</c:v>
                </c:pt>
                <c:pt idx="8">
                  <c:v>909.97000000000014</c:v>
                </c:pt>
                <c:pt idx="9">
                  <c:v>1047.5999999999999</c:v>
                </c:pt>
                <c:pt idx="10">
                  <c:v>754.31000000000006</c:v>
                </c:pt>
                <c:pt idx="11">
                  <c:v>1803.0900000000004</c:v>
                </c:pt>
                <c:pt idx="12">
                  <c:v>194.20999999999998</c:v>
                </c:pt>
                <c:pt idx="13">
                  <c:v>993.18</c:v>
                </c:pt>
                <c:pt idx="14">
                  <c:v>3660.9199999999992</c:v>
                </c:pt>
                <c:pt idx="15">
                  <c:v>658.45</c:v>
                </c:pt>
                <c:pt idx="16">
                  <c:v>998.02</c:v>
                </c:pt>
                <c:pt idx="17">
                  <c:v>436.5</c:v>
                </c:pt>
                <c:pt idx="18">
                  <c:v>349.04</c:v>
                </c:pt>
                <c:pt idx="19">
                  <c:v>3533.39</c:v>
                </c:pt>
                <c:pt idx="20">
                  <c:v>2953.32</c:v>
                </c:pt>
                <c:pt idx="21">
                  <c:v>1649.81</c:v>
                </c:pt>
                <c:pt idx="22">
                  <c:v>111.72</c:v>
                </c:pt>
                <c:pt idx="23">
                  <c:v>924.38000000000022</c:v>
                </c:pt>
                <c:pt idx="24">
                  <c:v>138.43</c:v>
                </c:pt>
                <c:pt idx="25">
                  <c:v>1104.9799999999998</c:v>
                </c:pt>
                <c:pt idx="26">
                  <c:v>533.61</c:v>
                </c:pt>
                <c:pt idx="27">
                  <c:v>3854.4199999999996</c:v>
                </c:pt>
                <c:pt idx="28">
                  <c:v>1057.5</c:v>
                </c:pt>
                <c:pt idx="29">
                  <c:v>904.49</c:v>
                </c:pt>
                <c:pt idx="30">
                  <c:v>1456.74</c:v>
                </c:pt>
                <c:pt idx="31">
                  <c:v>588.78</c:v>
                </c:pt>
                <c:pt idx="32">
                  <c:v>860.87999999999988</c:v>
                </c:pt>
                <c:pt idx="33">
                  <c:v>342.88</c:v>
                </c:pt>
                <c:pt idx="34">
                  <c:v>4054.0199999999986</c:v>
                </c:pt>
                <c:pt idx="35">
                  <c:v>1832.5400000000002</c:v>
                </c:pt>
                <c:pt idx="36">
                  <c:v>1983.96</c:v>
                </c:pt>
                <c:pt idx="37">
                  <c:v>344.49</c:v>
                </c:pt>
                <c:pt idx="38">
                  <c:v>465.72</c:v>
                </c:pt>
                <c:pt idx="39">
                  <c:v>61.45</c:v>
                </c:pt>
                <c:pt idx="40">
                  <c:v>657.04999999999984</c:v>
                </c:pt>
                <c:pt idx="41">
                  <c:v>3405.2899999999995</c:v>
                </c:pt>
                <c:pt idx="42">
                  <c:v>801.16</c:v>
                </c:pt>
                <c:pt idx="43">
                  <c:v>734.44999999999993</c:v>
                </c:pt>
                <c:pt idx="44">
                  <c:v>1856.34</c:v>
                </c:pt>
                <c:pt idx="45">
                  <c:v>1651.3500000000001</c:v>
                </c:pt>
                <c:pt idx="46">
                  <c:v>1847.37</c:v>
                </c:pt>
                <c:pt idx="47">
                  <c:v>109.09</c:v>
                </c:pt>
                <c:pt idx="48">
                  <c:v>1787.5600000000002</c:v>
                </c:pt>
                <c:pt idx="49">
                  <c:v>260.41999999999996</c:v>
                </c:pt>
                <c:pt idx="50">
                  <c:v>323.5</c:v>
                </c:pt>
                <c:pt idx="51">
                  <c:v>4438.6900000000005</c:v>
                </c:pt>
                <c:pt idx="52">
                  <c:v>936.09999999999991</c:v>
                </c:pt>
                <c:pt idx="53">
                  <c:v>615.81999999999994</c:v>
                </c:pt>
                <c:pt idx="54">
                  <c:v>684.46000000000015</c:v>
                </c:pt>
                <c:pt idx="55">
                  <c:v>364.55</c:v>
                </c:pt>
                <c:pt idx="56">
                  <c:v>1521.74</c:v>
                </c:pt>
                <c:pt idx="57">
                  <c:v>378.39</c:v>
                </c:pt>
                <c:pt idx="58">
                  <c:v>803.06000000000006</c:v>
                </c:pt>
                <c:pt idx="59">
                  <c:v>4442.91</c:v>
                </c:pt>
                <c:pt idx="60">
                  <c:v>723.13999999999987</c:v>
                </c:pt>
                <c:pt idx="61">
                  <c:v>12.93</c:v>
                </c:pt>
                <c:pt idx="62">
                  <c:v>1325.13</c:v>
                </c:pt>
                <c:pt idx="63">
                  <c:v>1030.8800000000001</c:v>
                </c:pt>
                <c:pt idx="64">
                  <c:v>470.73999999999995</c:v>
                </c:pt>
                <c:pt idx="65">
                  <c:v>546.56000000000006</c:v>
                </c:pt>
                <c:pt idx="66">
                  <c:v>958.90000000000009</c:v>
                </c:pt>
                <c:pt idx="67">
                  <c:v>427.72</c:v>
                </c:pt>
                <c:pt idx="68">
                  <c:v>7032.58</c:v>
                </c:pt>
                <c:pt idx="69">
                  <c:v>394.78</c:v>
                </c:pt>
                <c:pt idx="70">
                  <c:v>731.36000000000013</c:v>
                </c:pt>
                <c:pt idx="71">
                  <c:v>615.82999999999993</c:v>
                </c:pt>
                <c:pt idx="72">
                  <c:v>1848.4400000000003</c:v>
                </c:pt>
                <c:pt idx="73">
                  <c:v>540.2299999999999</c:v>
                </c:pt>
                <c:pt idx="74">
                  <c:v>1179.82</c:v>
                </c:pt>
                <c:pt idx="75">
                  <c:v>402.34</c:v>
                </c:pt>
                <c:pt idx="76">
                  <c:v>1032.26</c:v>
                </c:pt>
                <c:pt idx="77">
                  <c:v>663.82999999999981</c:v>
                </c:pt>
                <c:pt idx="78">
                  <c:v>2339.77</c:v>
                </c:pt>
                <c:pt idx="79">
                  <c:v>7288.22</c:v>
                </c:pt>
                <c:pt idx="80">
                  <c:v>2424.3000000000002</c:v>
                </c:pt>
                <c:pt idx="81">
                  <c:v>213.77</c:v>
                </c:pt>
                <c:pt idx="82">
                  <c:v>776.50999999999988</c:v>
                </c:pt>
                <c:pt idx="83">
                  <c:v>1230.3500000000004</c:v>
                </c:pt>
                <c:pt idx="84">
                  <c:v>460.66999999999996</c:v>
                </c:pt>
                <c:pt idx="85">
                  <c:v>1160.6400000000003</c:v>
                </c:pt>
                <c:pt idx="86">
                  <c:v>617.68999999999994</c:v>
                </c:pt>
                <c:pt idx="87">
                  <c:v>421.68</c:v>
                </c:pt>
                <c:pt idx="88">
                  <c:v>1306.6400000000003</c:v>
                </c:pt>
                <c:pt idx="89">
                  <c:v>78.44</c:v>
                </c:pt>
                <c:pt idx="90">
                  <c:v>511.58999999999992</c:v>
                </c:pt>
                <c:pt idx="91">
                  <c:v>3430.84</c:v>
                </c:pt>
                <c:pt idx="92">
                  <c:v>3156.43</c:v>
                </c:pt>
                <c:pt idx="93">
                  <c:v>1372.8500000000001</c:v>
                </c:pt>
                <c:pt idx="94">
                  <c:v>1213.9599999999998</c:v>
                </c:pt>
                <c:pt idx="95">
                  <c:v>1297.17</c:v>
                </c:pt>
                <c:pt idx="96">
                  <c:v>265.35000000000002</c:v>
                </c:pt>
                <c:pt idx="97">
                  <c:v>1960.380000000001</c:v>
                </c:pt>
                <c:pt idx="98">
                  <c:v>819.99999999999989</c:v>
                </c:pt>
                <c:pt idx="99">
                  <c:v>104.04</c:v>
                </c:pt>
                <c:pt idx="100">
                  <c:v>178.29</c:v>
                </c:pt>
                <c:pt idx="101">
                  <c:v>214.09</c:v>
                </c:pt>
                <c:pt idx="102">
                  <c:v>426.09999999999997</c:v>
                </c:pt>
                <c:pt idx="103">
                  <c:v>604.28</c:v>
                </c:pt>
                <c:pt idx="104">
                  <c:v>2678.85</c:v>
                </c:pt>
                <c:pt idx="105">
                  <c:v>7637.26</c:v>
                </c:pt>
                <c:pt idx="106">
                  <c:v>1042.53</c:v>
                </c:pt>
                <c:pt idx="107">
                  <c:v>816.93</c:v>
                </c:pt>
                <c:pt idx="108">
                  <c:v>1358.23</c:v>
                </c:pt>
                <c:pt idx="109">
                  <c:v>1543.7399999999996</c:v>
                </c:pt>
                <c:pt idx="110">
                  <c:v>265.72000000000003</c:v>
                </c:pt>
                <c:pt idx="111">
                  <c:v>1300.5499999999997</c:v>
                </c:pt>
                <c:pt idx="112">
                  <c:v>212.36</c:v>
                </c:pt>
                <c:pt idx="113">
                  <c:v>1037.1599999999999</c:v>
                </c:pt>
                <c:pt idx="114">
                  <c:v>1135.6299999999999</c:v>
                </c:pt>
                <c:pt idx="115">
                  <c:v>541.15000000000009</c:v>
                </c:pt>
                <c:pt idx="116">
                  <c:v>1333.0700000000002</c:v>
                </c:pt>
                <c:pt idx="117">
                  <c:v>397.01</c:v>
                </c:pt>
                <c:pt idx="118">
                  <c:v>648.23000000000025</c:v>
                </c:pt>
                <c:pt idx="119">
                  <c:v>491.64</c:v>
                </c:pt>
                <c:pt idx="120">
                  <c:v>492.54</c:v>
                </c:pt>
                <c:pt idx="121">
                  <c:v>1208.5500000000002</c:v>
                </c:pt>
                <c:pt idx="122">
                  <c:v>518.1099999999999</c:v>
                </c:pt>
                <c:pt idx="123">
                  <c:v>882.13999999999987</c:v>
                </c:pt>
                <c:pt idx="124">
                  <c:v>449.69</c:v>
                </c:pt>
                <c:pt idx="125">
                  <c:v>745.58000000000015</c:v>
                </c:pt>
                <c:pt idx="126">
                  <c:v>780.95999999999992</c:v>
                </c:pt>
                <c:pt idx="127">
                  <c:v>103.6</c:v>
                </c:pt>
                <c:pt idx="128">
                  <c:v>255.69</c:v>
                </c:pt>
                <c:pt idx="129">
                  <c:v>774.21999999999991</c:v>
                </c:pt>
                <c:pt idx="130">
                  <c:v>327.71999999999991</c:v>
                </c:pt>
                <c:pt idx="131">
                  <c:v>340.49000000000007</c:v>
                </c:pt>
                <c:pt idx="132">
                  <c:v>361.65000000000003</c:v>
                </c:pt>
                <c:pt idx="133">
                  <c:v>319.72000000000008</c:v>
                </c:pt>
                <c:pt idx="134">
                  <c:v>616.29999999999995</c:v>
                </c:pt>
                <c:pt idx="135">
                  <c:v>373</c:v>
                </c:pt>
                <c:pt idx="136">
                  <c:v>163.01999999999998</c:v>
                </c:pt>
                <c:pt idx="137">
                  <c:v>641.81000000000006</c:v>
                </c:pt>
                <c:pt idx="138">
                  <c:v>1542.0800000000002</c:v>
                </c:pt>
                <c:pt idx="139">
                  <c:v>437.06999999999994</c:v>
                </c:pt>
                <c:pt idx="140">
                  <c:v>604.7600000000001</c:v>
                </c:pt>
                <c:pt idx="141">
                  <c:v>651.58999999999992</c:v>
                </c:pt>
                <c:pt idx="142">
                  <c:v>1006.1400000000001</c:v>
                </c:pt>
                <c:pt idx="143">
                  <c:v>894.44999999999993</c:v>
                </c:pt>
                <c:pt idx="144">
                  <c:v>221.08</c:v>
                </c:pt>
                <c:pt idx="145">
                  <c:v>134.13000000000002</c:v>
                </c:pt>
                <c:pt idx="146">
                  <c:v>364.68</c:v>
                </c:pt>
                <c:pt idx="147">
                  <c:v>426.36999999999995</c:v>
                </c:pt>
                <c:pt idx="148">
                  <c:v>469.05999999999995</c:v>
                </c:pt>
                <c:pt idx="149">
                  <c:v>507.94999999999993</c:v>
                </c:pt>
                <c:pt idx="150">
                  <c:v>641.30999999999995</c:v>
                </c:pt>
                <c:pt idx="151">
                  <c:v>732.43000000000006</c:v>
                </c:pt>
                <c:pt idx="152">
                  <c:v>1658.6700000000003</c:v>
                </c:pt>
                <c:pt idx="153">
                  <c:v>3105.8800000000006</c:v>
                </c:pt>
                <c:pt idx="154">
                  <c:v>674.92</c:v>
                </c:pt>
                <c:pt idx="155">
                  <c:v>2842.3500000000004</c:v>
                </c:pt>
                <c:pt idx="156">
                  <c:v>528.76</c:v>
                </c:pt>
                <c:pt idx="157">
                  <c:v>163.29999999999998</c:v>
                </c:pt>
                <c:pt idx="158">
                  <c:v>314.35000000000002</c:v>
                </c:pt>
                <c:pt idx="159">
                  <c:v>724.42</c:v>
                </c:pt>
                <c:pt idx="160">
                  <c:v>2360.71</c:v>
                </c:pt>
                <c:pt idx="161">
                  <c:v>897.55</c:v>
                </c:pt>
                <c:pt idx="162">
                  <c:v>1087.7800000000002</c:v>
                </c:pt>
                <c:pt idx="163">
                  <c:v>470.24</c:v>
                </c:pt>
                <c:pt idx="164">
                  <c:v>362.41999999999996</c:v>
                </c:pt>
                <c:pt idx="165">
                  <c:v>312.89000000000004</c:v>
                </c:pt>
                <c:pt idx="166">
                  <c:v>380.81999999999994</c:v>
                </c:pt>
                <c:pt idx="167">
                  <c:v>947.89</c:v>
                </c:pt>
                <c:pt idx="168">
                  <c:v>3403.2699999999995</c:v>
                </c:pt>
                <c:pt idx="169">
                  <c:v>490.14000000000004</c:v>
                </c:pt>
                <c:pt idx="170">
                  <c:v>1100.7</c:v>
                </c:pt>
                <c:pt idx="171">
                  <c:v>1322.42</c:v>
                </c:pt>
                <c:pt idx="172">
                  <c:v>69</c:v>
                </c:pt>
                <c:pt idx="173">
                  <c:v>952.15</c:v>
                </c:pt>
                <c:pt idx="174">
                  <c:v>428.68</c:v>
                </c:pt>
                <c:pt idx="175">
                  <c:v>77.899999999999991</c:v>
                </c:pt>
                <c:pt idx="176">
                  <c:v>489.8599999999999</c:v>
                </c:pt>
                <c:pt idx="177">
                  <c:v>345.77000000000004</c:v>
                </c:pt>
                <c:pt idx="178">
                  <c:v>1058.18</c:v>
                </c:pt>
              </c:numCache>
            </c:numRef>
          </c:val>
          <c:smooth val="0"/>
          <c:extLst>
            <c:ext xmlns:c16="http://schemas.microsoft.com/office/drawing/2014/chart" uri="{C3380CC4-5D6E-409C-BE32-E72D297353CC}">
              <c16:uniqueId val="{00000001-CF23-475C-B399-D32ACFB7C224}"/>
            </c:ext>
          </c:extLst>
        </c:ser>
        <c:dLbls>
          <c:showLegendKey val="0"/>
          <c:showVal val="0"/>
          <c:showCatName val="0"/>
          <c:showSerName val="0"/>
          <c:showPercent val="0"/>
          <c:showBubbleSize val="0"/>
        </c:dLbls>
        <c:marker val="1"/>
        <c:smooth val="0"/>
        <c:axId val="1759121616"/>
        <c:axId val="1759131600"/>
      </c:lineChart>
      <c:catAx>
        <c:axId val="175913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4096"/>
        <c:crosses val="autoZero"/>
        <c:auto val="1"/>
        <c:lblAlgn val="ctr"/>
        <c:lblOffset val="100"/>
        <c:noMultiLvlLbl val="0"/>
      </c:catAx>
      <c:valAx>
        <c:axId val="175913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5344"/>
        <c:crosses val="autoZero"/>
        <c:crossBetween val="between"/>
      </c:valAx>
      <c:valAx>
        <c:axId val="175913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21616"/>
        <c:crosses val="max"/>
        <c:crossBetween val="between"/>
      </c:valAx>
      <c:catAx>
        <c:axId val="1759121616"/>
        <c:scaling>
          <c:orientation val="minMax"/>
        </c:scaling>
        <c:delete val="1"/>
        <c:axPos val="b"/>
        <c:numFmt formatCode="General" sourceLinked="1"/>
        <c:majorTickMark val="out"/>
        <c:minorTickMark val="none"/>
        <c:tickLblPos val="nextTo"/>
        <c:crossAx val="1759131600"/>
        <c:crosses val="autoZero"/>
        <c:auto val="1"/>
        <c:lblAlgn val="ctr"/>
        <c:lblOffset val="100"/>
        <c:noMultiLvlLbl val="0"/>
      </c:catAx>
      <c:spPr>
        <a:noFill/>
        <a:ln>
          <a:noFill/>
        </a:ln>
        <a:effectLst/>
      </c:spPr>
    </c:plotArea>
    <c:legend>
      <c:legendPos val="tr"/>
      <c:layout>
        <c:manualLayout>
          <c:xMode val="edge"/>
          <c:yMode val="edge"/>
          <c:x val="0.8431585378561266"/>
          <c:y val="0.41900408478854423"/>
          <c:w val="0.12721024945296328"/>
          <c:h val="0.14151047112381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6</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Container</a:t>
            </a: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Working!$C$12</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Working!$B$13:$B$20</c:f>
              <c:strCache>
                <c:ptCount val="7"/>
                <c:pt idx="0">
                  <c:v>Wrap Bag</c:v>
                </c:pt>
                <c:pt idx="1">
                  <c:v>Small Pack</c:v>
                </c:pt>
                <c:pt idx="2">
                  <c:v>Medium Box</c:v>
                </c:pt>
                <c:pt idx="3">
                  <c:v>Large Box</c:v>
                </c:pt>
                <c:pt idx="4">
                  <c:v>Jumbo Box</c:v>
                </c:pt>
                <c:pt idx="5">
                  <c:v>Jumbo Drum</c:v>
                </c:pt>
                <c:pt idx="6">
                  <c:v>Small Box</c:v>
                </c:pt>
              </c:strCache>
            </c:strRef>
          </c:cat>
          <c:val>
            <c:numRef>
              <c:f>Working!$C$13:$C$20</c:f>
              <c:numCache>
                <c:formatCode>General</c:formatCode>
                <c:ptCount val="7"/>
                <c:pt idx="0">
                  <c:v>32781.280000000013</c:v>
                </c:pt>
                <c:pt idx="1">
                  <c:v>62757.530000000006</c:v>
                </c:pt>
                <c:pt idx="2">
                  <c:v>63944.80999999999</c:v>
                </c:pt>
                <c:pt idx="3">
                  <c:v>261591.94</c:v>
                </c:pt>
                <c:pt idx="4">
                  <c:v>296818.27</c:v>
                </c:pt>
                <c:pt idx="5">
                  <c:v>471183.9099999998</c:v>
                </c:pt>
                <c:pt idx="6">
                  <c:v>692447.03000000026</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In</a:t>
                </a:r>
                <a:r>
                  <a:rPr lang="en-IN" baseline="0">
                    <a:solidFill>
                      <a:schemeClr val="tx1"/>
                    </a:solidFill>
                  </a:rPr>
                  <a:t> Lakhs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legend>
      <c:legendPos val="r"/>
      <c:layout>
        <c:manualLayout>
          <c:xMode val="edge"/>
          <c:yMode val="edge"/>
          <c:x val="0.88325347865948223"/>
          <c:y val="0.45188611840186643"/>
          <c:w val="9.5574146981627292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7</c:name>
    <c:fmtId val="1"/>
  </c:pivotSource>
  <c:chart>
    <c:title>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a:bevelT w="50800"/>
          </a:sp3d>
        </c:spPr>
      </c:pivotFmt>
      <c:pivotFmt>
        <c:idx val="4"/>
        <c:spPr>
          <a:solidFill>
            <a:schemeClr val="accent1"/>
          </a:solidFill>
          <a:ln w="19050">
            <a:solidFill>
              <a:schemeClr val="lt1"/>
            </a:solidFill>
          </a:ln>
          <a:effectLst/>
          <a:scene3d>
            <a:camera prst="orthographicFront"/>
            <a:lightRig rig="threePt" dir="t"/>
          </a:scene3d>
          <a:sp3d>
            <a:bevelT w="50800"/>
          </a:sp3d>
        </c:spPr>
      </c:pivotFmt>
      <c:pivotFmt>
        <c:idx val="5"/>
        <c:spPr>
          <a:solidFill>
            <a:schemeClr val="accent1"/>
          </a:solidFill>
          <a:ln w="19050">
            <a:solidFill>
              <a:schemeClr val="lt1"/>
            </a:solidFill>
          </a:ln>
          <a:effectLst/>
          <a:scene3d>
            <a:camera prst="orthographicFront"/>
            <a:lightRig rig="threePt" dir="t"/>
          </a:scene3d>
          <a:sp3d>
            <a:bevelT w="50800"/>
          </a:sp3d>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Working!$F$13</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Working!$E$14:$E$17</c:f>
              <c:strCache>
                <c:ptCount val="3"/>
                <c:pt idx="0">
                  <c:v>Furniture</c:v>
                </c:pt>
                <c:pt idx="1">
                  <c:v>Office Supplies</c:v>
                </c:pt>
                <c:pt idx="2">
                  <c:v>Technology</c:v>
                </c:pt>
              </c:strCache>
            </c:strRef>
          </c:cat>
          <c:val>
            <c:numRef>
              <c:f>Working!$F$14:$F$17</c:f>
              <c:numCache>
                <c:formatCode>General</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6BD0-4666-9199-0826745DDF87}"/>
            </c:ext>
          </c:extLst>
        </c:ser>
        <c:ser>
          <c:idx val="1"/>
          <c:order val="1"/>
          <c:tx>
            <c:strRef>
              <c:f>Working!$G$13</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Working!$E$14:$E$17</c:f>
              <c:strCache>
                <c:ptCount val="3"/>
                <c:pt idx="0">
                  <c:v>Furniture</c:v>
                </c:pt>
                <c:pt idx="1">
                  <c:v>Office Supplies</c:v>
                </c:pt>
                <c:pt idx="2">
                  <c:v>Technology</c:v>
                </c:pt>
              </c:strCache>
            </c:strRef>
          </c:cat>
          <c:val>
            <c:numRef>
              <c:f>Working!$G$14:$G$17</c:f>
              <c:numCache>
                <c:formatCode>General</c:formatCode>
                <c:ptCount val="3"/>
                <c:pt idx="0">
                  <c:v>49944.600000000079</c:v>
                </c:pt>
                <c:pt idx="1">
                  <c:v>43824.010000000104</c:v>
                </c:pt>
                <c:pt idx="2">
                  <c:v>115386.54000000046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368975991023232"/>
          <c:y val="0.35928849098833787"/>
          <c:w val="0.25665422043374797"/>
          <c:h val="0.32241839324534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8</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Cost by Mode</a:t>
            </a:r>
            <a:endParaRPr lang="en-IN">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Working!$F$19:$F$20</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Working!$F$21:$F$24</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Working!$G$19:$G$20</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Working!$G$21:$G$24</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Working!$H$19:$H$20</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Working!$E$21:$E$24</c:f>
              <c:strCache>
                <c:ptCount val="3"/>
                <c:pt idx="0">
                  <c:v>Delivery Truck</c:v>
                </c:pt>
                <c:pt idx="1">
                  <c:v>Express Air</c:v>
                </c:pt>
                <c:pt idx="2">
                  <c:v>Regular Air</c:v>
                </c:pt>
              </c:strCache>
            </c:strRef>
          </c:cat>
          <c:val>
            <c:numRef>
              <c:f>Working!$H$21:$H$24</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Working!$I$19:$I$20</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Working!$I$21:$I$24</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Working!$J$19:$J$20</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Working!$E$21:$E$24</c:f>
              <c:strCache>
                <c:ptCount val="3"/>
                <c:pt idx="0">
                  <c:v>Delivery Truck</c:v>
                </c:pt>
                <c:pt idx="1">
                  <c:v>Express Air</c:v>
                </c:pt>
                <c:pt idx="2">
                  <c:v>Regular Air</c:v>
                </c:pt>
              </c:strCache>
            </c:strRef>
          </c:cat>
          <c:val>
            <c:numRef>
              <c:f>Working!$J$21:$J$24</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9</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Shipping</a:t>
            </a:r>
            <a:r>
              <a:rPr lang="en-US" baseline="0">
                <a:solidFill>
                  <a:schemeClr val="tx1"/>
                </a:solidFill>
              </a:rPr>
              <a:t> Charges by Mode</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scene3d>
            <a:camera prst="orthographicFront"/>
            <a:lightRig rig="threePt" dir="t"/>
          </a:scene3d>
          <a:sp3d>
            <a:bevelT w="50800"/>
          </a:sp3d>
        </c:spPr>
      </c:pivotFmt>
      <c:pivotFmt>
        <c:idx val="7"/>
        <c:spPr>
          <a:solidFill>
            <a:schemeClr val="accent1"/>
          </a:solidFill>
          <a:ln w="19050">
            <a:solidFill>
              <a:schemeClr val="lt1"/>
            </a:solidFill>
          </a:ln>
          <a:effectLst/>
          <a:scene3d>
            <a:camera prst="orthographicFront"/>
            <a:lightRig rig="threePt" dir="t"/>
          </a:scene3d>
          <a:sp3d>
            <a:bevelT w="50800"/>
          </a:sp3d>
        </c:spPr>
      </c:pivotFmt>
      <c:pivotFmt>
        <c:idx val="8"/>
        <c:spPr>
          <a:solidFill>
            <a:schemeClr val="accent1"/>
          </a:solidFill>
          <a:ln w="19050">
            <a:solidFill>
              <a:schemeClr val="lt1"/>
            </a:solidFill>
          </a:ln>
          <a:effectLst/>
          <a:scene3d>
            <a:camera prst="orthographicFront"/>
            <a:lightRig rig="threePt" dir="t"/>
          </a:scene3d>
          <a:sp3d>
            <a:bevelT w="50800"/>
          </a:sp3d>
        </c:spPr>
      </c:pivotFmt>
      <c:pivotFmt>
        <c:idx val="9"/>
        <c:spPr>
          <a:solidFill>
            <a:schemeClr val="accent1"/>
          </a:solidFill>
          <a:ln w="19050">
            <a:solidFill>
              <a:schemeClr val="lt1"/>
            </a:solidFill>
          </a:ln>
          <a:effectLst/>
          <a:scene3d>
            <a:camera prst="orthographicFront"/>
            <a:lightRig rig="threePt" dir="t"/>
          </a:scene3d>
          <a:sp3d>
            <a:bevelT w="50800"/>
          </a:sp3d>
        </c:spPr>
      </c:pivotFmt>
    </c:pivotFmts>
    <c:plotArea>
      <c:layout/>
      <c:doughnutChart>
        <c:varyColors val="1"/>
        <c:ser>
          <c:idx val="0"/>
          <c:order val="0"/>
          <c:tx>
            <c:strRef>
              <c:f>Working!$J$12</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Working!$I$13:$I$17</c:f>
              <c:strCache>
                <c:ptCount val="4"/>
                <c:pt idx="0">
                  <c:v>Consumer</c:v>
                </c:pt>
                <c:pt idx="1">
                  <c:v>Corporate</c:v>
                </c:pt>
                <c:pt idx="2">
                  <c:v>Home Office</c:v>
                </c:pt>
                <c:pt idx="3">
                  <c:v>Small Business</c:v>
                </c:pt>
              </c:strCache>
            </c:strRef>
          </c:cat>
          <c:val>
            <c:numRef>
              <c:f>Working!$J$13:$J$17</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8522505771115949"/>
          <c:y val="0.33844971933252871"/>
          <c:w val="0.29549783385510547"/>
          <c:h val="0.38363584114029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10</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a:t>
            </a:r>
            <a:r>
              <a:rPr lang="en-US" baseline="0">
                <a:solidFill>
                  <a:schemeClr val="tx1"/>
                </a:solidFill>
              </a:rPr>
              <a:t> in Products</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Working!$C$22</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Working!$B$23:$B$40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Working!$C$23:$C$40</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 over Months</a:t>
            </a:r>
            <a:endParaRPr lang="en-IN">
              <a:solidFill>
                <a:schemeClr val="tx1">
                  <a:lumMod val="95000"/>
                  <a:lumOff val="5000"/>
                </a:schemeClr>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Working!$F$33:$F$34</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Working!$F$35:$F$41</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Working!$G$33:$G$34</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Working!$G$35:$G$41</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1-2DA6-440C-92CB-25D9E1704150}"/>
            </c:ext>
          </c:extLst>
        </c:ser>
        <c:ser>
          <c:idx val="2"/>
          <c:order val="2"/>
          <c:tx>
            <c:strRef>
              <c:f>Working!$H$33:$H$34</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Working!$H$35:$H$41</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Working!$I$33:$I$34</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Working!$E$35:$E$41</c:f>
              <c:strCache>
                <c:ptCount val="6"/>
                <c:pt idx="0">
                  <c:v>Jan</c:v>
                </c:pt>
                <c:pt idx="1">
                  <c:v>Feb</c:v>
                </c:pt>
                <c:pt idx="2">
                  <c:v>Mar</c:v>
                </c:pt>
                <c:pt idx="3">
                  <c:v>Apr</c:v>
                </c:pt>
                <c:pt idx="4">
                  <c:v>May</c:v>
                </c:pt>
                <c:pt idx="5">
                  <c:v>Jun</c:v>
                </c:pt>
              </c:strCache>
            </c:strRef>
          </c:cat>
          <c:val>
            <c:numRef>
              <c:f>Working!$I$35:$I$41</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3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12054.929999999998</c:v>
                </c:pt>
                <c:pt idx="1">
                  <c:v>24088.469999999987</c:v>
                </c:pt>
                <c:pt idx="2">
                  <c:v>6690.8799999999928</c:v>
                </c:pt>
                <c:pt idx="3">
                  <c:v>10567.319999999989</c:v>
                </c:pt>
                <c:pt idx="4">
                  <c:v>6883.7599999999929</c:v>
                </c:pt>
                <c:pt idx="5">
                  <c:v>7331.5999999999995</c:v>
                </c:pt>
                <c:pt idx="6">
                  <c:v>18827.549999999992</c:v>
                </c:pt>
                <c:pt idx="7">
                  <c:v>6848.5699999999943</c:v>
                </c:pt>
                <c:pt idx="8">
                  <c:v>9043.5999999999949</c:v>
                </c:pt>
                <c:pt idx="9">
                  <c:v>16438.759999999998</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24088.469999999987</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51298.990000000027</c:v>
                </c:pt>
                <c:pt idx="1">
                  <c:v>47370.200000000106</c:v>
                </c:pt>
                <c:pt idx="2">
                  <c:v>45305.640000000101</c:v>
                </c:pt>
                <c:pt idx="3">
                  <c:v>65180.320000000102</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'Product Base Margin' and 'Profit' appear to form a cluster with 4 outliers.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v>Profit</c:v>
          </c:tx>
          <c:spPr>
            <a:ln w="25400" cap="rnd">
              <a:noFill/>
              <a:round/>
            </a:ln>
            <a:effectLst/>
          </c:spPr>
          <c:marker>
            <c:symbol val="circle"/>
            <c:size val="7"/>
            <c:spPr>
              <a:solidFill>
                <a:srgbClr val="D2D2D2"/>
              </a:solidFill>
              <a:ln w="9525">
                <a:solidFill>
                  <a:srgbClr val="FFFFFF"/>
                </a:solidFill>
                <a:prstDash val="solid"/>
              </a:ln>
              <a:effectLst/>
            </c:spPr>
          </c:marker>
          <c:dPt>
            <c:idx val="66"/>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0-1F34-40DB-8278-0C83381D7AAF}"/>
              </c:ext>
            </c:extLst>
          </c:dPt>
          <c:dPt>
            <c:idx val="750"/>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1-1F34-40DB-8278-0C83381D7AAF}"/>
              </c:ext>
            </c:extLst>
          </c:dPt>
          <c:dPt>
            <c:idx val="974"/>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1F34-40DB-8278-0C83381D7AAF}"/>
              </c:ext>
            </c:extLst>
          </c:dPt>
          <c:dPt>
            <c:idx val="1184"/>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3-1F34-40DB-8278-0C83381D7AAF}"/>
              </c:ext>
            </c:extLst>
          </c:dPt>
          <c:xVal>
            <c:numRef>
              <c:f>Data!$M$2:$M$1937</c:f>
              <c:numCache>
                <c:formatCode>General</c:formatCode>
                <c:ptCount val="1936"/>
                <c:pt idx="0">
                  <c:v>0.62</c:v>
                </c:pt>
                <c:pt idx="1">
                  <c:v>0.55000000000000004</c:v>
                </c:pt>
                <c:pt idx="2">
                  <c:v>0.52</c:v>
                </c:pt>
                <c:pt idx="3">
                  <c:v>0.55000000000000004</c:v>
                </c:pt>
                <c:pt idx="4">
                  <c:v>0.52</c:v>
                </c:pt>
                <c:pt idx="5">
                  <c:v>0.55000000000000004</c:v>
                </c:pt>
                <c:pt idx="6">
                  <c:v>0.37</c:v>
                </c:pt>
                <c:pt idx="7">
                  <c:v>0.66</c:v>
                </c:pt>
                <c:pt idx="8">
                  <c:v>0.36</c:v>
                </c:pt>
                <c:pt idx="9">
                  <c:v>0.4</c:v>
                </c:pt>
                <c:pt idx="10">
                  <c:v>0.39</c:v>
                </c:pt>
                <c:pt idx="11">
                  <c:v>0.56000000000000005</c:v>
                </c:pt>
                <c:pt idx="12">
                  <c:v>0.36</c:v>
                </c:pt>
                <c:pt idx="13">
                  <c:v>0.56000000000000005</c:v>
                </c:pt>
                <c:pt idx="14">
                  <c:v>0.59</c:v>
                </c:pt>
                <c:pt idx="15">
                  <c:v>0.56000000000000005</c:v>
                </c:pt>
                <c:pt idx="16">
                  <c:v>0.69</c:v>
                </c:pt>
                <c:pt idx="17">
                  <c:v>0.59</c:v>
                </c:pt>
                <c:pt idx="18">
                  <c:v>0.62</c:v>
                </c:pt>
                <c:pt idx="19">
                  <c:v>0.38</c:v>
                </c:pt>
                <c:pt idx="20">
                  <c:v>0.45</c:v>
                </c:pt>
                <c:pt idx="21">
                  <c:v>0.35</c:v>
                </c:pt>
                <c:pt idx="22">
                  <c:v>0.35</c:v>
                </c:pt>
                <c:pt idx="23">
                  <c:v>0.4</c:v>
                </c:pt>
                <c:pt idx="24">
                  <c:v>0.56999999999999995</c:v>
                </c:pt>
                <c:pt idx="25">
                  <c:v>0.44</c:v>
                </c:pt>
                <c:pt idx="26">
                  <c:v>0.44</c:v>
                </c:pt>
                <c:pt idx="27">
                  <c:v>0.78</c:v>
                </c:pt>
                <c:pt idx="28">
                  <c:v>0.65</c:v>
                </c:pt>
                <c:pt idx="29">
                  <c:v>0.38</c:v>
                </c:pt>
                <c:pt idx="30">
                  <c:v>0.64</c:v>
                </c:pt>
                <c:pt idx="31">
                  <c:v>0.64</c:v>
                </c:pt>
                <c:pt idx="32">
                  <c:v>0.37</c:v>
                </c:pt>
                <c:pt idx="33">
                  <c:v>0.37</c:v>
                </c:pt>
                <c:pt idx="34">
                  <c:v>0.43</c:v>
                </c:pt>
                <c:pt idx="35">
                  <c:v>0.64</c:v>
                </c:pt>
                <c:pt idx="36">
                  <c:v>0.66</c:v>
                </c:pt>
                <c:pt idx="37">
                  <c:v>0.37</c:v>
                </c:pt>
                <c:pt idx="38">
                  <c:v>0.36</c:v>
                </c:pt>
                <c:pt idx="39">
                  <c:v>0.39</c:v>
                </c:pt>
                <c:pt idx="40">
                  <c:v>0.37</c:v>
                </c:pt>
                <c:pt idx="41">
                  <c:v>0.59</c:v>
                </c:pt>
                <c:pt idx="42">
                  <c:v>0.56000000000000005</c:v>
                </c:pt>
                <c:pt idx="43">
                  <c:v>0.4</c:v>
                </c:pt>
                <c:pt idx="44">
                  <c:v>0.35</c:v>
                </c:pt>
                <c:pt idx="45">
                  <c:v>0.61</c:v>
                </c:pt>
                <c:pt idx="46">
                  <c:v>0.79</c:v>
                </c:pt>
                <c:pt idx="47">
                  <c:v>0.66</c:v>
                </c:pt>
                <c:pt idx="48">
                  <c:v>0.56999999999999995</c:v>
                </c:pt>
                <c:pt idx="49">
                  <c:v>0.57999999999999996</c:v>
                </c:pt>
                <c:pt idx="50">
                  <c:v>0.55000000000000004</c:v>
                </c:pt>
                <c:pt idx="51">
                  <c:v>0.59</c:v>
                </c:pt>
                <c:pt idx="52">
                  <c:v>0.59</c:v>
                </c:pt>
                <c:pt idx="53">
                  <c:v>0.56000000000000005</c:v>
                </c:pt>
                <c:pt idx="54">
                  <c:v>0.4</c:v>
                </c:pt>
                <c:pt idx="55">
                  <c:v>0.59</c:v>
                </c:pt>
                <c:pt idx="56">
                  <c:v>0.38</c:v>
                </c:pt>
                <c:pt idx="57">
                  <c:v>0.35</c:v>
                </c:pt>
                <c:pt idx="58">
                  <c:v>0.36</c:v>
                </c:pt>
                <c:pt idx="59">
                  <c:v>0.81</c:v>
                </c:pt>
                <c:pt idx="60">
                  <c:v>0.8</c:v>
                </c:pt>
                <c:pt idx="61">
                  <c:v>0.81</c:v>
                </c:pt>
                <c:pt idx="62">
                  <c:v>0.8</c:v>
                </c:pt>
                <c:pt idx="63">
                  <c:v>0.68</c:v>
                </c:pt>
                <c:pt idx="64">
                  <c:v>0.36</c:v>
                </c:pt>
                <c:pt idx="65">
                  <c:v>0.55000000000000004</c:v>
                </c:pt>
                <c:pt idx="66">
                  <c:v>0.62</c:v>
                </c:pt>
                <c:pt idx="67">
                  <c:v>0.56999999999999995</c:v>
                </c:pt>
                <c:pt idx="68">
                  <c:v>0.56000000000000005</c:v>
                </c:pt>
                <c:pt idx="69">
                  <c:v>0.62</c:v>
                </c:pt>
                <c:pt idx="70">
                  <c:v>0.39</c:v>
                </c:pt>
                <c:pt idx="71">
                  <c:v>0.6</c:v>
                </c:pt>
                <c:pt idx="72">
                  <c:v>0.37</c:v>
                </c:pt>
                <c:pt idx="73">
                  <c:v>0.38</c:v>
                </c:pt>
                <c:pt idx="74">
                  <c:v>0.59</c:v>
                </c:pt>
                <c:pt idx="75">
                  <c:v>0.84</c:v>
                </c:pt>
                <c:pt idx="76">
                  <c:v>0.39</c:v>
                </c:pt>
                <c:pt idx="77">
                  <c:v>0.55000000000000004</c:v>
                </c:pt>
                <c:pt idx="78">
                  <c:v>0.35</c:v>
                </c:pt>
                <c:pt idx="79">
                  <c:v>0.37</c:v>
                </c:pt>
                <c:pt idx="80">
                  <c:v>0.74</c:v>
                </c:pt>
                <c:pt idx="81">
                  <c:v>0.57999999999999996</c:v>
                </c:pt>
                <c:pt idx="82">
                  <c:v>0.55000000000000004</c:v>
                </c:pt>
                <c:pt idx="83">
                  <c:v>0.37</c:v>
                </c:pt>
                <c:pt idx="84">
                  <c:v>0.56000000000000005</c:v>
                </c:pt>
                <c:pt idx="85">
                  <c:v>0.5</c:v>
                </c:pt>
                <c:pt idx="86">
                  <c:v>0.51</c:v>
                </c:pt>
                <c:pt idx="87">
                  <c:v>0.4</c:v>
                </c:pt>
                <c:pt idx="88">
                  <c:v>0.46</c:v>
                </c:pt>
                <c:pt idx="89">
                  <c:v>0.54</c:v>
                </c:pt>
                <c:pt idx="90">
                  <c:v>0.37</c:v>
                </c:pt>
                <c:pt idx="91">
                  <c:v>0.57999999999999996</c:v>
                </c:pt>
                <c:pt idx="92">
                  <c:v>0.51</c:v>
                </c:pt>
                <c:pt idx="93">
                  <c:v>0.39</c:v>
                </c:pt>
                <c:pt idx="94">
                  <c:v>0.6</c:v>
                </c:pt>
                <c:pt idx="95">
                  <c:v>0.65</c:v>
                </c:pt>
                <c:pt idx="96">
                  <c:v>0.4</c:v>
                </c:pt>
                <c:pt idx="97">
                  <c:v>0.41</c:v>
                </c:pt>
                <c:pt idx="98">
                  <c:v>0.39</c:v>
                </c:pt>
                <c:pt idx="99">
                  <c:v>0.78</c:v>
                </c:pt>
                <c:pt idx="100">
                  <c:v>0.78</c:v>
                </c:pt>
                <c:pt idx="101">
                  <c:v>0.38</c:v>
                </c:pt>
                <c:pt idx="102">
                  <c:v>0.39</c:v>
                </c:pt>
                <c:pt idx="103">
                  <c:v>0.44</c:v>
                </c:pt>
                <c:pt idx="104">
                  <c:v>0.39</c:v>
                </c:pt>
                <c:pt idx="105">
                  <c:v>0.57999999999999996</c:v>
                </c:pt>
                <c:pt idx="106">
                  <c:v>0.56999999999999995</c:v>
                </c:pt>
                <c:pt idx="107">
                  <c:v>0.57999999999999996</c:v>
                </c:pt>
                <c:pt idx="108">
                  <c:v>0.37</c:v>
                </c:pt>
                <c:pt idx="109">
                  <c:v>0.35</c:v>
                </c:pt>
                <c:pt idx="110">
                  <c:v>0.52</c:v>
                </c:pt>
                <c:pt idx="111">
                  <c:v>0.59</c:v>
                </c:pt>
                <c:pt idx="112">
                  <c:v>0.59</c:v>
                </c:pt>
                <c:pt idx="113">
                  <c:v>0.57999999999999996</c:v>
                </c:pt>
                <c:pt idx="114">
                  <c:v>0.39</c:v>
                </c:pt>
                <c:pt idx="115">
                  <c:v>0.39</c:v>
                </c:pt>
                <c:pt idx="116">
                  <c:v>0.36</c:v>
                </c:pt>
                <c:pt idx="117">
                  <c:v>0.56000000000000005</c:v>
                </c:pt>
                <c:pt idx="118">
                  <c:v>0.59</c:v>
                </c:pt>
                <c:pt idx="119">
                  <c:v>0.37</c:v>
                </c:pt>
                <c:pt idx="120">
                  <c:v>0.43</c:v>
                </c:pt>
                <c:pt idx="121">
                  <c:v>0.56000000000000005</c:v>
                </c:pt>
                <c:pt idx="122">
                  <c:v>0.43</c:v>
                </c:pt>
                <c:pt idx="123">
                  <c:v>0.56000000000000005</c:v>
                </c:pt>
                <c:pt idx="124">
                  <c:v>0.56000000000000005</c:v>
                </c:pt>
                <c:pt idx="125">
                  <c:v>0.55000000000000004</c:v>
                </c:pt>
                <c:pt idx="126">
                  <c:v>0.5</c:v>
                </c:pt>
                <c:pt idx="127">
                  <c:v>0.59</c:v>
                </c:pt>
                <c:pt idx="128">
                  <c:v>0.74</c:v>
                </c:pt>
                <c:pt idx="129">
                  <c:v>0.56999999999999995</c:v>
                </c:pt>
                <c:pt idx="130">
                  <c:v>0.79</c:v>
                </c:pt>
                <c:pt idx="131">
                  <c:v>0.37</c:v>
                </c:pt>
                <c:pt idx="132">
                  <c:v>0.46</c:v>
                </c:pt>
                <c:pt idx="133">
                  <c:v>0.56000000000000005</c:v>
                </c:pt>
                <c:pt idx="134">
                  <c:v>0.56999999999999995</c:v>
                </c:pt>
                <c:pt idx="135">
                  <c:v>0.73</c:v>
                </c:pt>
                <c:pt idx="136">
                  <c:v>0.52</c:v>
                </c:pt>
                <c:pt idx="137">
                  <c:v>0.49</c:v>
                </c:pt>
                <c:pt idx="138">
                  <c:v>0.36</c:v>
                </c:pt>
                <c:pt idx="139">
                  <c:v>0.61</c:v>
                </c:pt>
                <c:pt idx="140">
                  <c:v>0.35</c:v>
                </c:pt>
                <c:pt idx="141">
                  <c:v>0.39</c:v>
                </c:pt>
                <c:pt idx="142">
                  <c:v>0.57999999999999996</c:v>
                </c:pt>
                <c:pt idx="143">
                  <c:v>0.38</c:v>
                </c:pt>
                <c:pt idx="144">
                  <c:v>0.84</c:v>
                </c:pt>
                <c:pt idx="145">
                  <c:v>0.38</c:v>
                </c:pt>
                <c:pt idx="146">
                  <c:v>0.84</c:v>
                </c:pt>
                <c:pt idx="147">
                  <c:v>0.59</c:v>
                </c:pt>
                <c:pt idx="148">
                  <c:v>0.6</c:v>
                </c:pt>
                <c:pt idx="149">
                  <c:v>0.59</c:v>
                </c:pt>
                <c:pt idx="150">
                  <c:v>0.55000000000000004</c:v>
                </c:pt>
                <c:pt idx="151">
                  <c:v>0.38</c:v>
                </c:pt>
                <c:pt idx="152">
                  <c:v>0.83</c:v>
                </c:pt>
                <c:pt idx="153">
                  <c:v>0.5</c:v>
                </c:pt>
                <c:pt idx="154">
                  <c:v>0.74</c:v>
                </c:pt>
                <c:pt idx="155">
                  <c:v>0.67</c:v>
                </c:pt>
                <c:pt idx="156">
                  <c:v>0.57999999999999996</c:v>
                </c:pt>
                <c:pt idx="157">
                  <c:v>0.41</c:v>
                </c:pt>
                <c:pt idx="158">
                  <c:v>0.57999999999999996</c:v>
                </c:pt>
                <c:pt idx="159">
                  <c:v>0.41</c:v>
                </c:pt>
                <c:pt idx="160">
                  <c:v>0.43</c:v>
                </c:pt>
                <c:pt idx="161">
                  <c:v>0.37</c:v>
                </c:pt>
                <c:pt idx="162">
                  <c:v>0.6</c:v>
                </c:pt>
                <c:pt idx="163">
                  <c:v>0.6</c:v>
                </c:pt>
                <c:pt idx="164">
                  <c:v>0.36</c:v>
                </c:pt>
                <c:pt idx="165">
                  <c:v>0.56999999999999995</c:v>
                </c:pt>
                <c:pt idx="166">
                  <c:v>0.57999999999999996</c:v>
                </c:pt>
                <c:pt idx="167">
                  <c:v>0.37</c:v>
                </c:pt>
                <c:pt idx="168">
                  <c:v>0.4</c:v>
                </c:pt>
                <c:pt idx="169">
                  <c:v>0.56000000000000005</c:v>
                </c:pt>
                <c:pt idx="170">
                  <c:v>0.59</c:v>
                </c:pt>
                <c:pt idx="171">
                  <c:v>0.36</c:v>
                </c:pt>
                <c:pt idx="172">
                  <c:v>0.6</c:v>
                </c:pt>
                <c:pt idx="173">
                  <c:v>0.56999999999999995</c:v>
                </c:pt>
                <c:pt idx="174">
                  <c:v>0.59</c:v>
                </c:pt>
                <c:pt idx="175">
                  <c:v>0.57999999999999996</c:v>
                </c:pt>
                <c:pt idx="176">
                  <c:v>0.4</c:v>
                </c:pt>
                <c:pt idx="177">
                  <c:v>0.45</c:v>
                </c:pt>
                <c:pt idx="178">
                  <c:v>0.56000000000000005</c:v>
                </c:pt>
                <c:pt idx="179">
                  <c:v>0.56000000000000005</c:v>
                </c:pt>
                <c:pt idx="180">
                  <c:v>0.56000000000000005</c:v>
                </c:pt>
                <c:pt idx="181">
                  <c:v>0.42</c:v>
                </c:pt>
                <c:pt idx="182">
                  <c:v>0.37</c:v>
                </c:pt>
                <c:pt idx="183">
                  <c:v>0.38</c:v>
                </c:pt>
                <c:pt idx="184">
                  <c:v>0.37</c:v>
                </c:pt>
                <c:pt idx="185">
                  <c:v>0.55000000000000004</c:v>
                </c:pt>
                <c:pt idx="186">
                  <c:v>0.49</c:v>
                </c:pt>
                <c:pt idx="187">
                  <c:v>0.36</c:v>
                </c:pt>
                <c:pt idx="188">
                  <c:v>0.39</c:v>
                </c:pt>
                <c:pt idx="189">
                  <c:v>0.38</c:v>
                </c:pt>
                <c:pt idx="190">
                  <c:v>0.38</c:v>
                </c:pt>
                <c:pt idx="191">
                  <c:v>0.38</c:v>
                </c:pt>
                <c:pt idx="192">
                  <c:v>0.4</c:v>
                </c:pt>
                <c:pt idx="193">
                  <c:v>0.57999999999999996</c:v>
                </c:pt>
                <c:pt idx="194">
                  <c:v>0.52</c:v>
                </c:pt>
                <c:pt idx="195">
                  <c:v>0.76</c:v>
                </c:pt>
                <c:pt idx="196">
                  <c:v>0.69</c:v>
                </c:pt>
                <c:pt idx="197">
                  <c:v>0.4</c:v>
                </c:pt>
                <c:pt idx="198">
                  <c:v>0.69</c:v>
                </c:pt>
                <c:pt idx="199">
                  <c:v>0.44</c:v>
                </c:pt>
                <c:pt idx="200">
                  <c:v>0.44</c:v>
                </c:pt>
                <c:pt idx="201">
                  <c:v>0.56999999999999995</c:v>
                </c:pt>
                <c:pt idx="202">
                  <c:v>0.59</c:v>
                </c:pt>
                <c:pt idx="203">
                  <c:v>0.56999999999999995</c:v>
                </c:pt>
                <c:pt idx="204">
                  <c:v>0.39</c:v>
                </c:pt>
                <c:pt idx="205">
                  <c:v>0.52</c:v>
                </c:pt>
                <c:pt idx="206">
                  <c:v>0.73</c:v>
                </c:pt>
                <c:pt idx="207">
                  <c:v>0.38</c:v>
                </c:pt>
                <c:pt idx="208">
                  <c:v>0.6</c:v>
                </c:pt>
                <c:pt idx="209">
                  <c:v>0.39</c:v>
                </c:pt>
                <c:pt idx="210">
                  <c:v>0.59</c:v>
                </c:pt>
                <c:pt idx="211">
                  <c:v>0.36</c:v>
                </c:pt>
                <c:pt idx="212">
                  <c:v>0.82</c:v>
                </c:pt>
                <c:pt idx="213">
                  <c:v>0.56999999999999995</c:v>
                </c:pt>
                <c:pt idx="214">
                  <c:v>0.39</c:v>
                </c:pt>
                <c:pt idx="215">
                  <c:v>0.49</c:v>
                </c:pt>
                <c:pt idx="216">
                  <c:v>0.43</c:v>
                </c:pt>
                <c:pt idx="217">
                  <c:v>0.36</c:v>
                </c:pt>
                <c:pt idx="218">
                  <c:v>0.38</c:v>
                </c:pt>
                <c:pt idx="219">
                  <c:v>0.42</c:v>
                </c:pt>
                <c:pt idx="220">
                  <c:v>0.4</c:v>
                </c:pt>
                <c:pt idx="221">
                  <c:v>0.39</c:v>
                </c:pt>
                <c:pt idx="222">
                  <c:v>0.41</c:v>
                </c:pt>
                <c:pt idx="223">
                  <c:v>0.36</c:v>
                </c:pt>
                <c:pt idx="224">
                  <c:v>0.59</c:v>
                </c:pt>
                <c:pt idx="225">
                  <c:v>0.55000000000000004</c:v>
                </c:pt>
                <c:pt idx="226">
                  <c:v>0.39</c:v>
                </c:pt>
                <c:pt idx="227">
                  <c:v>0.37</c:v>
                </c:pt>
                <c:pt idx="228">
                  <c:v>0.36</c:v>
                </c:pt>
                <c:pt idx="229">
                  <c:v>0.4</c:v>
                </c:pt>
                <c:pt idx="230">
                  <c:v>0.55000000000000004</c:v>
                </c:pt>
                <c:pt idx="231">
                  <c:v>0.38</c:v>
                </c:pt>
                <c:pt idx="232">
                  <c:v>0.35</c:v>
                </c:pt>
                <c:pt idx="233">
                  <c:v>0.55000000000000004</c:v>
                </c:pt>
                <c:pt idx="234">
                  <c:v>0.49</c:v>
                </c:pt>
                <c:pt idx="235">
                  <c:v>0.37</c:v>
                </c:pt>
                <c:pt idx="236">
                  <c:v>0.39</c:v>
                </c:pt>
                <c:pt idx="237">
                  <c:v>0.55000000000000004</c:v>
                </c:pt>
                <c:pt idx="238">
                  <c:v>0.56000000000000005</c:v>
                </c:pt>
                <c:pt idx="239">
                  <c:v>0.56999999999999995</c:v>
                </c:pt>
                <c:pt idx="240">
                  <c:v>0.59</c:v>
                </c:pt>
                <c:pt idx="241">
                  <c:v>0.37</c:v>
                </c:pt>
                <c:pt idx="242">
                  <c:v>0.57999999999999996</c:v>
                </c:pt>
                <c:pt idx="243">
                  <c:v>0.35</c:v>
                </c:pt>
                <c:pt idx="244">
                  <c:v>0.55000000000000004</c:v>
                </c:pt>
                <c:pt idx="245">
                  <c:v>0.39</c:v>
                </c:pt>
                <c:pt idx="246">
                  <c:v>0.4</c:v>
                </c:pt>
                <c:pt idx="247">
                  <c:v>0.37</c:v>
                </c:pt>
                <c:pt idx="248">
                  <c:v>0.43</c:v>
                </c:pt>
                <c:pt idx="249">
                  <c:v>0.56000000000000005</c:v>
                </c:pt>
                <c:pt idx="250">
                  <c:v>0.65</c:v>
                </c:pt>
                <c:pt idx="251">
                  <c:v>0.4</c:v>
                </c:pt>
                <c:pt idx="252">
                  <c:v>0.44</c:v>
                </c:pt>
                <c:pt idx="253">
                  <c:v>0.75</c:v>
                </c:pt>
                <c:pt idx="254">
                  <c:v>0.75</c:v>
                </c:pt>
                <c:pt idx="255">
                  <c:v>0.37</c:v>
                </c:pt>
                <c:pt idx="256">
                  <c:v>0.36</c:v>
                </c:pt>
                <c:pt idx="257">
                  <c:v>0.35</c:v>
                </c:pt>
                <c:pt idx="258">
                  <c:v>0.61</c:v>
                </c:pt>
                <c:pt idx="259">
                  <c:v>0.59</c:v>
                </c:pt>
                <c:pt idx="260">
                  <c:v>0.39</c:v>
                </c:pt>
                <c:pt idx="261">
                  <c:v>0.56999999999999995</c:v>
                </c:pt>
                <c:pt idx="262">
                  <c:v>0.36</c:v>
                </c:pt>
                <c:pt idx="263">
                  <c:v>0.64</c:v>
                </c:pt>
                <c:pt idx="264">
                  <c:v>0.37</c:v>
                </c:pt>
                <c:pt idx="265">
                  <c:v>0.39</c:v>
                </c:pt>
                <c:pt idx="266">
                  <c:v>0.64</c:v>
                </c:pt>
                <c:pt idx="267">
                  <c:v>0.75</c:v>
                </c:pt>
                <c:pt idx="268">
                  <c:v>0.83</c:v>
                </c:pt>
                <c:pt idx="269">
                  <c:v>0.47</c:v>
                </c:pt>
                <c:pt idx="270">
                  <c:v>0.57999999999999996</c:v>
                </c:pt>
                <c:pt idx="271">
                  <c:v>0.48</c:v>
                </c:pt>
                <c:pt idx="272">
                  <c:v>0.67</c:v>
                </c:pt>
                <c:pt idx="273">
                  <c:v>0.36</c:v>
                </c:pt>
                <c:pt idx="274">
                  <c:v>0.38</c:v>
                </c:pt>
                <c:pt idx="275">
                  <c:v>0.62</c:v>
                </c:pt>
                <c:pt idx="276">
                  <c:v>0.37</c:v>
                </c:pt>
                <c:pt idx="277">
                  <c:v>0.38</c:v>
                </c:pt>
                <c:pt idx="278">
                  <c:v>0.68</c:v>
                </c:pt>
                <c:pt idx="279">
                  <c:v>0.67</c:v>
                </c:pt>
                <c:pt idx="280">
                  <c:v>0.57999999999999996</c:v>
                </c:pt>
                <c:pt idx="281">
                  <c:v>0.4</c:v>
                </c:pt>
                <c:pt idx="282">
                  <c:v>0.37</c:v>
                </c:pt>
                <c:pt idx="283">
                  <c:v>0.52</c:v>
                </c:pt>
                <c:pt idx="284">
                  <c:v>0.57999999999999996</c:v>
                </c:pt>
                <c:pt idx="285">
                  <c:v>0.46</c:v>
                </c:pt>
                <c:pt idx="286">
                  <c:v>0.46</c:v>
                </c:pt>
                <c:pt idx="287">
                  <c:v>0.56999999999999995</c:v>
                </c:pt>
                <c:pt idx="288">
                  <c:v>0.57999999999999996</c:v>
                </c:pt>
                <c:pt idx="289">
                  <c:v>0.56999999999999995</c:v>
                </c:pt>
                <c:pt idx="290">
                  <c:v>0.5</c:v>
                </c:pt>
                <c:pt idx="291">
                  <c:v>0.36</c:v>
                </c:pt>
                <c:pt idx="292">
                  <c:v>0.82</c:v>
                </c:pt>
                <c:pt idx="293">
                  <c:v>0.56000000000000005</c:v>
                </c:pt>
                <c:pt idx="294">
                  <c:v>0.53</c:v>
                </c:pt>
                <c:pt idx="295">
                  <c:v>0.59</c:v>
                </c:pt>
                <c:pt idx="296">
                  <c:v>0.56999999999999995</c:v>
                </c:pt>
                <c:pt idx="297">
                  <c:v>0.49</c:v>
                </c:pt>
                <c:pt idx="298">
                  <c:v>0.38</c:v>
                </c:pt>
                <c:pt idx="299">
                  <c:v>0.38</c:v>
                </c:pt>
                <c:pt idx="300">
                  <c:v>0.6</c:v>
                </c:pt>
                <c:pt idx="301">
                  <c:v>0.81</c:v>
                </c:pt>
                <c:pt idx="302">
                  <c:v>0.36</c:v>
                </c:pt>
                <c:pt idx="303">
                  <c:v>0.36</c:v>
                </c:pt>
                <c:pt idx="304">
                  <c:v>0.59</c:v>
                </c:pt>
                <c:pt idx="305">
                  <c:v>0.59</c:v>
                </c:pt>
                <c:pt idx="306">
                  <c:v>0.57999999999999996</c:v>
                </c:pt>
                <c:pt idx="307">
                  <c:v>0.36</c:v>
                </c:pt>
                <c:pt idx="308">
                  <c:v>0.81</c:v>
                </c:pt>
                <c:pt idx="309">
                  <c:v>0.36</c:v>
                </c:pt>
                <c:pt idx="310">
                  <c:v>0.74</c:v>
                </c:pt>
                <c:pt idx="311">
                  <c:v>0.74</c:v>
                </c:pt>
                <c:pt idx="312">
                  <c:v>0.4</c:v>
                </c:pt>
                <c:pt idx="313">
                  <c:v>0.41</c:v>
                </c:pt>
                <c:pt idx="314">
                  <c:v>0.55000000000000004</c:v>
                </c:pt>
                <c:pt idx="315">
                  <c:v>0.57999999999999996</c:v>
                </c:pt>
                <c:pt idx="316">
                  <c:v>0.57999999999999996</c:v>
                </c:pt>
                <c:pt idx="317">
                  <c:v>0.57999999999999996</c:v>
                </c:pt>
                <c:pt idx="318">
                  <c:v>0.38</c:v>
                </c:pt>
                <c:pt idx="319">
                  <c:v>0.39</c:v>
                </c:pt>
                <c:pt idx="320">
                  <c:v>0.57999999999999996</c:v>
                </c:pt>
                <c:pt idx="321">
                  <c:v>0.56999999999999995</c:v>
                </c:pt>
                <c:pt idx="322">
                  <c:v>0.53</c:v>
                </c:pt>
                <c:pt idx="323">
                  <c:v>0.38</c:v>
                </c:pt>
                <c:pt idx="324">
                  <c:v>0.36</c:v>
                </c:pt>
                <c:pt idx="325">
                  <c:v>0.38</c:v>
                </c:pt>
                <c:pt idx="326">
                  <c:v>0.36</c:v>
                </c:pt>
                <c:pt idx="327">
                  <c:v>0.56999999999999995</c:v>
                </c:pt>
                <c:pt idx="328">
                  <c:v>0.59</c:v>
                </c:pt>
                <c:pt idx="329">
                  <c:v>0.56999999999999995</c:v>
                </c:pt>
                <c:pt idx="330">
                  <c:v>0.74</c:v>
                </c:pt>
                <c:pt idx="331">
                  <c:v>0.56000000000000005</c:v>
                </c:pt>
                <c:pt idx="332">
                  <c:v>0.37</c:v>
                </c:pt>
                <c:pt idx="333">
                  <c:v>0.59</c:v>
                </c:pt>
                <c:pt idx="334">
                  <c:v>0.56999999999999995</c:v>
                </c:pt>
                <c:pt idx="335">
                  <c:v>0.36</c:v>
                </c:pt>
                <c:pt idx="336">
                  <c:v>0.39</c:v>
                </c:pt>
                <c:pt idx="337">
                  <c:v>0.39</c:v>
                </c:pt>
                <c:pt idx="338">
                  <c:v>0.81</c:v>
                </c:pt>
                <c:pt idx="339">
                  <c:v>0.56000000000000005</c:v>
                </c:pt>
                <c:pt idx="340">
                  <c:v>0.4</c:v>
                </c:pt>
                <c:pt idx="341">
                  <c:v>0.37</c:v>
                </c:pt>
                <c:pt idx="342">
                  <c:v>0.79</c:v>
                </c:pt>
                <c:pt idx="343">
                  <c:v>0.78</c:v>
                </c:pt>
                <c:pt idx="344">
                  <c:v>0.56000000000000005</c:v>
                </c:pt>
                <c:pt idx="345">
                  <c:v>0.35</c:v>
                </c:pt>
                <c:pt idx="346">
                  <c:v>0.42</c:v>
                </c:pt>
                <c:pt idx="347">
                  <c:v>0.59</c:v>
                </c:pt>
                <c:pt idx="348">
                  <c:v>0.77</c:v>
                </c:pt>
                <c:pt idx="349">
                  <c:v>0.39</c:v>
                </c:pt>
                <c:pt idx="350">
                  <c:v>0.37</c:v>
                </c:pt>
                <c:pt idx="351">
                  <c:v>0.44</c:v>
                </c:pt>
                <c:pt idx="352">
                  <c:v>0.37</c:v>
                </c:pt>
                <c:pt idx="353">
                  <c:v>0.59</c:v>
                </c:pt>
                <c:pt idx="354">
                  <c:v>0.76</c:v>
                </c:pt>
                <c:pt idx="355">
                  <c:v>0.45</c:v>
                </c:pt>
                <c:pt idx="356">
                  <c:v>0.62</c:v>
                </c:pt>
                <c:pt idx="357">
                  <c:v>0.39</c:v>
                </c:pt>
                <c:pt idx="358">
                  <c:v>0.36</c:v>
                </c:pt>
                <c:pt idx="359">
                  <c:v>0.37</c:v>
                </c:pt>
                <c:pt idx="360">
                  <c:v>0.4</c:v>
                </c:pt>
                <c:pt idx="361">
                  <c:v>0.37</c:v>
                </c:pt>
                <c:pt idx="362">
                  <c:v>0.62</c:v>
                </c:pt>
                <c:pt idx="363">
                  <c:v>0.36</c:v>
                </c:pt>
                <c:pt idx="364">
                  <c:v>0.72</c:v>
                </c:pt>
                <c:pt idx="365">
                  <c:v>0.38</c:v>
                </c:pt>
                <c:pt idx="366">
                  <c:v>0.38</c:v>
                </c:pt>
                <c:pt idx="367">
                  <c:v>0.37</c:v>
                </c:pt>
                <c:pt idx="368">
                  <c:v>0.37</c:v>
                </c:pt>
                <c:pt idx="369">
                  <c:v>0.67</c:v>
                </c:pt>
                <c:pt idx="370">
                  <c:v>0.5</c:v>
                </c:pt>
                <c:pt idx="371">
                  <c:v>0.37</c:v>
                </c:pt>
                <c:pt idx="372">
                  <c:v>0.38</c:v>
                </c:pt>
                <c:pt idx="373">
                  <c:v>0.68</c:v>
                </c:pt>
                <c:pt idx="374">
                  <c:v>0.35</c:v>
                </c:pt>
                <c:pt idx="375">
                  <c:v>0.36</c:v>
                </c:pt>
                <c:pt idx="376">
                  <c:v>0.74</c:v>
                </c:pt>
                <c:pt idx="377">
                  <c:v>0.74</c:v>
                </c:pt>
                <c:pt idx="378">
                  <c:v>0.38</c:v>
                </c:pt>
                <c:pt idx="379">
                  <c:v>0.53</c:v>
                </c:pt>
                <c:pt idx="380">
                  <c:v>0.53</c:v>
                </c:pt>
                <c:pt idx="381">
                  <c:v>0.49</c:v>
                </c:pt>
                <c:pt idx="382">
                  <c:v>0.48</c:v>
                </c:pt>
                <c:pt idx="383">
                  <c:v>0.42</c:v>
                </c:pt>
                <c:pt idx="384">
                  <c:v>0.36</c:v>
                </c:pt>
                <c:pt idx="385">
                  <c:v>0.36</c:v>
                </c:pt>
                <c:pt idx="386">
                  <c:v>0.69</c:v>
                </c:pt>
                <c:pt idx="387">
                  <c:v>0.6</c:v>
                </c:pt>
                <c:pt idx="388">
                  <c:v>0.85</c:v>
                </c:pt>
                <c:pt idx="389">
                  <c:v>0.56999999999999995</c:v>
                </c:pt>
                <c:pt idx="390">
                  <c:v>0.56000000000000005</c:v>
                </c:pt>
                <c:pt idx="391">
                  <c:v>0.59</c:v>
                </c:pt>
                <c:pt idx="392">
                  <c:v>0.57999999999999996</c:v>
                </c:pt>
                <c:pt idx="393">
                  <c:v>0.57999999999999996</c:v>
                </c:pt>
                <c:pt idx="394">
                  <c:v>0.5</c:v>
                </c:pt>
                <c:pt idx="395">
                  <c:v>0.4</c:v>
                </c:pt>
                <c:pt idx="396">
                  <c:v>0.56000000000000005</c:v>
                </c:pt>
                <c:pt idx="397">
                  <c:v>0.57999999999999996</c:v>
                </c:pt>
                <c:pt idx="398">
                  <c:v>0.51</c:v>
                </c:pt>
                <c:pt idx="399">
                  <c:v>0.35</c:v>
                </c:pt>
                <c:pt idx="400">
                  <c:v>0.54</c:v>
                </c:pt>
                <c:pt idx="401">
                  <c:v>0.37</c:v>
                </c:pt>
                <c:pt idx="402">
                  <c:v>0.37</c:v>
                </c:pt>
                <c:pt idx="403">
                  <c:v>0.71</c:v>
                </c:pt>
                <c:pt idx="404">
                  <c:v>0.36</c:v>
                </c:pt>
                <c:pt idx="405">
                  <c:v>0.37</c:v>
                </c:pt>
                <c:pt idx="406">
                  <c:v>0.37</c:v>
                </c:pt>
                <c:pt idx="407">
                  <c:v>0.48</c:v>
                </c:pt>
                <c:pt idx="408">
                  <c:v>0.38</c:v>
                </c:pt>
                <c:pt idx="409">
                  <c:v>0.36</c:v>
                </c:pt>
                <c:pt idx="410">
                  <c:v>0.36</c:v>
                </c:pt>
                <c:pt idx="411">
                  <c:v>0.59</c:v>
                </c:pt>
                <c:pt idx="412">
                  <c:v>0.37</c:v>
                </c:pt>
                <c:pt idx="413">
                  <c:v>0.55000000000000004</c:v>
                </c:pt>
                <c:pt idx="414">
                  <c:v>0.57999999999999996</c:v>
                </c:pt>
                <c:pt idx="415">
                  <c:v>0.6</c:v>
                </c:pt>
                <c:pt idx="416">
                  <c:v>0.6</c:v>
                </c:pt>
                <c:pt idx="417">
                  <c:v>0.6</c:v>
                </c:pt>
                <c:pt idx="418">
                  <c:v>0.56999999999999995</c:v>
                </c:pt>
                <c:pt idx="419">
                  <c:v>0.71</c:v>
                </c:pt>
                <c:pt idx="420">
                  <c:v>0.36</c:v>
                </c:pt>
                <c:pt idx="421">
                  <c:v>0.56999999999999995</c:v>
                </c:pt>
                <c:pt idx="422">
                  <c:v>0.38</c:v>
                </c:pt>
                <c:pt idx="423">
                  <c:v>0.55000000000000004</c:v>
                </c:pt>
                <c:pt idx="424">
                  <c:v>0.8</c:v>
                </c:pt>
                <c:pt idx="425">
                  <c:v>0.59</c:v>
                </c:pt>
                <c:pt idx="426">
                  <c:v>0.36</c:v>
                </c:pt>
                <c:pt idx="427">
                  <c:v>0.38</c:v>
                </c:pt>
                <c:pt idx="428">
                  <c:v>0.37</c:v>
                </c:pt>
                <c:pt idx="429">
                  <c:v>0.66</c:v>
                </c:pt>
                <c:pt idx="430">
                  <c:v>0.39</c:v>
                </c:pt>
                <c:pt idx="431">
                  <c:v>0.65</c:v>
                </c:pt>
                <c:pt idx="432">
                  <c:v>0.56000000000000005</c:v>
                </c:pt>
                <c:pt idx="433">
                  <c:v>0.68</c:v>
                </c:pt>
                <c:pt idx="434">
                  <c:v>0.6</c:v>
                </c:pt>
                <c:pt idx="435">
                  <c:v>0.62</c:v>
                </c:pt>
                <c:pt idx="436">
                  <c:v>0.56000000000000005</c:v>
                </c:pt>
                <c:pt idx="437">
                  <c:v>0.57999999999999996</c:v>
                </c:pt>
                <c:pt idx="438">
                  <c:v>0.82</c:v>
                </c:pt>
                <c:pt idx="439">
                  <c:v>0.59</c:v>
                </c:pt>
                <c:pt idx="440">
                  <c:v>0.43</c:v>
                </c:pt>
                <c:pt idx="441">
                  <c:v>0.43</c:v>
                </c:pt>
                <c:pt idx="442">
                  <c:v>0.35</c:v>
                </c:pt>
                <c:pt idx="443">
                  <c:v>0.52</c:v>
                </c:pt>
                <c:pt idx="444">
                  <c:v>0.37</c:v>
                </c:pt>
                <c:pt idx="445">
                  <c:v>0.57999999999999996</c:v>
                </c:pt>
                <c:pt idx="446">
                  <c:v>0.37</c:v>
                </c:pt>
                <c:pt idx="447">
                  <c:v>0.59</c:v>
                </c:pt>
                <c:pt idx="448">
                  <c:v>0.35</c:v>
                </c:pt>
                <c:pt idx="449">
                  <c:v>0.57999999999999996</c:v>
                </c:pt>
                <c:pt idx="450">
                  <c:v>0.65</c:v>
                </c:pt>
                <c:pt idx="451">
                  <c:v>0.48</c:v>
                </c:pt>
                <c:pt idx="452">
                  <c:v>0.48</c:v>
                </c:pt>
                <c:pt idx="453">
                  <c:v>0.39</c:v>
                </c:pt>
                <c:pt idx="454">
                  <c:v>0.39</c:v>
                </c:pt>
                <c:pt idx="455">
                  <c:v>0.65</c:v>
                </c:pt>
                <c:pt idx="456">
                  <c:v>0.57999999999999996</c:v>
                </c:pt>
                <c:pt idx="457">
                  <c:v>0.36</c:v>
                </c:pt>
                <c:pt idx="458">
                  <c:v>0.36</c:v>
                </c:pt>
                <c:pt idx="459">
                  <c:v>0.39</c:v>
                </c:pt>
                <c:pt idx="460">
                  <c:v>0.37</c:v>
                </c:pt>
                <c:pt idx="461">
                  <c:v>0.37</c:v>
                </c:pt>
                <c:pt idx="462">
                  <c:v>0.76</c:v>
                </c:pt>
                <c:pt idx="463">
                  <c:v>0.36</c:v>
                </c:pt>
                <c:pt idx="464">
                  <c:v>0.59</c:v>
                </c:pt>
                <c:pt idx="465">
                  <c:v>0.38</c:v>
                </c:pt>
                <c:pt idx="466">
                  <c:v>0.68</c:v>
                </c:pt>
                <c:pt idx="467">
                  <c:v>0.59</c:v>
                </c:pt>
                <c:pt idx="468">
                  <c:v>0.68</c:v>
                </c:pt>
                <c:pt idx="469">
                  <c:v>0.36</c:v>
                </c:pt>
                <c:pt idx="470">
                  <c:v>0.78</c:v>
                </c:pt>
                <c:pt idx="471">
                  <c:v>0.36</c:v>
                </c:pt>
                <c:pt idx="472">
                  <c:v>0.78</c:v>
                </c:pt>
                <c:pt idx="473">
                  <c:v>0.38</c:v>
                </c:pt>
                <c:pt idx="474">
                  <c:v>0.47</c:v>
                </c:pt>
                <c:pt idx="475">
                  <c:v>0.68</c:v>
                </c:pt>
                <c:pt idx="476">
                  <c:v>0.77</c:v>
                </c:pt>
                <c:pt idx="477">
                  <c:v>0.77</c:v>
                </c:pt>
                <c:pt idx="478">
                  <c:v>0.39</c:v>
                </c:pt>
                <c:pt idx="479">
                  <c:v>0.39</c:v>
                </c:pt>
                <c:pt idx="480">
                  <c:v>0.59</c:v>
                </c:pt>
                <c:pt idx="481">
                  <c:v>0.52</c:v>
                </c:pt>
                <c:pt idx="482">
                  <c:v>0.4</c:v>
                </c:pt>
                <c:pt idx="483">
                  <c:v>0.55000000000000004</c:v>
                </c:pt>
                <c:pt idx="484">
                  <c:v>0.57999999999999996</c:v>
                </c:pt>
                <c:pt idx="485">
                  <c:v>0.56000000000000005</c:v>
                </c:pt>
                <c:pt idx="486">
                  <c:v>0.36</c:v>
                </c:pt>
                <c:pt idx="487">
                  <c:v>0.38</c:v>
                </c:pt>
                <c:pt idx="488">
                  <c:v>0.39</c:v>
                </c:pt>
                <c:pt idx="489">
                  <c:v>0.55000000000000004</c:v>
                </c:pt>
                <c:pt idx="490">
                  <c:v>0.38</c:v>
                </c:pt>
                <c:pt idx="491">
                  <c:v>0.55000000000000004</c:v>
                </c:pt>
                <c:pt idx="492">
                  <c:v>0.64</c:v>
                </c:pt>
                <c:pt idx="493">
                  <c:v>0.38</c:v>
                </c:pt>
                <c:pt idx="494">
                  <c:v>0.52</c:v>
                </c:pt>
                <c:pt idx="495">
                  <c:v>0.83</c:v>
                </c:pt>
                <c:pt idx="496">
                  <c:v>0.38</c:v>
                </c:pt>
                <c:pt idx="497">
                  <c:v>0.37</c:v>
                </c:pt>
                <c:pt idx="498">
                  <c:v>0.39</c:v>
                </c:pt>
                <c:pt idx="499">
                  <c:v>0.38</c:v>
                </c:pt>
                <c:pt idx="500">
                  <c:v>0.62</c:v>
                </c:pt>
                <c:pt idx="501">
                  <c:v>0.75</c:v>
                </c:pt>
                <c:pt idx="502">
                  <c:v>0.59</c:v>
                </c:pt>
                <c:pt idx="503">
                  <c:v>0.59</c:v>
                </c:pt>
                <c:pt idx="504">
                  <c:v>0.63</c:v>
                </c:pt>
                <c:pt idx="505">
                  <c:v>0.4</c:v>
                </c:pt>
                <c:pt idx="506">
                  <c:v>0.37</c:v>
                </c:pt>
                <c:pt idx="507">
                  <c:v>0.36</c:v>
                </c:pt>
                <c:pt idx="508">
                  <c:v>0.35</c:v>
                </c:pt>
                <c:pt idx="509">
                  <c:v>0.56999999999999995</c:v>
                </c:pt>
                <c:pt idx="510">
                  <c:v>0.56000000000000005</c:v>
                </c:pt>
                <c:pt idx="511">
                  <c:v>0.56999999999999995</c:v>
                </c:pt>
                <c:pt idx="512">
                  <c:v>0.56000000000000005</c:v>
                </c:pt>
                <c:pt idx="513">
                  <c:v>0.55000000000000004</c:v>
                </c:pt>
                <c:pt idx="514">
                  <c:v>0.62</c:v>
                </c:pt>
                <c:pt idx="515">
                  <c:v>0.62</c:v>
                </c:pt>
                <c:pt idx="516">
                  <c:v>0.56999999999999995</c:v>
                </c:pt>
                <c:pt idx="517">
                  <c:v>0.37</c:v>
                </c:pt>
                <c:pt idx="518">
                  <c:v>0.52</c:v>
                </c:pt>
                <c:pt idx="519">
                  <c:v>0.55000000000000004</c:v>
                </c:pt>
                <c:pt idx="520">
                  <c:v>0.52</c:v>
                </c:pt>
                <c:pt idx="521">
                  <c:v>0.56999999999999995</c:v>
                </c:pt>
                <c:pt idx="522">
                  <c:v>0.64</c:v>
                </c:pt>
                <c:pt idx="523">
                  <c:v>0.64</c:v>
                </c:pt>
                <c:pt idx="524">
                  <c:v>0.61</c:v>
                </c:pt>
                <c:pt idx="525">
                  <c:v>0.61</c:v>
                </c:pt>
                <c:pt idx="526">
                  <c:v>0.53</c:v>
                </c:pt>
                <c:pt idx="527">
                  <c:v>0.53</c:v>
                </c:pt>
                <c:pt idx="528">
                  <c:v>0.45</c:v>
                </c:pt>
                <c:pt idx="529">
                  <c:v>0.38</c:v>
                </c:pt>
                <c:pt idx="530">
                  <c:v>0.35</c:v>
                </c:pt>
                <c:pt idx="531">
                  <c:v>0.79</c:v>
                </c:pt>
                <c:pt idx="532">
                  <c:v>0.39</c:v>
                </c:pt>
                <c:pt idx="533">
                  <c:v>0.83</c:v>
                </c:pt>
                <c:pt idx="534">
                  <c:v>0.38</c:v>
                </c:pt>
                <c:pt idx="535">
                  <c:v>0.81</c:v>
                </c:pt>
                <c:pt idx="536">
                  <c:v>0.6</c:v>
                </c:pt>
                <c:pt idx="537">
                  <c:v>0.62</c:v>
                </c:pt>
                <c:pt idx="538">
                  <c:v>0.37</c:v>
                </c:pt>
                <c:pt idx="539">
                  <c:v>0.38</c:v>
                </c:pt>
                <c:pt idx="540">
                  <c:v>0.38</c:v>
                </c:pt>
                <c:pt idx="541">
                  <c:v>0.37</c:v>
                </c:pt>
                <c:pt idx="542">
                  <c:v>0.56000000000000005</c:v>
                </c:pt>
                <c:pt idx="543">
                  <c:v>0.66</c:v>
                </c:pt>
                <c:pt idx="544">
                  <c:v>0.43</c:v>
                </c:pt>
                <c:pt idx="545">
                  <c:v>0.38</c:v>
                </c:pt>
                <c:pt idx="546">
                  <c:v>0.54</c:v>
                </c:pt>
                <c:pt idx="547">
                  <c:v>0.38</c:v>
                </c:pt>
                <c:pt idx="548">
                  <c:v>0.54</c:v>
                </c:pt>
                <c:pt idx="549">
                  <c:v>0.35</c:v>
                </c:pt>
                <c:pt idx="550">
                  <c:v>0.62</c:v>
                </c:pt>
                <c:pt idx="551">
                  <c:v>0.39</c:v>
                </c:pt>
                <c:pt idx="552">
                  <c:v>0.64</c:v>
                </c:pt>
                <c:pt idx="553">
                  <c:v>0.38</c:v>
                </c:pt>
                <c:pt idx="554">
                  <c:v>0.64</c:v>
                </c:pt>
                <c:pt idx="555">
                  <c:v>0.79</c:v>
                </c:pt>
                <c:pt idx="556">
                  <c:v>0.56000000000000005</c:v>
                </c:pt>
                <c:pt idx="557">
                  <c:v>0.38</c:v>
                </c:pt>
                <c:pt idx="558">
                  <c:v>0.63</c:v>
                </c:pt>
                <c:pt idx="559">
                  <c:v>0.36</c:v>
                </c:pt>
                <c:pt idx="560">
                  <c:v>0.37</c:v>
                </c:pt>
                <c:pt idx="561">
                  <c:v>0.71</c:v>
                </c:pt>
                <c:pt idx="562">
                  <c:v>0.36</c:v>
                </c:pt>
                <c:pt idx="563">
                  <c:v>0.35</c:v>
                </c:pt>
                <c:pt idx="564">
                  <c:v>0.59</c:v>
                </c:pt>
                <c:pt idx="565">
                  <c:v>0.56999999999999995</c:v>
                </c:pt>
                <c:pt idx="566">
                  <c:v>0.36</c:v>
                </c:pt>
                <c:pt idx="567">
                  <c:v>0.59</c:v>
                </c:pt>
                <c:pt idx="568">
                  <c:v>0.64</c:v>
                </c:pt>
                <c:pt idx="569">
                  <c:v>0.77</c:v>
                </c:pt>
                <c:pt idx="570">
                  <c:v>0.64</c:v>
                </c:pt>
                <c:pt idx="571">
                  <c:v>0.4</c:v>
                </c:pt>
                <c:pt idx="572">
                  <c:v>0.54</c:v>
                </c:pt>
                <c:pt idx="573">
                  <c:v>0.59</c:v>
                </c:pt>
                <c:pt idx="574">
                  <c:v>0.56999999999999995</c:v>
                </c:pt>
                <c:pt idx="575">
                  <c:v>0.59</c:v>
                </c:pt>
                <c:pt idx="576">
                  <c:v>0.6</c:v>
                </c:pt>
                <c:pt idx="577">
                  <c:v>0.36</c:v>
                </c:pt>
                <c:pt idx="578">
                  <c:v>0.42</c:v>
                </c:pt>
                <c:pt idx="579">
                  <c:v>0.36</c:v>
                </c:pt>
                <c:pt idx="580">
                  <c:v>0.55000000000000004</c:v>
                </c:pt>
                <c:pt idx="581">
                  <c:v>0.6</c:v>
                </c:pt>
                <c:pt idx="582">
                  <c:v>0.37</c:v>
                </c:pt>
                <c:pt idx="583">
                  <c:v>0.6</c:v>
                </c:pt>
                <c:pt idx="584">
                  <c:v>0.6</c:v>
                </c:pt>
                <c:pt idx="585">
                  <c:v>0.37</c:v>
                </c:pt>
                <c:pt idx="586">
                  <c:v>0.6</c:v>
                </c:pt>
                <c:pt idx="587">
                  <c:v>0.44</c:v>
                </c:pt>
                <c:pt idx="588">
                  <c:v>0.39</c:v>
                </c:pt>
                <c:pt idx="589">
                  <c:v>0.55000000000000004</c:v>
                </c:pt>
                <c:pt idx="590">
                  <c:v>0.4</c:v>
                </c:pt>
                <c:pt idx="591">
                  <c:v>0.6</c:v>
                </c:pt>
                <c:pt idx="592">
                  <c:v>0.72</c:v>
                </c:pt>
                <c:pt idx="593">
                  <c:v>0.41</c:v>
                </c:pt>
                <c:pt idx="594">
                  <c:v>0.41</c:v>
                </c:pt>
                <c:pt idx="595">
                  <c:v>0.61</c:v>
                </c:pt>
                <c:pt idx="596">
                  <c:v>0.59</c:v>
                </c:pt>
                <c:pt idx="597">
                  <c:v>0.57999999999999996</c:v>
                </c:pt>
                <c:pt idx="598">
                  <c:v>0.36</c:v>
                </c:pt>
                <c:pt idx="599">
                  <c:v>0.55000000000000004</c:v>
                </c:pt>
                <c:pt idx="600">
                  <c:v>0.55000000000000004</c:v>
                </c:pt>
                <c:pt idx="601">
                  <c:v>0.77</c:v>
                </c:pt>
                <c:pt idx="602">
                  <c:v>0.59</c:v>
                </c:pt>
                <c:pt idx="603">
                  <c:v>0.37</c:v>
                </c:pt>
                <c:pt idx="604">
                  <c:v>0.37</c:v>
                </c:pt>
                <c:pt idx="605">
                  <c:v>0.56000000000000005</c:v>
                </c:pt>
                <c:pt idx="606">
                  <c:v>0.36</c:v>
                </c:pt>
                <c:pt idx="607">
                  <c:v>0.64</c:v>
                </c:pt>
                <c:pt idx="608">
                  <c:v>0.55000000000000004</c:v>
                </c:pt>
                <c:pt idx="609">
                  <c:v>0.37</c:v>
                </c:pt>
                <c:pt idx="610">
                  <c:v>0.7</c:v>
                </c:pt>
                <c:pt idx="611">
                  <c:v>0.53</c:v>
                </c:pt>
                <c:pt idx="612">
                  <c:v>0.39</c:v>
                </c:pt>
                <c:pt idx="613">
                  <c:v>0.43</c:v>
                </c:pt>
                <c:pt idx="614">
                  <c:v>0.61</c:v>
                </c:pt>
                <c:pt idx="615">
                  <c:v>0.78</c:v>
                </c:pt>
                <c:pt idx="616">
                  <c:v>0.79</c:v>
                </c:pt>
                <c:pt idx="617">
                  <c:v>0.38</c:v>
                </c:pt>
                <c:pt idx="618">
                  <c:v>0.71</c:v>
                </c:pt>
                <c:pt idx="619">
                  <c:v>0.55000000000000004</c:v>
                </c:pt>
                <c:pt idx="620">
                  <c:v>0.56000000000000005</c:v>
                </c:pt>
                <c:pt idx="621">
                  <c:v>0.56000000000000005</c:v>
                </c:pt>
                <c:pt idx="622">
                  <c:v>0.57999999999999996</c:v>
                </c:pt>
                <c:pt idx="623">
                  <c:v>0.6</c:v>
                </c:pt>
                <c:pt idx="624">
                  <c:v>0.6</c:v>
                </c:pt>
                <c:pt idx="625">
                  <c:v>0.63</c:v>
                </c:pt>
                <c:pt idx="626">
                  <c:v>0.36</c:v>
                </c:pt>
                <c:pt idx="627">
                  <c:v>0.39</c:v>
                </c:pt>
                <c:pt idx="628">
                  <c:v>0.41</c:v>
                </c:pt>
                <c:pt idx="629">
                  <c:v>0.81</c:v>
                </c:pt>
                <c:pt idx="630">
                  <c:v>0.39</c:v>
                </c:pt>
                <c:pt idx="631">
                  <c:v>0.41</c:v>
                </c:pt>
                <c:pt idx="632">
                  <c:v>0.52</c:v>
                </c:pt>
                <c:pt idx="633">
                  <c:v>0.55000000000000004</c:v>
                </c:pt>
                <c:pt idx="634">
                  <c:v>0.39</c:v>
                </c:pt>
                <c:pt idx="635">
                  <c:v>0.42</c:v>
                </c:pt>
                <c:pt idx="636">
                  <c:v>0.83</c:v>
                </c:pt>
                <c:pt idx="637">
                  <c:v>0.38</c:v>
                </c:pt>
                <c:pt idx="638">
                  <c:v>0.37</c:v>
                </c:pt>
                <c:pt idx="639">
                  <c:v>0.59</c:v>
                </c:pt>
                <c:pt idx="640">
                  <c:v>0.78</c:v>
                </c:pt>
                <c:pt idx="641">
                  <c:v>0.38</c:v>
                </c:pt>
                <c:pt idx="642">
                  <c:v>0.37</c:v>
                </c:pt>
                <c:pt idx="643">
                  <c:v>0.56999999999999995</c:v>
                </c:pt>
                <c:pt idx="644">
                  <c:v>0.39</c:v>
                </c:pt>
                <c:pt idx="645">
                  <c:v>0.37</c:v>
                </c:pt>
                <c:pt idx="646">
                  <c:v>0.39</c:v>
                </c:pt>
                <c:pt idx="647">
                  <c:v>0.6</c:v>
                </c:pt>
                <c:pt idx="648">
                  <c:v>0.52</c:v>
                </c:pt>
                <c:pt idx="649">
                  <c:v>0.36</c:v>
                </c:pt>
                <c:pt idx="650">
                  <c:v>0.36</c:v>
                </c:pt>
                <c:pt idx="651">
                  <c:v>0.36</c:v>
                </c:pt>
                <c:pt idx="652">
                  <c:v>0.37</c:v>
                </c:pt>
                <c:pt idx="653">
                  <c:v>0.37</c:v>
                </c:pt>
                <c:pt idx="654">
                  <c:v>0.69</c:v>
                </c:pt>
                <c:pt idx="655">
                  <c:v>0.49</c:v>
                </c:pt>
                <c:pt idx="656">
                  <c:v>0.49</c:v>
                </c:pt>
                <c:pt idx="657">
                  <c:v>0.56999999999999995</c:v>
                </c:pt>
                <c:pt idx="658">
                  <c:v>0.36</c:v>
                </c:pt>
                <c:pt idx="659">
                  <c:v>0.62</c:v>
                </c:pt>
                <c:pt idx="660">
                  <c:v>0.38</c:v>
                </c:pt>
                <c:pt idx="661">
                  <c:v>0.6</c:v>
                </c:pt>
                <c:pt idx="662">
                  <c:v>0.73</c:v>
                </c:pt>
                <c:pt idx="663">
                  <c:v>0.46</c:v>
                </c:pt>
                <c:pt idx="664">
                  <c:v>0.44</c:v>
                </c:pt>
                <c:pt idx="665">
                  <c:v>0.38</c:v>
                </c:pt>
                <c:pt idx="666">
                  <c:v>0.35</c:v>
                </c:pt>
                <c:pt idx="667">
                  <c:v>0.74</c:v>
                </c:pt>
                <c:pt idx="668">
                  <c:v>0.59</c:v>
                </c:pt>
                <c:pt idx="669">
                  <c:v>0.37</c:v>
                </c:pt>
                <c:pt idx="670">
                  <c:v>0.57999999999999996</c:v>
                </c:pt>
                <c:pt idx="671">
                  <c:v>0.38</c:v>
                </c:pt>
                <c:pt idx="672">
                  <c:v>0.56000000000000005</c:v>
                </c:pt>
                <c:pt idx="673">
                  <c:v>0.49</c:v>
                </c:pt>
                <c:pt idx="674">
                  <c:v>0.79</c:v>
                </c:pt>
                <c:pt idx="675">
                  <c:v>0.55000000000000004</c:v>
                </c:pt>
                <c:pt idx="676">
                  <c:v>0.76</c:v>
                </c:pt>
                <c:pt idx="677">
                  <c:v>0.84</c:v>
                </c:pt>
                <c:pt idx="678">
                  <c:v>0.55000000000000004</c:v>
                </c:pt>
                <c:pt idx="679">
                  <c:v>0.74</c:v>
                </c:pt>
                <c:pt idx="680">
                  <c:v>0.4</c:v>
                </c:pt>
                <c:pt idx="681">
                  <c:v>0.43</c:v>
                </c:pt>
                <c:pt idx="682">
                  <c:v>0.56000000000000005</c:v>
                </c:pt>
                <c:pt idx="683">
                  <c:v>0.37</c:v>
                </c:pt>
                <c:pt idx="684">
                  <c:v>0.37</c:v>
                </c:pt>
                <c:pt idx="685">
                  <c:v>0.35</c:v>
                </c:pt>
                <c:pt idx="686">
                  <c:v>0.36</c:v>
                </c:pt>
                <c:pt idx="687">
                  <c:v>0.49</c:v>
                </c:pt>
                <c:pt idx="688">
                  <c:v>0.41</c:v>
                </c:pt>
                <c:pt idx="689">
                  <c:v>0.52</c:v>
                </c:pt>
                <c:pt idx="690">
                  <c:v>0.36</c:v>
                </c:pt>
                <c:pt idx="691">
                  <c:v>0.37</c:v>
                </c:pt>
                <c:pt idx="692">
                  <c:v>0.36</c:v>
                </c:pt>
                <c:pt idx="693">
                  <c:v>0.59</c:v>
                </c:pt>
                <c:pt idx="694">
                  <c:v>0.66</c:v>
                </c:pt>
                <c:pt idx="695">
                  <c:v>0.38</c:v>
                </c:pt>
                <c:pt idx="696">
                  <c:v>0.59</c:v>
                </c:pt>
                <c:pt idx="697">
                  <c:v>0.52</c:v>
                </c:pt>
                <c:pt idx="698">
                  <c:v>0.52</c:v>
                </c:pt>
                <c:pt idx="699">
                  <c:v>0.64</c:v>
                </c:pt>
                <c:pt idx="700">
                  <c:v>0.43</c:v>
                </c:pt>
                <c:pt idx="701">
                  <c:v>0.36</c:v>
                </c:pt>
                <c:pt idx="702">
                  <c:v>0.78</c:v>
                </c:pt>
                <c:pt idx="703">
                  <c:v>0.37</c:v>
                </c:pt>
                <c:pt idx="704">
                  <c:v>0.79</c:v>
                </c:pt>
                <c:pt idx="705">
                  <c:v>0.39</c:v>
                </c:pt>
                <c:pt idx="706">
                  <c:v>0.6</c:v>
                </c:pt>
                <c:pt idx="707">
                  <c:v>0.36</c:v>
                </c:pt>
                <c:pt idx="708">
                  <c:v>0.56000000000000005</c:v>
                </c:pt>
                <c:pt idx="709">
                  <c:v>0.56999999999999995</c:v>
                </c:pt>
                <c:pt idx="710">
                  <c:v>0.59</c:v>
                </c:pt>
                <c:pt idx="711">
                  <c:v>0.4</c:v>
                </c:pt>
                <c:pt idx="712">
                  <c:v>0.56000000000000005</c:v>
                </c:pt>
                <c:pt idx="713">
                  <c:v>0.65</c:v>
                </c:pt>
                <c:pt idx="714">
                  <c:v>0.56000000000000005</c:v>
                </c:pt>
                <c:pt idx="715">
                  <c:v>0.83</c:v>
                </c:pt>
                <c:pt idx="716">
                  <c:v>0.76</c:v>
                </c:pt>
                <c:pt idx="717">
                  <c:v>0.35</c:v>
                </c:pt>
                <c:pt idx="718">
                  <c:v>0.76</c:v>
                </c:pt>
                <c:pt idx="719">
                  <c:v>0.6</c:v>
                </c:pt>
                <c:pt idx="720">
                  <c:v>0.55000000000000004</c:v>
                </c:pt>
                <c:pt idx="721">
                  <c:v>0.38</c:v>
                </c:pt>
                <c:pt idx="722">
                  <c:v>0.56000000000000005</c:v>
                </c:pt>
                <c:pt idx="723">
                  <c:v>0.39</c:v>
                </c:pt>
                <c:pt idx="724">
                  <c:v>0.56000000000000005</c:v>
                </c:pt>
                <c:pt idx="725">
                  <c:v>0.36</c:v>
                </c:pt>
                <c:pt idx="726">
                  <c:v>0.37</c:v>
                </c:pt>
                <c:pt idx="727">
                  <c:v>0.4</c:v>
                </c:pt>
                <c:pt idx="728">
                  <c:v>0.37</c:v>
                </c:pt>
                <c:pt idx="729">
                  <c:v>0.37</c:v>
                </c:pt>
                <c:pt idx="730">
                  <c:v>0.6</c:v>
                </c:pt>
                <c:pt idx="731">
                  <c:v>0.59</c:v>
                </c:pt>
                <c:pt idx="732">
                  <c:v>0.37</c:v>
                </c:pt>
                <c:pt idx="733">
                  <c:v>0.69</c:v>
                </c:pt>
                <c:pt idx="734">
                  <c:v>0.37</c:v>
                </c:pt>
                <c:pt idx="735">
                  <c:v>0.59</c:v>
                </c:pt>
                <c:pt idx="736">
                  <c:v>0.51</c:v>
                </c:pt>
                <c:pt idx="737">
                  <c:v>0.4</c:v>
                </c:pt>
                <c:pt idx="738">
                  <c:v>0.4</c:v>
                </c:pt>
                <c:pt idx="739">
                  <c:v>0.66</c:v>
                </c:pt>
                <c:pt idx="740">
                  <c:v>0.55000000000000004</c:v>
                </c:pt>
                <c:pt idx="741">
                  <c:v>0.37</c:v>
                </c:pt>
                <c:pt idx="742">
                  <c:v>0.37</c:v>
                </c:pt>
                <c:pt idx="743">
                  <c:v>0.38</c:v>
                </c:pt>
                <c:pt idx="744">
                  <c:v>0.65</c:v>
                </c:pt>
                <c:pt idx="745">
                  <c:v>0.56000000000000005</c:v>
                </c:pt>
                <c:pt idx="746">
                  <c:v>0.56000000000000005</c:v>
                </c:pt>
                <c:pt idx="747">
                  <c:v>0.44</c:v>
                </c:pt>
                <c:pt idx="748">
                  <c:v>0.36</c:v>
                </c:pt>
                <c:pt idx="749">
                  <c:v>0.36</c:v>
                </c:pt>
                <c:pt idx="750">
                  <c:v>0.39</c:v>
                </c:pt>
                <c:pt idx="751">
                  <c:v>0.52</c:v>
                </c:pt>
                <c:pt idx="752">
                  <c:v>0.38</c:v>
                </c:pt>
                <c:pt idx="753">
                  <c:v>0.39</c:v>
                </c:pt>
                <c:pt idx="754">
                  <c:v>0.56999999999999995</c:v>
                </c:pt>
                <c:pt idx="755">
                  <c:v>0.36</c:v>
                </c:pt>
                <c:pt idx="756">
                  <c:v>0.39</c:v>
                </c:pt>
                <c:pt idx="757">
                  <c:v>0.39</c:v>
                </c:pt>
                <c:pt idx="758">
                  <c:v>0.59</c:v>
                </c:pt>
                <c:pt idx="759">
                  <c:v>0.37</c:v>
                </c:pt>
                <c:pt idx="760">
                  <c:v>0.43</c:v>
                </c:pt>
                <c:pt idx="761">
                  <c:v>0.81</c:v>
                </c:pt>
                <c:pt idx="762">
                  <c:v>0.57999999999999996</c:v>
                </c:pt>
                <c:pt idx="763">
                  <c:v>0.52</c:v>
                </c:pt>
                <c:pt idx="764">
                  <c:v>0.71</c:v>
                </c:pt>
                <c:pt idx="765">
                  <c:v>0.81</c:v>
                </c:pt>
                <c:pt idx="766">
                  <c:v>0.59</c:v>
                </c:pt>
                <c:pt idx="767">
                  <c:v>0.6</c:v>
                </c:pt>
                <c:pt idx="768">
                  <c:v>0.39</c:v>
                </c:pt>
                <c:pt idx="769">
                  <c:v>0.38</c:v>
                </c:pt>
                <c:pt idx="770">
                  <c:v>0.81</c:v>
                </c:pt>
                <c:pt idx="771">
                  <c:v>0.39</c:v>
                </c:pt>
                <c:pt idx="772">
                  <c:v>0.79</c:v>
                </c:pt>
                <c:pt idx="773">
                  <c:v>0.37</c:v>
                </c:pt>
                <c:pt idx="774">
                  <c:v>0.56000000000000005</c:v>
                </c:pt>
                <c:pt idx="775">
                  <c:v>0.85</c:v>
                </c:pt>
                <c:pt idx="776">
                  <c:v>0.38</c:v>
                </c:pt>
                <c:pt idx="777">
                  <c:v>0.68</c:v>
                </c:pt>
                <c:pt idx="778">
                  <c:v>0.39</c:v>
                </c:pt>
                <c:pt idx="779">
                  <c:v>0.65</c:v>
                </c:pt>
                <c:pt idx="780">
                  <c:v>0.71</c:v>
                </c:pt>
                <c:pt idx="781">
                  <c:v>0.38</c:v>
                </c:pt>
                <c:pt idx="782">
                  <c:v>0.6</c:v>
                </c:pt>
                <c:pt idx="783">
                  <c:v>0.52</c:v>
                </c:pt>
                <c:pt idx="784">
                  <c:v>0.55000000000000004</c:v>
                </c:pt>
                <c:pt idx="785">
                  <c:v>0.55000000000000004</c:v>
                </c:pt>
                <c:pt idx="786">
                  <c:v>0.37</c:v>
                </c:pt>
                <c:pt idx="787">
                  <c:v>0.59</c:v>
                </c:pt>
                <c:pt idx="788">
                  <c:v>0.37</c:v>
                </c:pt>
                <c:pt idx="789">
                  <c:v>0.78</c:v>
                </c:pt>
                <c:pt idx="790">
                  <c:v>0.68</c:v>
                </c:pt>
                <c:pt idx="791">
                  <c:v>0.68</c:v>
                </c:pt>
                <c:pt idx="792">
                  <c:v>0.6</c:v>
                </c:pt>
                <c:pt idx="793">
                  <c:v>0.55000000000000004</c:v>
                </c:pt>
                <c:pt idx="794">
                  <c:v>0.55000000000000004</c:v>
                </c:pt>
                <c:pt idx="795">
                  <c:v>0.57999999999999996</c:v>
                </c:pt>
                <c:pt idx="796">
                  <c:v>0.76</c:v>
                </c:pt>
                <c:pt idx="797">
                  <c:v>0.59</c:v>
                </c:pt>
                <c:pt idx="798">
                  <c:v>0.56000000000000005</c:v>
                </c:pt>
                <c:pt idx="799">
                  <c:v>0.75</c:v>
                </c:pt>
                <c:pt idx="800">
                  <c:v>0.4</c:v>
                </c:pt>
                <c:pt idx="801">
                  <c:v>0.85</c:v>
                </c:pt>
                <c:pt idx="802">
                  <c:v>0.75</c:v>
                </c:pt>
                <c:pt idx="803">
                  <c:v>0.4</c:v>
                </c:pt>
                <c:pt idx="804">
                  <c:v>0.38</c:v>
                </c:pt>
                <c:pt idx="805">
                  <c:v>0.38</c:v>
                </c:pt>
                <c:pt idx="806">
                  <c:v>0.63</c:v>
                </c:pt>
                <c:pt idx="807">
                  <c:v>0.43</c:v>
                </c:pt>
                <c:pt idx="808">
                  <c:v>0.76</c:v>
                </c:pt>
                <c:pt idx="809">
                  <c:v>0.38</c:v>
                </c:pt>
                <c:pt idx="810">
                  <c:v>0.44</c:v>
                </c:pt>
                <c:pt idx="811">
                  <c:v>0.55000000000000004</c:v>
                </c:pt>
                <c:pt idx="812">
                  <c:v>0.79</c:v>
                </c:pt>
                <c:pt idx="813">
                  <c:v>0.54</c:v>
                </c:pt>
                <c:pt idx="814">
                  <c:v>0.56000000000000005</c:v>
                </c:pt>
                <c:pt idx="815">
                  <c:v>0.46</c:v>
                </c:pt>
                <c:pt idx="816">
                  <c:v>0.4</c:v>
                </c:pt>
                <c:pt idx="817">
                  <c:v>0.35</c:v>
                </c:pt>
                <c:pt idx="818">
                  <c:v>0.56000000000000005</c:v>
                </c:pt>
                <c:pt idx="819">
                  <c:v>0.41</c:v>
                </c:pt>
                <c:pt idx="820">
                  <c:v>0.59</c:v>
                </c:pt>
                <c:pt idx="821">
                  <c:v>0.68</c:v>
                </c:pt>
                <c:pt idx="822">
                  <c:v>0.39</c:v>
                </c:pt>
                <c:pt idx="823">
                  <c:v>0.72</c:v>
                </c:pt>
                <c:pt idx="824">
                  <c:v>0.56000000000000005</c:v>
                </c:pt>
                <c:pt idx="825">
                  <c:v>0.38</c:v>
                </c:pt>
                <c:pt idx="826">
                  <c:v>0.42</c:v>
                </c:pt>
                <c:pt idx="827">
                  <c:v>0.36</c:v>
                </c:pt>
                <c:pt idx="828">
                  <c:v>0.6</c:v>
                </c:pt>
                <c:pt idx="829">
                  <c:v>0.57999999999999996</c:v>
                </c:pt>
                <c:pt idx="830">
                  <c:v>0.65</c:v>
                </c:pt>
                <c:pt idx="831">
                  <c:v>0.57999999999999996</c:v>
                </c:pt>
                <c:pt idx="832">
                  <c:v>0.42</c:v>
                </c:pt>
                <c:pt idx="833">
                  <c:v>0.77</c:v>
                </c:pt>
                <c:pt idx="834">
                  <c:v>0.4</c:v>
                </c:pt>
                <c:pt idx="835">
                  <c:v>0.37</c:v>
                </c:pt>
                <c:pt idx="836">
                  <c:v>0.36</c:v>
                </c:pt>
                <c:pt idx="837">
                  <c:v>0.57999999999999996</c:v>
                </c:pt>
                <c:pt idx="838">
                  <c:v>0.64</c:v>
                </c:pt>
                <c:pt idx="839">
                  <c:v>0.38</c:v>
                </c:pt>
                <c:pt idx="840">
                  <c:v>0.57999999999999996</c:v>
                </c:pt>
                <c:pt idx="841">
                  <c:v>0.52</c:v>
                </c:pt>
                <c:pt idx="842">
                  <c:v>0.36</c:v>
                </c:pt>
                <c:pt idx="843">
                  <c:v>0.62</c:v>
                </c:pt>
                <c:pt idx="844">
                  <c:v>0.62</c:v>
                </c:pt>
                <c:pt idx="845">
                  <c:v>0.36</c:v>
                </c:pt>
                <c:pt idx="846">
                  <c:v>0.39</c:v>
                </c:pt>
                <c:pt idx="847">
                  <c:v>0.56000000000000005</c:v>
                </c:pt>
                <c:pt idx="848">
                  <c:v>0.75</c:v>
                </c:pt>
                <c:pt idx="849">
                  <c:v>0.57999999999999996</c:v>
                </c:pt>
                <c:pt idx="850">
                  <c:v>0.5</c:v>
                </c:pt>
                <c:pt idx="851">
                  <c:v>0.39</c:v>
                </c:pt>
                <c:pt idx="852">
                  <c:v>0.38</c:v>
                </c:pt>
                <c:pt idx="853">
                  <c:v>0.59</c:v>
                </c:pt>
                <c:pt idx="854">
                  <c:v>0.55000000000000004</c:v>
                </c:pt>
                <c:pt idx="855">
                  <c:v>0.56000000000000005</c:v>
                </c:pt>
                <c:pt idx="856">
                  <c:v>0.56000000000000005</c:v>
                </c:pt>
                <c:pt idx="857">
                  <c:v>0.54</c:v>
                </c:pt>
                <c:pt idx="858">
                  <c:v>0.77</c:v>
                </c:pt>
                <c:pt idx="859">
                  <c:v>0.37</c:v>
                </c:pt>
                <c:pt idx="860">
                  <c:v>0.75</c:v>
                </c:pt>
                <c:pt idx="861">
                  <c:v>0.39</c:v>
                </c:pt>
                <c:pt idx="862">
                  <c:v>0.37</c:v>
                </c:pt>
                <c:pt idx="863">
                  <c:v>0.37</c:v>
                </c:pt>
                <c:pt idx="864">
                  <c:v>0.59</c:v>
                </c:pt>
                <c:pt idx="865">
                  <c:v>0.37</c:v>
                </c:pt>
                <c:pt idx="866">
                  <c:v>0.37</c:v>
                </c:pt>
                <c:pt idx="867">
                  <c:v>0.59</c:v>
                </c:pt>
                <c:pt idx="868">
                  <c:v>0.72</c:v>
                </c:pt>
                <c:pt idx="869">
                  <c:v>0.72</c:v>
                </c:pt>
                <c:pt idx="870">
                  <c:v>0.81</c:v>
                </c:pt>
                <c:pt idx="871">
                  <c:v>0.68</c:v>
                </c:pt>
                <c:pt idx="872">
                  <c:v>0.38</c:v>
                </c:pt>
                <c:pt idx="873">
                  <c:v>0.38</c:v>
                </c:pt>
                <c:pt idx="874">
                  <c:v>0.54</c:v>
                </c:pt>
                <c:pt idx="875">
                  <c:v>0.39</c:v>
                </c:pt>
                <c:pt idx="876">
                  <c:v>0.4</c:v>
                </c:pt>
                <c:pt idx="877">
                  <c:v>0.48</c:v>
                </c:pt>
                <c:pt idx="878">
                  <c:v>0.37</c:v>
                </c:pt>
                <c:pt idx="879">
                  <c:v>0.35</c:v>
                </c:pt>
                <c:pt idx="880">
                  <c:v>0.55000000000000004</c:v>
                </c:pt>
                <c:pt idx="881">
                  <c:v>0.59</c:v>
                </c:pt>
                <c:pt idx="882">
                  <c:v>0.36</c:v>
                </c:pt>
                <c:pt idx="883">
                  <c:v>0.39</c:v>
                </c:pt>
                <c:pt idx="884">
                  <c:v>0.68</c:v>
                </c:pt>
                <c:pt idx="885">
                  <c:v>0.36</c:v>
                </c:pt>
                <c:pt idx="886">
                  <c:v>0.76</c:v>
                </c:pt>
                <c:pt idx="887">
                  <c:v>0.54</c:v>
                </c:pt>
                <c:pt idx="888">
                  <c:v>0.36</c:v>
                </c:pt>
                <c:pt idx="889">
                  <c:v>0.37</c:v>
                </c:pt>
                <c:pt idx="890">
                  <c:v>0.56999999999999995</c:v>
                </c:pt>
                <c:pt idx="891">
                  <c:v>0.37</c:v>
                </c:pt>
                <c:pt idx="892">
                  <c:v>0.57999999999999996</c:v>
                </c:pt>
                <c:pt idx="893">
                  <c:v>0.79</c:v>
                </c:pt>
                <c:pt idx="894">
                  <c:v>0.57999999999999996</c:v>
                </c:pt>
                <c:pt idx="895">
                  <c:v>0.56000000000000005</c:v>
                </c:pt>
                <c:pt idx="896">
                  <c:v>0.38</c:v>
                </c:pt>
                <c:pt idx="897">
                  <c:v>0.62</c:v>
                </c:pt>
                <c:pt idx="898">
                  <c:v>0.36</c:v>
                </c:pt>
                <c:pt idx="899">
                  <c:v>0.56999999999999995</c:v>
                </c:pt>
                <c:pt idx="900">
                  <c:v>0.56999999999999995</c:v>
                </c:pt>
                <c:pt idx="901">
                  <c:v>0.52</c:v>
                </c:pt>
                <c:pt idx="902">
                  <c:v>0.56999999999999995</c:v>
                </c:pt>
                <c:pt idx="903">
                  <c:v>0.52</c:v>
                </c:pt>
                <c:pt idx="904">
                  <c:v>0.37</c:v>
                </c:pt>
                <c:pt idx="905">
                  <c:v>0.35</c:v>
                </c:pt>
                <c:pt idx="906">
                  <c:v>0.35</c:v>
                </c:pt>
                <c:pt idx="907">
                  <c:v>0.56000000000000005</c:v>
                </c:pt>
                <c:pt idx="908">
                  <c:v>0.6</c:v>
                </c:pt>
                <c:pt idx="909">
                  <c:v>0.79</c:v>
                </c:pt>
                <c:pt idx="910">
                  <c:v>0.37</c:v>
                </c:pt>
                <c:pt idx="911">
                  <c:v>0.4</c:v>
                </c:pt>
                <c:pt idx="912">
                  <c:v>0.83</c:v>
                </c:pt>
                <c:pt idx="913">
                  <c:v>0.45</c:v>
                </c:pt>
                <c:pt idx="914">
                  <c:v>0.71</c:v>
                </c:pt>
                <c:pt idx="915">
                  <c:v>0.74</c:v>
                </c:pt>
                <c:pt idx="916">
                  <c:v>0.74</c:v>
                </c:pt>
                <c:pt idx="917">
                  <c:v>0.53</c:v>
                </c:pt>
                <c:pt idx="918">
                  <c:v>0.73</c:v>
                </c:pt>
                <c:pt idx="919">
                  <c:v>0.38</c:v>
                </c:pt>
                <c:pt idx="920">
                  <c:v>0.59</c:v>
                </c:pt>
                <c:pt idx="921">
                  <c:v>0.39</c:v>
                </c:pt>
                <c:pt idx="922">
                  <c:v>0.38</c:v>
                </c:pt>
                <c:pt idx="923">
                  <c:v>0.39</c:v>
                </c:pt>
                <c:pt idx="924">
                  <c:v>0.36</c:v>
                </c:pt>
                <c:pt idx="925">
                  <c:v>0.46</c:v>
                </c:pt>
                <c:pt idx="926">
                  <c:v>0.6</c:v>
                </c:pt>
                <c:pt idx="927">
                  <c:v>0.56999999999999995</c:v>
                </c:pt>
                <c:pt idx="928">
                  <c:v>0.57999999999999996</c:v>
                </c:pt>
                <c:pt idx="929">
                  <c:v>0.82</c:v>
                </c:pt>
                <c:pt idx="930">
                  <c:v>0.66</c:v>
                </c:pt>
                <c:pt idx="931">
                  <c:v>0.59</c:v>
                </c:pt>
                <c:pt idx="932">
                  <c:v>0.5</c:v>
                </c:pt>
                <c:pt idx="933">
                  <c:v>0.38</c:v>
                </c:pt>
                <c:pt idx="934">
                  <c:v>0.37</c:v>
                </c:pt>
                <c:pt idx="935">
                  <c:v>0.64</c:v>
                </c:pt>
                <c:pt idx="936">
                  <c:v>0.37</c:v>
                </c:pt>
                <c:pt idx="937">
                  <c:v>0.38</c:v>
                </c:pt>
                <c:pt idx="938">
                  <c:v>0.59</c:v>
                </c:pt>
                <c:pt idx="939">
                  <c:v>0.77</c:v>
                </c:pt>
                <c:pt idx="940">
                  <c:v>0.56000000000000005</c:v>
                </c:pt>
                <c:pt idx="941">
                  <c:v>0.73</c:v>
                </c:pt>
                <c:pt idx="942">
                  <c:v>0.48</c:v>
                </c:pt>
                <c:pt idx="943">
                  <c:v>0.38</c:v>
                </c:pt>
                <c:pt idx="944">
                  <c:v>0.63</c:v>
                </c:pt>
                <c:pt idx="945">
                  <c:v>0.83</c:v>
                </c:pt>
                <c:pt idx="946">
                  <c:v>0.42</c:v>
                </c:pt>
                <c:pt idx="947">
                  <c:v>0.35</c:v>
                </c:pt>
                <c:pt idx="948">
                  <c:v>0.36</c:v>
                </c:pt>
                <c:pt idx="949">
                  <c:v>0.47</c:v>
                </c:pt>
                <c:pt idx="950">
                  <c:v>0.57999999999999996</c:v>
                </c:pt>
                <c:pt idx="951">
                  <c:v>0.4</c:v>
                </c:pt>
                <c:pt idx="952">
                  <c:v>0.38</c:v>
                </c:pt>
                <c:pt idx="953">
                  <c:v>0.42</c:v>
                </c:pt>
                <c:pt idx="954">
                  <c:v>0.37</c:v>
                </c:pt>
                <c:pt idx="955">
                  <c:v>0.77</c:v>
                </c:pt>
                <c:pt idx="956">
                  <c:v>0.65</c:v>
                </c:pt>
                <c:pt idx="957">
                  <c:v>0.56999999999999995</c:v>
                </c:pt>
                <c:pt idx="958">
                  <c:v>0.77</c:v>
                </c:pt>
                <c:pt idx="959">
                  <c:v>0.65</c:v>
                </c:pt>
                <c:pt idx="960">
                  <c:v>0.56999999999999995</c:v>
                </c:pt>
                <c:pt idx="961">
                  <c:v>0.59</c:v>
                </c:pt>
                <c:pt idx="962">
                  <c:v>0.36</c:v>
                </c:pt>
                <c:pt idx="963">
                  <c:v>0.59</c:v>
                </c:pt>
                <c:pt idx="964">
                  <c:v>0.47</c:v>
                </c:pt>
                <c:pt idx="965">
                  <c:v>0.77</c:v>
                </c:pt>
                <c:pt idx="966">
                  <c:v>0.39</c:v>
                </c:pt>
                <c:pt idx="967">
                  <c:v>0.39</c:v>
                </c:pt>
                <c:pt idx="968">
                  <c:v>0.38</c:v>
                </c:pt>
                <c:pt idx="969">
                  <c:v>0.51</c:v>
                </c:pt>
                <c:pt idx="970">
                  <c:v>0.4</c:v>
                </c:pt>
                <c:pt idx="971">
                  <c:v>0.56999999999999995</c:v>
                </c:pt>
                <c:pt idx="972">
                  <c:v>0.73</c:v>
                </c:pt>
                <c:pt idx="973">
                  <c:v>0.37</c:v>
                </c:pt>
                <c:pt idx="974">
                  <c:v>0.59</c:v>
                </c:pt>
                <c:pt idx="975">
                  <c:v>0.37</c:v>
                </c:pt>
                <c:pt idx="976">
                  <c:v>0.6</c:v>
                </c:pt>
                <c:pt idx="977">
                  <c:v>0.35</c:v>
                </c:pt>
                <c:pt idx="978">
                  <c:v>0.74</c:v>
                </c:pt>
                <c:pt idx="979">
                  <c:v>0.39</c:v>
                </c:pt>
                <c:pt idx="980">
                  <c:v>0.35</c:v>
                </c:pt>
                <c:pt idx="981">
                  <c:v>0.59</c:v>
                </c:pt>
                <c:pt idx="982">
                  <c:v>0.47</c:v>
                </c:pt>
                <c:pt idx="983">
                  <c:v>0.36</c:v>
                </c:pt>
                <c:pt idx="984">
                  <c:v>0.56000000000000005</c:v>
                </c:pt>
                <c:pt idx="985">
                  <c:v>0.6</c:v>
                </c:pt>
                <c:pt idx="986">
                  <c:v>0.37</c:v>
                </c:pt>
                <c:pt idx="987">
                  <c:v>0.59</c:v>
                </c:pt>
                <c:pt idx="988">
                  <c:v>0.36</c:v>
                </c:pt>
                <c:pt idx="989">
                  <c:v>0.38</c:v>
                </c:pt>
                <c:pt idx="990">
                  <c:v>0.56000000000000005</c:v>
                </c:pt>
                <c:pt idx="991">
                  <c:v>0.6</c:v>
                </c:pt>
                <c:pt idx="992">
                  <c:v>0.7</c:v>
                </c:pt>
                <c:pt idx="993">
                  <c:v>0.36</c:v>
                </c:pt>
                <c:pt idx="994">
                  <c:v>0.4</c:v>
                </c:pt>
                <c:pt idx="995">
                  <c:v>0.4</c:v>
                </c:pt>
                <c:pt idx="996">
                  <c:v>0.38</c:v>
                </c:pt>
                <c:pt idx="997">
                  <c:v>0.8</c:v>
                </c:pt>
                <c:pt idx="998">
                  <c:v>0.36</c:v>
                </c:pt>
                <c:pt idx="999">
                  <c:v>0.38</c:v>
                </c:pt>
                <c:pt idx="1000">
                  <c:v>0.8</c:v>
                </c:pt>
                <c:pt idx="1001">
                  <c:v>0.36</c:v>
                </c:pt>
                <c:pt idx="1002">
                  <c:v>0.57999999999999996</c:v>
                </c:pt>
                <c:pt idx="1003">
                  <c:v>0.35</c:v>
                </c:pt>
                <c:pt idx="1004">
                  <c:v>0.83</c:v>
                </c:pt>
                <c:pt idx="1005">
                  <c:v>0.7</c:v>
                </c:pt>
                <c:pt idx="1006">
                  <c:v>0.37</c:v>
                </c:pt>
                <c:pt idx="1007">
                  <c:v>0.8</c:v>
                </c:pt>
                <c:pt idx="1008">
                  <c:v>0.55000000000000004</c:v>
                </c:pt>
                <c:pt idx="1009">
                  <c:v>0.6</c:v>
                </c:pt>
                <c:pt idx="1010">
                  <c:v>0.36</c:v>
                </c:pt>
                <c:pt idx="1011">
                  <c:v>0.4</c:v>
                </c:pt>
                <c:pt idx="1012">
                  <c:v>0.42</c:v>
                </c:pt>
                <c:pt idx="1013">
                  <c:v>0.56000000000000005</c:v>
                </c:pt>
                <c:pt idx="1014">
                  <c:v>0.66</c:v>
                </c:pt>
                <c:pt idx="1015">
                  <c:v>0.66</c:v>
                </c:pt>
                <c:pt idx="1016">
                  <c:v>0.56000000000000005</c:v>
                </c:pt>
                <c:pt idx="1017">
                  <c:v>0.37</c:v>
                </c:pt>
                <c:pt idx="1018">
                  <c:v>0.56000000000000005</c:v>
                </c:pt>
                <c:pt idx="1019">
                  <c:v>0.38</c:v>
                </c:pt>
                <c:pt idx="1020">
                  <c:v>0.55000000000000004</c:v>
                </c:pt>
                <c:pt idx="1021">
                  <c:v>0.56999999999999995</c:v>
                </c:pt>
                <c:pt idx="1022">
                  <c:v>0.6</c:v>
                </c:pt>
                <c:pt idx="1023">
                  <c:v>0.37</c:v>
                </c:pt>
                <c:pt idx="1024">
                  <c:v>0.56999999999999995</c:v>
                </c:pt>
                <c:pt idx="1025">
                  <c:v>0.36</c:v>
                </c:pt>
                <c:pt idx="1026">
                  <c:v>0.52</c:v>
                </c:pt>
                <c:pt idx="1027">
                  <c:v>0.55000000000000004</c:v>
                </c:pt>
                <c:pt idx="1028">
                  <c:v>0.39</c:v>
                </c:pt>
                <c:pt idx="1029">
                  <c:v>0.35</c:v>
                </c:pt>
                <c:pt idx="1030">
                  <c:v>0.35</c:v>
                </c:pt>
                <c:pt idx="1031">
                  <c:v>0.36</c:v>
                </c:pt>
                <c:pt idx="1032">
                  <c:v>0.37</c:v>
                </c:pt>
                <c:pt idx="1033">
                  <c:v>0.36</c:v>
                </c:pt>
                <c:pt idx="1034">
                  <c:v>0.37</c:v>
                </c:pt>
                <c:pt idx="1035">
                  <c:v>0.56000000000000005</c:v>
                </c:pt>
                <c:pt idx="1036">
                  <c:v>0.39</c:v>
                </c:pt>
                <c:pt idx="1037">
                  <c:v>0.46</c:v>
                </c:pt>
                <c:pt idx="1038">
                  <c:v>0.79</c:v>
                </c:pt>
                <c:pt idx="1039">
                  <c:v>0.56999999999999995</c:v>
                </c:pt>
                <c:pt idx="1040">
                  <c:v>0.59</c:v>
                </c:pt>
                <c:pt idx="1041">
                  <c:v>0.35</c:v>
                </c:pt>
                <c:pt idx="1042">
                  <c:v>0.59</c:v>
                </c:pt>
                <c:pt idx="1043">
                  <c:v>0.35</c:v>
                </c:pt>
                <c:pt idx="1044">
                  <c:v>0.6</c:v>
                </c:pt>
                <c:pt idx="1045">
                  <c:v>0.59</c:v>
                </c:pt>
                <c:pt idx="1046">
                  <c:v>0.6</c:v>
                </c:pt>
                <c:pt idx="1047">
                  <c:v>0.43</c:v>
                </c:pt>
                <c:pt idx="1048">
                  <c:v>0.65</c:v>
                </c:pt>
                <c:pt idx="1049">
                  <c:v>0.38</c:v>
                </c:pt>
                <c:pt idx="1050">
                  <c:v>0.37</c:v>
                </c:pt>
                <c:pt idx="1051">
                  <c:v>0.38</c:v>
                </c:pt>
                <c:pt idx="1052">
                  <c:v>0.37</c:v>
                </c:pt>
                <c:pt idx="1053">
                  <c:v>0.55000000000000004</c:v>
                </c:pt>
                <c:pt idx="1054">
                  <c:v>0.66</c:v>
                </c:pt>
                <c:pt idx="1055">
                  <c:v>0.41</c:v>
                </c:pt>
                <c:pt idx="1056">
                  <c:v>0.44</c:v>
                </c:pt>
                <c:pt idx="1057">
                  <c:v>0.66</c:v>
                </c:pt>
                <c:pt idx="1058">
                  <c:v>0.38</c:v>
                </c:pt>
                <c:pt idx="1059">
                  <c:v>0.8</c:v>
                </c:pt>
                <c:pt idx="1060">
                  <c:v>0.36</c:v>
                </c:pt>
                <c:pt idx="1061">
                  <c:v>0.82</c:v>
                </c:pt>
                <c:pt idx="1062">
                  <c:v>0.56999999999999995</c:v>
                </c:pt>
                <c:pt idx="1063">
                  <c:v>0.83</c:v>
                </c:pt>
                <c:pt idx="1064">
                  <c:v>0.56999999999999995</c:v>
                </c:pt>
                <c:pt idx="1065">
                  <c:v>0.57999999999999996</c:v>
                </c:pt>
                <c:pt idx="1066">
                  <c:v>0.56999999999999995</c:v>
                </c:pt>
                <c:pt idx="1067">
                  <c:v>0.64</c:v>
                </c:pt>
                <c:pt idx="1068">
                  <c:v>0.52</c:v>
                </c:pt>
                <c:pt idx="1069">
                  <c:v>0.55000000000000004</c:v>
                </c:pt>
                <c:pt idx="1070">
                  <c:v>0.55000000000000004</c:v>
                </c:pt>
                <c:pt idx="1071">
                  <c:v>0.4</c:v>
                </c:pt>
                <c:pt idx="1072">
                  <c:v>0.59</c:v>
                </c:pt>
                <c:pt idx="1073">
                  <c:v>0.76</c:v>
                </c:pt>
                <c:pt idx="1074">
                  <c:v>0.35</c:v>
                </c:pt>
                <c:pt idx="1075">
                  <c:v>0.56999999999999995</c:v>
                </c:pt>
                <c:pt idx="1076">
                  <c:v>0.35</c:v>
                </c:pt>
                <c:pt idx="1077">
                  <c:v>0.56999999999999995</c:v>
                </c:pt>
                <c:pt idx="1078">
                  <c:v>0.77</c:v>
                </c:pt>
                <c:pt idx="1079">
                  <c:v>0.77</c:v>
                </c:pt>
                <c:pt idx="1080">
                  <c:v>0.47</c:v>
                </c:pt>
                <c:pt idx="1081">
                  <c:v>0.59</c:v>
                </c:pt>
                <c:pt idx="1082">
                  <c:v>0.59</c:v>
                </c:pt>
                <c:pt idx="1083">
                  <c:v>0.75</c:v>
                </c:pt>
                <c:pt idx="1084">
                  <c:v>0.48</c:v>
                </c:pt>
                <c:pt idx="1085">
                  <c:v>0.73</c:v>
                </c:pt>
                <c:pt idx="1086">
                  <c:v>0.56000000000000005</c:v>
                </c:pt>
                <c:pt idx="1087">
                  <c:v>0.38</c:v>
                </c:pt>
                <c:pt idx="1088">
                  <c:v>0.55000000000000004</c:v>
                </c:pt>
                <c:pt idx="1089">
                  <c:v>0.38</c:v>
                </c:pt>
                <c:pt idx="1090">
                  <c:v>0.56000000000000005</c:v>
                </c:pt>
                <c:pt idx="1091">
                  <c:v>0.4</c:v>
                </c:pt>
                <c:pt idx="1092">
                  <c:v>0.38</c:v>
                </c:pt>
                <c:pt idx="1093">
                  <c:v>0.42</c:v>
                </c:pt>
                <c:pt idx="1094">
                  <c:v>0.4</c:v>
                </c:pt>
                <c:pt idx="1095">
                  <c:v>0.36</c:v>
                </c:pt>
                <c:pt idx="1096">
                  <c:v>0.38</c:v>
                </c:pt>
                <c:pt idx="1097">
                  <c:v>0.55000000000000004</c:v>
                </c:pt>
                <c:pt idx="1098">
                  <c:v>0.35</c:v>
                </c:pt>
                <c:pt idx="1099">
                  <c:v>0.6</c:v>
                </c:pt>
                <c:pt idx="1100">
                  <c:v>0.59</c:v>
                </c:pt>
                <c:pt idx="1101">
                  <c:v>0.36</c:v>
                </c:pt>
                <c:pt idx="1102">
                  <c:v>0.35</c:v>
                </c:pt>
                <c:pt idx="1103">
                  <c:v>0.74</c:v>
                </c:pt>
                <c:pt idx="1104">
                  <c:v>0.6</c:v>
                </c:pt>
                <c:pt idx="1105">
                  <c:v>0.55000000000000004</c:v>
                </c:pt>
                <c:pt idx="1106">
                  <c:v>0.74</c:v>
                </c:pt>
                <c:pt idx="1107">
                  <c:v>0.37</c:v>
                </c:pt>
                <c:pt idx="1108">
                  <c:v>0.64</c:v>
                </c:pt>
                <c:pt idx="1109">
                  <c:v>0.4</c:v>
                </c:pt>
                <c:pt idx="1110">
                  <c:v>0.36</c:v>
                </c:pt>
                <c:pt idx="1111">
                  <c:v>0.55000000000000004</c:v>
                </c:pt>
                <c:pt idx="1112">
                  <c:v>0.36</c:v>
                </c:pt>
                <c:pt idx="1113">
                  <c:v>0.55000000000000004</c:v>
                </c:pt>
                <c:pt idx="1114">
                  <c:v>0.55000000000000004</c:v>
                </c:pt>
                <c:pt idx="1115">
                  <c:v>0.55000000000000004</c:v>
                </c:pt>
                <c:pt idx="1116">
                  <c:v>0.57999999999999996</c:v>
                </c:pt>
                <c:pt idx="1117">
                  <c:v>0.59</c:v>
                </c:pt>
                <c:pt idx="1118">
                  <c:v>0.38</c:v>
                </c:pt>
                <c:pt idx="1119">
                  <c:v>0.75</c:v>
                </c:pt>
                <c:pt idx="1120">
                  <c:v>0.56999999999999995</c:v>
                </c:pt>
                <c:pt idx="1121">
                  <c:v>0.37</c:v>
                </c:pt>
                <c:pt idx="1122">
                  <c:v>0.43</c:v>
                </c:pt>
                <c:pt idx="1123">
                  <c:v>0.59</c:v>
                </c:pt>
                <c:pt idx="1124">
                  <c:v>0.4</c:v>
                </c:pt>
                <c:pt idx="1125">
                  <c:v>0.48</c:v>
                </c:pt>
                <c:pt idx="1126">
                  <c:v>0.59</c:v>
                </c:pt>
                <c:pt idx="1127">
                  <c:v>0.4</c:v>
                </c:pt>
                <c:pt idx="1128">
                  <c:v>0.38</c:v>
                </c:pt>
                <c:pt idx="1129">
                  <c:v>0.4</c:v>
                </c:pt>
                <c:pt idx="1130">
                  <c:v>0.54</c:v>
                </c:pt>
                <c:pt idx="1131">
                  <c:v>0.39</c:v>
                </c:pt>
                <c:pt idx="1132">
                  <c:v>0.57999999999999996</c:v>
                </c:pt>
                <c:pt idx="1133">
                  <c:v>0.56999999999999995</c:v>
                </c:pt>
                <c:pt idx="1134">
                  <c:v>0.56999999999999995</c:v>
                </c:pt>
                <c:pt idx="1135">
                  <c:v>0.5</c:v>
                </c:pt>
                <c:pt idx="1136">
                  <c:v>0.47</c:v>
                </c:pt>
                <c:pt idx="1137">
                  <c:v>0.56999999999999995</c:v>
                </c:pt>
                <c:pt idx="1138">
                  <c:v>0.55000000000000004</c:v>
                </c:pt>
                <c:pt idx="1139">
                  <c:v>0.55000000000000004</c:v>
                </c:pt>
                <c:pt idx="1140">
                  <c:v>0.44</c:v>
                </c:pt>
                <c:pt idx="1141">
                  <c:v>0.57999999999999996</c:v>
                </c:pt>
                <c:pt idx="1142">
                  <c:v>0.37</c:v>
                </c:pt>
                <c:pt idx="1143">
                  <c:v>0.37</c:v>
                </c:pt>
                <c:pt idx="1144">
                  <c:v>0.57999999999999996</c:v>
                </c:pt>
                <c:pt idx="1145">
                  <c:v>0.59</c:v>
                </c:pt>
                <c:pt idx="1146">
                  <c:v>0.4</c:v>
                </c:pt>
                <c:pt idx="1147">
                  <c:v>0.36</c:v>
                </c:pt>
                <c:pt idx="1148">
                  <c:v>0.48</c:v>
                </c:pt>
                <c:pt idx="1149">
                  <c:v>0.37</c:v>
                </c:pt>
                <c:pt idx="1150">
                  <c:v>0.43</c:v>
                </c:pt>
                <c:pt idx="1151">
                  <c:v>0.45</c:v>
                </c:pt>
                <c:pt idx="1152">
                  <c:v>0.37</c:v>
                </c:pt>
                <c:pt idx="1153">
                  <c:v>0.74</c:v>
                </c:pt>
                <c:pt idx="1154">
                  <c:v>0.57999999999999996</c:v>
                </c:pt>
                <c:pt idx="1155">
                  <c:v>0.43</c:v>
                </c:pt>
                <c:pt idx="1156">
                  <c:v>0.62</c:v>
                </c:pt>
                <c:pt idx="1157">
                  <c:v>0.76</c:v>
                </c:pt>
                <c:pt idx="1158">
                  <c:v>0.78</c:v>
                </c:pt>
                <c:pt idx="1159">
                  <c:v>0.59</c:v>
                </c:pt>
                <c:pt idx="1160">
                  <c:v>0.56000000000000005</c:v>
                </c:pt>
                <c:pt idx="1161">
                  <c:v>0.36</c:v>
                </c:pt>
                <c:pt idx="1162">
                  <c:v>0.36</c:v>
                </c:pt>
                <c:pt idx="1163">
                  <c:v>0.39</c:v>
                </c:pt>
                <c:pt idx="1164">
                  <c:v>0.59</c:v>
                </c:pt>
                <c:pt idx="1165">
                  <c:v>0.39</c:v>
                </c:pt>
                <c:pt idx="1166">
                  <c:v>0.4</c:v>
                </c:pt>
                <c:pt idx="1167">
                  <c:v>0.4</c:v>
                </c:pt>
                <c:pt idx="1168">
                  <c:v>0.39</c:v>
                </c:pt>
                <c:pt idx="1169">
                  <c:v>0.4</c:v>
                </c:pt>
                <c:pt idx="1170">
                  <c:v>0.4</c:v>
                </c:pt>
                <c:pt idx="1171">
                  <c:v>0.56999999999999995</c:v>
                </c:pt>
                <c:pt idx="1172">
                  <c:v>0.56999999999999995</c:v>
                </c:pt>
                <c:pt idx="1173">
                  <c:v>0.55000000000000004</c:v>
                </c:pt>
                <c:pt idx="1174">
                  <c:v>0.36</c:v>
                </c:pt>
                <c:pt idx="1175">
                  <c:v>0.74</c:v>
                </c:pt>
                <c:pt idx="1176">
                  <c:v>0.39</c:v>
                </c:pt>
                <c:pt idx="1177">
                  <c:v>0.43</c:v>
                </c:pt>
                <c:pt idx="1178">
                  <c:v>0.59</c:v>
                </c:pt>
                <c:pt idx="1179">
                  <c:v>0.59</c:v>
                </c:pt>
                <c:pt idx="1180">
                  <c:v>0.83</c:v>
                </c:pt>
                <c:pt idx="1181">
                  <c:v>0.57999999999999996</c:v>
                </c:pt>
                <c:pt idx="1182">
                  <c:v>0.5</c:v>
                </c:pt>
                <c:pt idx="1183">
                  <c:v>0.35</c:v>
                </c:pt>
                <c:pt idx="1184">
                  <c:v>0.39</c:v>
                </c:pt>
                <c:pt idx="1185">
                  <c:v>0.36</c:v>
                </c:pt>
                <c:pt idx="1186">
                  <c:v>0.56000000000000005</c:v>
                </c:pt>
                <c:pt idx="1187">
                  <c:v>0.78</c:v>
                </c:pt>
                <c:pt idx="1188">
                  <c:v>0.4</c:v>
                </c:pt>
                <c:pt idx="1189">
                  <c:v>0.37</c:v>
                </c:pt>
                <c:pt idx="1190">
                  <c:v>0.37</c:v>
                </c:pt>
                <c:pt idx="1191">
                  <c:v>0.37</c:v>
                </c:pt>
                <c:pt idx="1192">
                  <c:v>0.37</c:v>
                </c:pt>
                <c:pt idx="1193">
                  <c:v>0.81</c:v>
                </c:pt>
                <c:pt idx="1194">
                  <c:v>0.78</c:v>
                </c:pt>
                <c:pt idx="1195">
                  <c:v>0.55000000000000004</c:v>
                </c:pt>
                <c:pt idx="1196">
                  <c:v>0.48</c:v>
                </c:pt>
                <c:pt idx="1197">
                  <c:v>0.53</c:v>
                </c:pt>
                <c:pt idx="1198">
                  <c:v>0.66</c:v>
                </c:pt>
                <c:pt idx="1199">
                  <c:v>0.49</c:v>
                </c:pt>
                <c:pt idx="1200">
                  <c:v>0.57999999999999996</c:v>
                </c:pt>
                <c:pt idx="1201">
                  <c:v>0.36</c:v>
                </c:pt>
                <c:pt idx="1202">
                  <c:v>0.46</c:v>
                </c:pt>
                <c:pt idx="1203">
                  <c:v>0.74</c:v>
                </c:pt>
                <c:pt idx="1204">
                  <c:v>0.36</c:v>
                </c:pt>
                <c:pt idx="1205">
                  <c:v>0.52</c:v>
                </c:pt>
                <c:pt idx="1206">
                  <c:v>0.74</c:v>
                </c:pt>
                <c:pt idx="1207">
                  <c:v>0.35</c:v>
                </c:pt>
                <c:pt idx="1208">
                  <c:v>0.37</c:v>
                </c:pt>
                <c:pt idx="1209">
                  <c:v>0.38</c:v>
                </c:pt>
                <c:pt idx="1210">
                  <c:v>0.46</c:v>
                </c:pt>
                <c:pt idx="1211">
                  <c:v>0.36</c:v>
                </c:pt>
                <c:pt idx="1212">
                  <c:v>0.39</c:v>
                </c:pt>
                <c:pt idx="1213">
                  <c:v>0.55000000000000004</c:v>
                </c:pt>
                <c:pt idx="1214">
                  <c:v>0.59</c:v>
                </c:pt>
                <c:pt idx="1215">
                  <c:v>0.57999999999999996</c:v>
                </c:pt>
                <c:pt idx="1216">
                  <c:v>0.38</c:v>
                </c:pt>
                <c:pt idx="1217">
                  <c:v>0.56000000000000005</c:v>
                </c:pt>
                <c:pt idx="1218">
                  <c:v>0.38</c:v>
                </c:pt>
                <c:pt idx="1219">
                  <c:v>0.61</c:v>
                </c:pt>
                <c:pt idx="1220">
                  <c:v>0.66</c:v>
                </c:pt>
                <c:pt idx="1221">
                  <c:v>0.56999999999999995</c:v>
                </c:pt>
                <c:pt idx="1222">
                  <c:v>0.36</c:v>
                </c:pt>
                <c:pt idx="1223">
                  <c:v>0.39</c:v>
                </c:pt>
                <c:pt idx="1224">
                  <c:v>0.36</c:v>
                </c:pt>
                <c:pt idx="1225">
                  <c:v>0.56000000000000005</c:v>
                </c:pt>
                <c:pt idx="1226">
                  <c:v>0.37</c:v>
                </c:pt>
                <c:pt idx="1227">
                  <c:v>0.4</c:v>
                </c:pt>
                <c:pt idx="1228">
                  <c:v>0.56999999999999995</c:v>
                </c:pt>
                <c:pt idx="1229">
                  <c:v>0.73</c:v>
                </c:pt>
                <c:pt idx="1230">
                  <c:v>0.4</c:v>
                </c:pt>
                <c:pt idx="1231">
                  <c:v>0.56999999999999995</c:v>
                </c:pt>
                <c:pt idx="1232">
                  <c:v>0.73</c:v>
                </c:pt>
                <c:pt idx="1233">
                  <c:v>0.57999999999999996</c:v>
                </c:pt>
                <c:pt idx="1234">
                  <c:v>0.39</c:v>
                </c:pt>
                <c:pt idx="1235">
                  <c:v>0.38</c:v>
                </c:pt>
                <c:pt idx="1236">
                  <c:v>0.37</c:v>
                </c:pt>
                <c:pt idx="1237">
                  <c:v>0.37</c:v>
                </c:pt>
                <c:pt idx="1238">
                  <c:v>0.37</c:v>
                </c:pt>
                <c:pt idx="1239">
                  <c:v>0.36</c:v>
                </c:pt>
                <c:pt idx="1240">
                  <c:v>0.57999999999999996</c:v>
                </c:pt>
                <c:pt idx="1241">
                  <c:v>0.59</c:v>
                </c:pt>
                <c:pt idx="1242">
                  <c:v>0.7</c:v>
                </c:pt>
                <c:pt idx="1243">
                  <c:v>0.4</c:v>
                </c:pt>
                <c:pt idx="1244">
                  <c:v>0.38</c:v>
                </c:pt>
                <c:pt idx="1245">
                  <c:v>0.46</c:v>
                </c:pt>
                <c:pt idx="1246">
                  <c:v>0.77</c:v>
                </c:pt>
                <c:pt idx="1247">
                  <c:v>0.73</c:v>
                </c:pt>
                <c:pt idx="1248">
                  <c:v>0.59</c:v>
                </c:pt>
                <c:pt idx="1249">
                  <c:v>0.4</c:v>
                </c:pt>
                <c:pt idx="1250">
                  <c:v>0.4</c:v>
                </c:pt>
                <c:pt idx="1251">
                  <c:v>0.39</c:v>
                </c:pt>
                <c:pt idx="1252">
                  <c:v>0.4</c:v>
                </c:pt>
                <c:pt idx="1253">
                  <c:v>0.41</c:v>
                </c:pt>
                <c:pt idx="1254">
                  <c:v>0.82</c:v>
                </c:pt>
                <c:pt idx="1255">
                  <c:v>0.46</c:v>
                </c:pt>
                <c:pt idx="1256">
                  <c:v>0.4</c:v>
                </c:pt>
                <c:pt idx="1257">
                  <c:v>0.38</c:v>
                </c:pt>
                <c:pt idx="1258">
                  <c:v>0.43</c:v>
                </c:pt>
                <c:pt idx="1259">
                  <c:v>0.56000000000000005</c:v>
                </c:pt>
                <c:pt idx="1260">
                  <c:v>0.56000000000000005</c:v>
                </c:pt>
                <c:pt idx="1261">
                  <c:v>0.59</c:v>
                </c:pt>
                <c:pt idx="1262">
                  <c:v>0.6</c:v>
                </c:pt>
                <c:pt idx="1263">
                  <c:v>0.43</c:v>
                </c:pt>
                <c:pt idx="1264">
                  <c:v>0.52</c:v>
                </c:pt>
                <c:pt idx="1265">
                  <c:v>0.6</c:v>
                </c:pt>
                <c:pt idx="1266">
                  <c:v>0.52</c:v>
                </c:pt>
                <c:pt idx="1267">
                  <c:v>0.84</c:v>
                </c:pt>
                <c:pt idx="1268">
                  <c:v>0.82</c:v>
                </c:pt>
                <c:pt idx="1269">
                  <c:v>0.59</c:v>
                </c:pt>
                <c:pt idx="1270">
                  <c:v>0.56000000000000005</c:v>
                </c:pt>
                <c:pt idx="1271">
                  <c:v>0.56000000000000005</c:v>
                </c:pt>
                <c:pt idx="1272">
                  <c:v>0.57999999999999996</c:v>
                </c:pt>
                <c:pt idx="1273">
                  <c:v>0.57999999999999996</c:v>
                </c:pt>
                <c:pt idx="1274">
                  <c:v>0.48</c:v>
                </c:pt>
                <c:pt idx="1275">
                  <c:v>0.48</c:v>
                </c:pt>
                <c:pt idx="1276">
                  <c:v>0.38</c:v>
                </c:pt>
                <c:pt idx="1277">
                  <c:v>0.48</c:v>
                </c:pt>
                <c:pt idx="1278">
                  <c:v>0.38</c:v>
                </c:pt>
                <c:pt idx="1279">
                  <c:v>0.56999999999999995</c:v>
                </c:pt>
                <c:pt idx="1280">
                  <c:v>0.56000000000000005</c:v>
                </c:pt>
                <c:pt idx="1281">
                  <c:v>0.59</c:v>
                </c:pt>
                <c:pt idx="1282">
                  <c:v>0.37</c:v>
                </c:pt>
                <c:pt idx="1283">
                  <c:v>0.52</c:v>
                </c:pt>
                <c:pt idx="1284">
                  <c:v>0.45</c:v>
                </c:pt>
                <c:pt idx="1285">
                  <c:v>0.37</c:v>
                </c:pt>
                <c:pt idx="1286">
                  <c:v>0.52</c:v>
                </c:pt>
                <c:pt idx="1287">
                  <c:v>0.45</c:v>
                </c:pt>
                <c:pt idx="1288">
                  <c:v>0.37</c:v>
                </c:pt>
                <c:pt idx="1289">
                  <c:v>0.38</c:v>
                </c:pt>
                <c:pt idx="1290">
                  <c:v>0.36</c:v>
                </c:pt>
                <c:pt idx="1291">
                  <c:v>0.39</c:v>
                </c:pt>
                <c:pt idx="1292">
                  <c:v>0.37</c:v>
                </c:pt>
                <c:pt idx="1293">
                  <c:v>0.38</c:v>
                </c:pt>
                <c:pt idx="1294">
                  <c:v>0.54</c:v>
                </c:pt>
                <c:pt idx="1295">
                  <c:v>0.78</c:v>
                </c:pt>
                <c:pt idx="1296">
                  <c:v>0.59</c:v>
                </c:pt>
                <c:pt idx="1297">
                  <c:v>0.78</c:v>
                </c:pt>
                <c:pt idx="1298">
                  <c:v>0.6</c:v>
                </c:pt>
                <c:pt idx="1299">
                  <c:v>0.56999999999999995</c:v>
                </c:pt>
                <c:pt idx="1300">
                  <c:v>0.6</c:v>
                </c:pt>
                <c:pt idx="1301">
                  <c:v>0.85</c:v>
                </c:pt>
                <c:pt idx="1302">
                  <c:v>0.56999999999999995</c:v>
                </c:pt>
                <c:pt idx="1303">
                  <c:v>0.38</c:v>
                </c:pt>
                <c:pt idx="1304">
                  <c:v>0.59</c:v>
                </c:pt>
                <c:pt idx="1305">
                  <c:v>0.38</c:v>
                </c:pt>
                <c:pt idx="1306">
                  <c:v>0.83</c:v>
                </c:pt>
                <c:pt idx="1307">
                  <c:v>0.36</c:v>
                </c:pt>
                <c:pt idx="1308">
                  <c:v>0.38</c:v>
                </c:pt>
                <c:pt idx="1309">
                  <c:v>0.57999999999999996</c:v>
                </c:pt>
                <c:pt idx="1310">
                  <c:v>0.56999999999999995</c:v>
                </c:pt>
                <c:pt idx="1311">
                  <c:v>0.57999999999999996</c:v>
                </c:pt>
                <c:pt idx="1312">
                  <c:v>0.56999999999999995</c:v>
                </c:pt>
                <c:pt idx="1313">
                  <c:v>0.81</c:v>
                </c:pt>
                <c:pt idx="1314">
                  <c:v>0.56000000000000005</c:v>
                </c:pt>
                <c:pt idx="1315">
                  <c:v>0.66</c:v>
                </c:pt>
                <c:pt idx="1316">
                  <c:v>0.38</c:v>
                </c:pt>
                <c:pt idx="1317">
                  <c:v>0.39</c:v>
                </c:pt>
                <c:pt idx="1318">
                  <c:v>0.47</c:v>
                </c:pt>
                <c:pt idx="1319">
                  <c:v>0.39</c:v>
                </c:pt>
                <c:pt idx="1320">
                  <c:v>0.59</c:v>
                </c:pt>
                <c:pt idx="1321">
                  <c:v>0.55000000000000004</c:v>
                </c:pt>
                <c:pt idx="1322">
                  <c:v>0.42</c:v>
                </c:pt>
                <c:pt idx="1323">
                  <c:v>0.4</c:v>
                </c:pt>
                <c:pt idx="1324">
                  <c:v>0.35</c:v>
                </c:pt>
                <c:pt idx="1325">
                  <c:v>0.36</c:v>
                </c:pt>
                <c:pt idx="1326">
                  <c:v>0.37</c:v>
                </c:pt>
                <c:pt idx="1327">
                  <c:v>0.55000000000000004</c:v>
                </c:pt>
                <c:pt idx="1328">
                  <c:v>0.41</c:v>
                </c:pt>
                <c:pt idx="1329">
                  <c:v>0.56999999999999995</c:v>
                </c:pt>
                <c:pt idx="1330">
                  <c:v>0.39</c:v>
                </c:pt>
                <c:pt idx="1331">
                  <c:v>0.39</c:v>
                </c:pt>
                <c:pt idx="1332">
                  <c:v>0.78</c:v>
                </c:pt>
                <c:pt idx="1333">
                  <c:v>0.74</c:v>
                </c:pt>
                <c:pt idx="1334">
                  <c:v>0.39</c:v>
                </c:pt>
                <c:pt idx="1335">
                  <c:v>0.37</c:v>
                </c:pt>
                <c:pt idx="1336">
                  <c:v>0.6</c:v>
                </c:pt>
                <c:pt idx="1337">
                  <c:v>0.47</c:v>
                </c:pt>
                <c:pt idx="1338">
                  <c:v>0.38</c:v>
                </c:pt>
                <c:pt idx="1339">
                  <c:v>0.36</c:v>
                </c:pt>
                <c:pt idx="1340">
                  <c:v>0.75</c:v>
                </c:pt>
                <c:pt idx="1341">
                  <c:v>0.37</c:v>
                </c:pt>
                <c:pt idx="1342">
                  <c:v>0.49</c:v>
                </c:pt>
                <c:pt idx="1343">
                  <c:v>0.39</c:v>
                </c:pt>
                <c:pt idx="1344">
                  <c:v>0.5</c:v>
                </c:pt>
                <c:pt idx="1345">
                  <c:v>0.44</c:v>
                </c:pt>
                <c:pt idx="1346">
                  <c:v>0.6</c:v>
                </c:pt>
                <c:pt idx="1347">
                  <c:v>0.76</c:v>
                </c:pt>
                <c:pt idx="1348">
                  <c:v>0.56999999999999995</c:v>
                </c:pt>
                <c:pt idx="1349">
                  <c:v>0.36</c:v>
                </c:pt>
                <c:pt idx="1350">
                  <c:v>0.56999999999999995</c:v>
                </c:pt>
                <c:pt idx="1351">
                  <c:v>0.62</c:v>
                </c:pt>
                <c:pt idx="1352">
                  <c:v>0.79</c:v>
                </c:pt>
                <c:pt idx="1353">
                  <c:v>0.62</c:v>
                </c:pt>
                <c:pt idx="1354">
                  <c:v>0.57999999999999996</c:v>
                </c:pt>
                <c:pt idx="1355">
                  <c:v>0.49</c:v>
                </c:pt>
                <c:pt idx="1356">
                  <c:v>0.43</c:v>
                </c:pt>
                <c:pt idx="1357">
                  <c:v>0.41</c:v>
                </c:pt>
                <c:pt idx="1358">
                  <c:v>0.41</c:v>
                </c:pt>
                <c:pt idx="1359">
                  <c:v>0.42</c:v>
                </c:pt>
                <c:pt idx="1360">
                  <c:v>0.38</c:v>
                </c:pt>
                <c:pt idx="1361">
                  <c:v>0.37</c:v>
                </c:pt>
                <c:pt idx="1362">
                  <c:v>0.4</c:v>
                </c:pt>
                <c:pt idx="1363">
                  <c:v>0.55000000000000004</c:v>
                </c:pt>
                <c:pt idx="1364">
                  <c:v>0.64</c:v>
                </c:pt>
                <c:pt idx="1365">
                  <c:v>0.39</c:v>
                </c:pt>
                <c:pt idx="1366">
                  <c:v>0.62</c:v>
                </c:pt>
                <c:pt idx="1367">
                  <c:v>0.56000000000000005</c:v>
                </c:pt>
                <c:pt idx="1368">
                  <c:v>0.35</c:v>
                </c:pt>
                <c:pt idx="1369">
                  <c:v>0.6</c:v>
                </c:pt>
                <c:pt idx="1370">
                  <c:v>0.6</c:v>
                </c:pt>
                <c:pt idx="1371">
                  <c:v>0.83</c:v>
                </c:pt>
                <c:pt idx="1372">
                  <c:v>0.62</c:v>
                </c:pt>
                <c:pt idx="1373">
                  <c:v>0.37</c:v>
                </c:pt>
                <c:pt idx="1374">
                  <c:v>0.41</c:v>
                </c:pt>
                <c:pt idx="1375">
                  <c:v>0.37</c:v>
                </c:pt>
                <c:pt idx="1376">
                  <c:v>0.41</c:v>
                </c:pt>
                <c:pt idx="1377">
                  <c:v>0.81</c:v>
                </c:pt>
                <c:pt idx="1378">
                  <c:v>0.4</c:v>
                </c:pt>
                <c:pt idx="1379">
                  <c:v>0.81</c:v>
                </c:pt>
                <c:pt idx="1380">
                  <c:v>0.79</c:v>
                </c:pt>
                <c:pt idx="1381">
                  <c:v>0.4</c:v>
                </c:pt>
                <c:pt idx="1382">
                  <c:v>0.56999999999999995</c:v>
                </c:pt>
                <c:pt idx="1383">
                  <c:v>0.6</c:v>
                </c:pt>
                <c:pt idx="1384">
                  <c:v>0.65</c:v>
                </c:pt>
                <c:pt idx="1385">
                  <c:v>0.38</c:v>
                </c:pt>
                <c:pt idx="1386">
                  <c:v>0.55000000000000004</c:v>
                </c:pt>
                <c:pt idx="1387">
                  <c:v>0.39</c:v>
                </c:pt>
                <c:pt idx="1388">
                  <c:v>0.36</c:v>
                </c:pt>
                <c:pt idx="1389">
                  <c:v>0.37</c:v>
                </c:pt>
                <c:pt idx="1390">
                  <c:v>0.42</c:v>
                </c:pt>
                <c:pt idx="1391">
                  <c:v>0.48</c:v>
                </c:pt>
                <c:pt idx="1392">
                  <c:v>0.48</c:v>
                </c:pt>
                <c:pt idx="1393">
                  <c:v>0.35</c:v>
                </c:pt>
                <c:pt idx="1394">
                  <c:v>0.35</c:v>
                </c:pt>
                <c:pt idx="1395">
                  <c:v>0.48</c:v>
                </c:pt>
                <c:pt idx="1396">
                  <c:v>0.55000000000000004</c:v>
                </c:pt>
                <c:pt idx="1397">
                  <c:v>0.59</c:v>
                </c:pt>
                <c:pt idx="1398">
                  <c:v>0.4</c:v>
                </c:pt>
                <c:pt idx="1399">
                  <c:v>0.54</c:v>
                </c:pt>
                <c:pt idx="1400">
                  <c:v>0.45</c:v>
                </c:pt>
                <c:pt idx="1401">
                  <c:v>0.56000000000000005</c:v>
                </c:pt>
                <c:pt idx="1402">
                  <c:v>0.37</c:v>
                </c:pt>
                <c:pt idx="1403">
                  <c:v>0.37</c:v>
                </c:pt>
                <c:pt idx="1404">
                  <c:v>0.36</c:v>
                </c:pt>
                <c:pt idx="1405">
                  <c:v>0.71</c:v>
                </c:pt>
                <c:pt idx="1406">
                  <c:v>0.38</c:v>
                </c:pt>
                <c:pt idx="1407">
                  <c:v>0.55000000000000004</c:v>
                </c:pt>
                <c:pt idx="1408">
                  <c:v>0.52</c:v>
                </c:pt>
                <c:pt idx="1409">
                  <c:v>0.39</c:v>
                </c:pt>
                <c:pt idx="1410">
                  <c:v>0.39</c:v>
                </c:pt>
                <c:pt idx="1411">
                  <c:v>0.45</c:v>
                </c:pt>
                <c:pt idx="1412">
                  <c:v>0.36</c:v>
                </c:pt>
                <c:pt idx="1413">
                  <c:v>0.71</c:v>
                </c:pt>
                <c:pt idx="1414">
                  <c:v>0.79</c:v>
                </c:pt>
                <c:pt idx="1415">
                  <c:v>0.6</c:v>
                </c:pt>
                <c:pt idx="1416">
                  <c:v>0.48</c:v>
                </c:pt>
                <c:pt idx="1417">
                  <c:v>0.59</c:v>
                </c:pt>
                <c:pt idx="1418">
                  <c:v>0.37</c:v>
                </c:pt>
                <c:pt idx="1419">
                  <c:v>0.6</c:v>
                </c:pt>
                <c:pt idx="1420">
                  <c:v>0.53</c:v>
                </c:pt>
                <c:pt idx="1421">
                  <c:v>0.68</c:v>
                </c:pt>
                <c:pt idx="1422">
                  <c:v>0.38</c:v>
                </c:pt>
                <c:pt idx="1423">
                  <c:v>0.38</c:v>
                </c:pt>
                <c:pt idx="1424">
                  <c:v>0.38</c:v>
                </c:pt>
                <c:pt idx="1425">
                  <c:v>0.43</c:v>
                </c:pt>
                <c:pt idx="1426">
                  <c:v>0.56000000000000005</c:v>
                </c:pt>
                <c:pt idx="1427">
                  <c:v>0.56000000000000005</c:v>
                </c:pt>
                <c:pt idx="1428">
                  <c:v>0.36</c:v>
                </c:pt>
                <c:pt idx="1429">
                  <c:v>0.38</c:v>
                </c:pt>
                <c:pt idx="1430">
                  <c:v>0.75</c:v>
                </c:pt>
                <c:pt idx="1431">
                  <c:v>0.39</c:v>
                </c:pt>
                <c:pt idx="1432">
                  <c:v>0.39</c:v>
                </c:pt>
                <c:pt idx="1433">
                  <c:v>0.35</c:v>
                </c:pt>
                <c:pt idx="1434">
                  <c:v>0.8</c:v>
                </c:pt>
                <c:pt idx="1435">
                  <c:v>0.56000000000000005</c:v>
                </c:pt>
                <c:pt idx="1436">
                  <c:v>0.5</c:v>
                </c:pt>
                <c:pt idx="1437">
                  <c:v>0.74</c:v>
                </c:pt>
                <c:pt idx="1438">
                  <c:v>0.38</c:v>
                </c:pt>
                <c:pt idx="1439">
                  <c:v>0.56000000000000005</c:v>
                </c:pt>
                <c:pt idx="1440">
                  <c:v>0.74</c:v>
                </c:pt>
                <c:pt idx="1441">
                  <c:v>0.4</c:v>
                </c:pt>
                <c:pt idx="1442">
                  <c:v>0.66</c:v>
                </c:pt>
                <c:pt idx="1443">
                  <c:v>0.37</c:v>
                </c:pt>
                <c:pt idx="1444">
                  <c:v>0.39</c:v>
                </c:pt>
                <c:pt idx="1445">
                  <c:v>0.83</c:v>
                </c:pt>
                <c:pt idx="1446">
                  <c:v>0.55000000000000004</c:v>
                </c:pt>
                <c:pt idx="1447">
                  <c:v>0.37</c:v>
                </c:pt>
                <c:pt idx="1448">
                  <c:v>0.35</c:v>
                </c:pt>
                <c:pt idx="1449">
                  <c:v>0.49</c:v>
                </c:pt>
                <c:pt idx="1450">
                  <c:v>0.49</c:v>
                </c:pt>
                <c:pt idx="1451">
                  <c:v>0.64</c:v>
                </c:pt>
                <c:pt idx="1452">
                  <c:v>0.36</c:v>
                </c:pt>
                <c:pt idx="1453">
                  <c:v>0.37</c:v>
                </c:pt>
                <c:pt idx="1454">
                  <c:v>0.84</c:v>
                </c:pt>
                <c:pt idx="1455">
                  <c:v>0.57999999999999996</c:v>
                </c:pt>
                <c:pt idx="1456">
                  <c:v>0.74</c:v>
                </c:pt>
                <c:pt idx="1457">
                  <c:v>0.57999999999999996</c:v>
                </c:pt>
                <c:pt idx="1458">
                  <c:v>0.77</c:v>
                </c:pt>
                <c:pt idx="1459">
                  <c:v>0.83</c:v>
                </c:pt>
                <c:pt idx="1460">
                  <c:v>0.37</c:v>
                </c:pt>
                <c:pt idx="1461">
                  <c:v>0.56999999999999995</c:v>
                </c:pt>
                <c:pt idx="1462">
                  <c:v>0.8</c:v>
                </c:pt>
                <c:pt idx="1463">
                  <c:v>0.52</c:v>
                </c:pt>
                <c:pt idx="1464">
                  <c:v>0.38</c:v>
                </c:pt>
                <c:pt idx="1465">
                  <c:v>0.56999999999999995</c:v>
                </c:pt>
                <c:pt idx="1466">
                  <c:v>0.56999999999999995</c:v>
                </c:pt>
                <c:pt idx="1467">
                  <c:v>0.56999999999999995</c:v>
                </c:pt>
                <c:pt idx="1468">
                  <c:v>0.37</c:v>
                </c:pt>
                <c:pt idx="1469">
                  <c:v>0.38</c:v>
                </c:pt>
                <c:pt idx="1470">
                  <c:v>0.36</c:v>
                </c:pt>
                <c:pt idx="1471">
                  <c:v>0.38</c:v>
                </c:pt>
                <c:pt idx="1472">
                  <c:v>0.57999999999999996</c:v>
                </c:pt>
                <c:pt idx="1473">
                  <c:v>0.69</c:v>
                </c:pt>
                <c:pt idx="1474">
                  <c:v>0.44</c:v>
                </c:pt>
                <c:pt idx="1475">
                  <c:v>0.35</c:v>
                </c:pt>
                <c:pt idx="1476">
                  <c:v>0.36</c:v>
                </c:pt>
                <c:pt idx="1477">
                  <c:v>0.6</c:v>
                </c:pt>
                <c:pt idx="1478">
                  <c:v>0.39</c:v>
                </c:pt>
                <c:pt idx="1479">
                  <c:v>0.39</c:v>
                </c:pt>
                <c:pt idx="1480">
                  <c:v>0.36</c:v>
                </c:pt>
                <c:pt idx="1481">
                  <c:v>0.57999999999999996</c:v>
                </c:pt>
                <c:pt idx="1482">
                  <c:v>0.55000000000000004</c:v>
                </c:pt>
                <c:pt idx="1483">
                  <c:v>0.37</c:v>
                </c:pt>
                <c:pt idx="1484">
                  <c:v>0.38</c:v>
                </c:pt>
                <c:pt idx="1485">
                  <c:v>0.56000000000000005</c:v>
                </c:pt>
                <c:pt idx="1486">
                  <c:v>0.83</c:v>
                </c:pt>
                <c:pt idx="1487">
                  <c:v>0.57999999999999996</c:v>
                </c:pt>
                <c:pt idx="1488">
                  <c:v>0.55000000000000004</c:v>
                </c:pt>
                <c:pt idx="1489">
                  <c:v>0.4</c:v>
                </c:pt>
                <c:pt idx="1490">
                  <c:v>0.38</c:v>
                </c:pt>
                <c:pt idx="1491">
                  <c:v>0.56999999999999995</c:v>
                </c:pt>
                <c:pt idx="1492">
                  <c:v>0.67</c:v>
                </c:pt>
                <c:pt idx="1493">
                  <c:v>0.56000000000000005</c:v>
                </c:pt>
                <c:pt idx="1494">
                  <c:v>0.61</c:v>
                </c:pt>
                <c:pt idx="1495">
                  <c:v>0.59</c:v>
                </c:pt>
                <c:pt idx="1496">
                  <c:v>0.59</c:v>
                </c:pt>
                <c:pt idx="1497">
                  <c:v>0.4</c:v>
                </c:pt>
                <c:pt idx="1498">
                  <c:v>0.61</c:v>
                </c:pt>
                <c:pt idx="1499">
                  <c:v>0.56000000000000005</c:v>
                </c:pt>
                <c:pt idx="1500">
                  <c:v>0.62</c:v>
                </c:pt>
                <c:pt idx="1501">
                  <c:v>0.77</c:v>
                </c:pt>
                <c:pt idx="1502">
                  <c:v>0.75</c:v>
                </c:pt>
                <c:pt idx="1503">
                  <c:v>0.39</c:v>
                </c:pt>
                <c:pt idx="1504">
                  <c:v>0.44</c:v>
                </c:pt>
                <c:pt idx="1505">
                  <c:v>0.44</c:v>
                </c:pt>
                <c:pt idx="1506">
                  <c:v>0.39</c:v>
                </c:pt>
                <c:pt idx="1507">
                  <c:v>0.37</c:v>
                </c:pt>
                <c:pt idx="1508">
                  <c:v>0.39</c:v>
                </c:pt>
                <c:pt idx="1509">
                  <c:v>0.56000000000000005</c:v>
                </c:pt>
                <c:pt idx="1510">
                  <c:v>0.57999999999999996</c:v>
                </c:pt>
                <c:pt idx="1511">
                  <c:v>0.38</c:v>
                </c:pt>
                <c:pt idx="1512">
                  <c:v>0.4</c:v>
                </c:pt>
                <c:pt idx="1513">
                  <c:v>0.55000000000000004</c:v>
                </c:pt>
                <c:pt idx="1514">
                  <c:v>0.83</c:v>
                </c:pt>
                <c:pt idx="1515">
                  <c:v>0.38</c:v>
                </c:pt>
                <c:pt idx="1516">
                  <c:v>0.37</c:v>
                </c:pt>
                <c:pt idx="1517">
                  <c:v>0.56000000000000005</c:v>
                </c:pt>
                <c:pt idx="1518">
                  <c:v>0.57999999999999996</c:v>
                </c:pt>
                <c:pt idx="1519">
                  <c:v>0.83</c:v>
                </c:pt>
                <c:pt idx="1520">
                  <c:v>0.83</c:v>
                </c:pt>
                <c:pt idx="1521">
                  <c:v>0.57999999999999996</c:v>
                </c:pt>
                <c:pt idx="1522">
                  <c:v>0.36</c:v>
                </c:pt>
                <c:pt idx="1523">
                  <c:v>0.56000000000000005</c:v>
                </c:pt>
                <c:pt idx="1524">
                  <c:v>0.56000000000000005</c:v>
                </c:pt>
                <c:pt idx="1525">
                  <c:v>0.49</c:v>
                </c:pt>
                <c:pt idx="1526">
                  <c:v>0.73</c:v>
                </c:pt>
                <c:pt idx="1527">
                  <c:v>0.35</c:v>
                </c:pt>
                <c:pt idx="1528">
                  <c:v>0.36</c:v>
                </c:pt>
                <c:pt idx="1529">
                  <c:v>0.36</c:v>
                </c:pt>
                <c:pt idx="1530">
                  <c:v>0.36</c:v>
                </c:pt>
                <c:pt idx="1531">
                  <c:v>0.39</c:v>
                </c:pt>
                <c:pt idx="1532">
                  <c:v>0.37</c:v>
                </c:pt>
                <c:pt idx="1533">
                  <c:v>0.39</c:v>
                </c:pt>
                <c:pt idx="1534">
                  <c:v>0.56999999999999995</c:v>
                </c:pt>
                <c:pt idx="1535">
                  <c:v>0.78</c:v>
                </c:pt>
                <c:pt idx="1536">
                  <c:v>0.37</c:v>
                </c:pt>
                <c:pt idx="1537">
                  <c:v>0.59</c:v>
                </c:pt>
                <c:pt idx="1538">
                  <c:v>0.39</c:v>
                </c:pt>
                <c:pt idx="1539">
                  <c:v>0.59</c:v>
                </c:pt>
                <c:pt idx="1540">
                  <c:v>0.51</c:v>
                </c:pt>
                <c:pt idx="1541">
                  <c:v>0.4</c:v>
                </c:pt>
                <c:pt idx="1542">
                  <c:v>0.35</c:v>
                </c:pt>
                <c:pt idx="1543">
                  <c:v>0.56999999999999995</c:v>
                </c:pt>
                <c:pt idx="1544">
                  <c:v>0.78</c:v>
                </c:pt>
                <c:pt idx="1545">
                  <c:v>0.37</c:v>
                </c:pt>
                <c:pt idx="1546">
                  <c:v>0.59</c:v>
                </c:pt>
                <c:pt idx="1547">
                  <c:v>0.39</c:v>
                </c:pt>
                <c:pt idx="1548">
                  <c:v>0.36</c:v>
                </c:pt>
                <c:pt idx="1549">
                  <c:v>0.57999999999999996</c:v>
                </c:pt>
                <c:pt idx="1550">
                  <c:v>0.4</c:v>
                </c:pt>
                <c:pt idx="1551">
                  <c:v>0.69</c:v>
                </c:pt>
                <c:pt idx="1552">
                  <c:v>0.59</c:v>
                </c:pt>
                <c:pt idx="1553">
                  <c:v>0.46</c:v>
                </c:pt>
                <c:pt idx="1554">
                  <c:v>0.37</c:v>
                </c:pt>
                <c:pt idx="1555">
                  <c:v>0.82</c:v>
                </c:pt>
                <c:pt idx="1556">
                  <c:v>0.76</c:v>
                </c:pt>
                <c:pt idx="1557">
                  <c:v>0.56000000000000005</c:v>
                </c:pt>
                <c:pt idx="1558">
                  <c:v>0.56999999999999995</c:v>
                </c:pt>
                <c:pt idx="1559">
                  <c:v>0.63</c:v>
                </c:pt>
                <c:pt idx="1560">
                  <c:v>0.6</c:v>
                </c:pt>
                <c:pt idx="1561">
                  <c:v>0.39</c:v>
                </c:pt>
                <c:pt idx="1562">
                  <c:v>0.77</c:v>
                </c:pt>
                <c:pt idx="1563">
                  <c:v>0.56999999999999995</c:v>
                </c:pt>
                <c:pt idx="1564">
                  <c:v>0.6</c:v>
                </c:pt>
                <c:pt idx="1565">
                  <c:v>0.77</c:v>
                </c:pt>
                <c:pt idx="1566">
                  <c:v>0.75</c:v>
                </c:pt>
                <c:pt idx="1567">
                  <c:v>0.37</c:v>
                </c:pt>
                <c:pt idx="1568">
                  <c:v>0.37</c:v>
                </c:pt>
                <c:pt idx="1569">
                  <c:v>0.56999999999999995</c:v>
                </c:pt>
                <c:pt idx="1570">
                  <c:v>0.55000000000000004</c:v>
                </c:pt>
                <c:pt idx="1571">
                  <c:v>0.56999999999999995</c:v>
                </c:pt>
                <c:pt idx="1572">
                  <c:v>0.42</c:v>
                </c:pt>
                <c:pt idx="1573">
                  <c:v>0.4</c:v>
                </c:pt>
                <c:pt idx="1574">
                  <c:v>0.37</c:v>
                </c:pt>
                <c:pt idx="1575">
                  <c:v>0.55000000000000004</c:v>
                </c:pt>
                <c:pt idx="1576">
                  <c:v>0.35</c:v>
                </c:pt>
                <c:pt idx="1577">
                  <c:v>0.38</c:v>
                </c:pt>
                <c:pt idx="1578">
                  <c:v>0.39</c:v>
                </c:pt>
                <c:pt idx="1579">
                  <c:v>0.59</c:v>
                </c:pt>
                <c:pt idx="1580">
                  <c:v>0.56999999999999995</c:v>
                </c:pt>
                <c:pt idx="1581">
                  <c:v>0.35</c:v>
                </c:pt>
                <c:pt idx="1582">
                  <c:v>0.37</c:v>
                </c:pt>
                <c:pt idx="1583">
                  <c:v>0.4</c:v>
                </c:pt>
                <c:pt idx="1584">
                  <c:v>0.36</c:v>
                </c:pt>
                <c:pt idx="1585">
                  <c:v>0.39</c:v>
                </c:pt>
                <c:pt idx="1586">
                  <c:v>0.81</c:v>
                </c:pt>
                <c:pt idx="1587">
                  <c:v>0.72</c:v>
                </c:pt>
                <c:pt idx="1588">
                  <c:v>0.38</c:v>
                </c:pt>
                <c:pt idx="1589">
                  <c:v>0.37</c:v>
                </c:pt>
                <c:pt idx="1590">
                  <c:v>0.42</c:v>
                </c:pt>
                <c:pt idx="1591">
                  <c:v>0.38</c:v>
                </c:pt>
                <c:pt idx="1592">
                  <c:v>0.37</c:v>
                </c:pt>
                <c:pt idx="1593">
                  <c:v>0.59</c:v>
                </c:pt>
                <c:pt idx="1594">
                  <c:v>0.39</c:v>
                </c:pt>
                <c:pt idx="1595">
                  <c:v>0.38</c:v>
                </c:pt>
                <c:pt idx="1596">
                  <c:v>0.59</c:v>
                </c:pt>
                <c:pt idx="1597">
                  <c:v>0.35</c:v>
                </c:pt>
                <c:pt idx="1598">
                  <c:v>0.83</c:v>
                </c:pt>
                <c:pt idx="1599">
                  <c:v>0.46</c:v>
                </c:pt>
                <c:pt idx="1600">
                  <c:v>0.57999999999999996</c:v>
                </c:pt>
                <c:pt idx="1601">
                  <c:v>0.37</c:v>
                </c:pt>
                <c:pt idx="1602">
                  <c:v>0.59</c:v>
                </c:pt>
                <c:pt idx="1603">
                  <c:v>0.55000000000000004</c:v>
                </c:pt>
                <c:pt idx="1604">
                  <c:v>0.4</c:v>
                </c:pt>
                <c:pt idx="1605">
                  <c:v>0.59</c:v>
                </c:pt>
                <c:pt idx="1606">
                  <c:v>0.55000000000000004</c:v>
                </c:pt>
                <c:pt idx="1607">
                  <c:v>0.56000000000000005</c:v>
                </c:pt>
                <c:pt idx="1608">
                  <c:v>0.4</c:v>
                </c:pt>
                <c:pt idx="1609">
                  <c:v>0.56000000000000005</c:v>
                </c:pt>
                <c:pt idx="1610">
                  <c:v>0.74</c:v>
                </c:pt>
                <c:pt idx="1611">
                  <c:v>0.38</c:v>
                </c:pt>
                <c:pt idx="1612">
                  <c:v>0.48</c:v>
                </c:pt>
                <c:pt idx="1613">
                  <c:v>0.68</c:v>
                </c:pt>
                <c:pt idx="1614">
                  <c:v>0.39</c:v>
                </c:pt>
                <c:pt idx="1615">
                  <c:v>0.38</c:v>
                </c:pt>
                <c:pt idx="1616">
                  <c:v>0.59</c:v>
                </c:pt>
                <c:pt idx="1617">
                  <c:v>0.56999999999999995</c:v>
                </c:pt>
                <c:pt idx="1618">
                  <c:v>0.59</c:v>
                </c:pt>
                <c:pt idx="1619">
                  <c:v>0.81</c:v>
                </c:pt>
                <c:pt idx="1620">
                  <c:v>0.39</c:v>
                </c:pt>
                <c:pt idx="1621">
                  <c:v>0.37</c:v>
                </c:pt>
                <c:pt idx="1622">
                  <c:v>0.39</c:v>
                </c:pt>
                <c:pt idx="1623">
                  <c:v>0.38</c:v>
                </c:pt>
                <c:pt idx="1624">
                  <c:v>0.54</c:v>
                </c:pt>
                <c:pt idx="1625">
                  <c:v>0.69</c:v>
                </c:pt>
                <c:pt idx="1626">
                  <c:v>0.56000000000000005</c:v>
                </c:pt>
                <c:pt idx="1627">
                  <c:v>0.69</c:v>
                </c:pt>
                <c:pt idx="1628">
                  <c:v>0.53</c:v>
                </c:pt>
                <c:pt idx="1629">
                  <c:v>0.55000000000000004</c:v>
                </c:pt>
                <c:pt idx="1630">
                  <c:v>0.35</c:v>
                </c:pt>
                <c:pt idx="1631">
                  <c:v>0.83</c:v>
                </c:pt>
                <c:pt idx="1632">
                  <c:v>0.8</c:v>
                </c:pt>
                <c:pt idx="1633">
                  <c:v>0.35</c:v>
                </c:pt>
                <c:pt idx="1634">
                  <c:v>0.64</c:v>
                </c:pt>
                <c:pt idx="1635">
                  <c:v>0.46</c:v>
                </c:pt>
                <c:pt idx="1636">
                  <c:v>0.57999999999999996</c:v>
                </c:pt>
                <c:pt idx="1637">
                  <c:v>0.83</c:v>
                </c:pt>
                <c:pt idx="1638">
                  <c:v>0.56999999999999995</c:v>
                </c:pt>
                <c:pt idx="1639">
                  <c:v>0.54</c:v>
                </c:pt>
                <c:pt idx="1640">
                  <c:v>0.52</c:v>
                </c:pt>
                <c:pt idx="1641">
                  <c:v>0.8</c:v>
                </c:pt>
                <c:pt idx="1642">
                  <c:v>0.38</c:v>
                </c:pt>
                <c:pt idx="1643">
                  <c:v>0.39</c:v>
                </c:pt>
                <c:pt idx="1644">
                  <c:v>0.79</c:v>
                </c:pt>
                <c:pt idx="1645">
                  <c:v>0.41</c:v>
                </c:pt>
                <c:pt idx="1646">
                  <c:v>0.39</c:v>
                </c:pt>
                <c:pt idx="1647">
                  <c:v>0.56999999999999995</c:v>
                </c:pt>
                <c:pt idx="1648">
                  <c:v>0.4</c:v>
                </c:pt>
                <c:pt idx="1649">
                  <c:v>0.39</c:v>
                </c:pt>
                <c:pt idx="1650">
                  <c:v>0.83</c:v>
                </c:pt>
                <c:pt idx="1651">
                  <c:v>0.37</c:v>
                </c:pt>
                <c:pt idx="1652">
                  <c:v>0.53</c:v>
                </c:pt>
                <c:pt idx="1653">
                  <c:v>0.55000000000000004</c:v>
                </c:pt>
                <c:pt idx="1654">
                  <c:v>0.55000000000000004</c:v>
                </c:pt>
                <c:pt idx="1655">
                  <c:v>0.76</c:v>
                </c:pt>
                <c:pt idx="1656">
                  <c:v>0.39</c:v>
                </c:pt>
                <c:pt idx="1657">
                  <c:v>0.59</c:v>
                </c:pt>
                <c:pt idx="1658">
                  <c:v>0.59</c:v>
                </c:pt>
                <c:pt idx="1659">
                  <c:v>0.39</c:v>
                </c:pt>
                <c:pt idx="1660">
                  <c:v>0.66</c:v>
                </c:pt>
                <c:pt idx="1661">
                  <c:v>0.61</c:v>
                </c:pt>
                <c:pt idx="1662">
                  <c:v>0.57999999999999996</c:v>
                </c:pt>
                <c:pt idx="1663">
                  <c:v>0.44</c:v>
                </c:pt>
                <c:pt idx="1664">
                  <c:v>0.6</c:v>
                </c:pt>
                <c:pt idx="1665">
                  <c:v>0.38</c:v>
                </c:pt>
                <c:pt idx="1666">
                  <c:v>0.69</c:v>
                </c:pt>
                <c:pt idx="1667">
                  <c:v>0.77</c:v>
                </c:pt>
                <c:pt idx="1668">
                  <c:v>0.52</c:v>
                </c:pt>
                <c:pt idx="1669">
                  <c:v>0.56000000000000005</c:v>
                </c:pt>
                <c:pt idx="1670">
                  <c:v>0.57999999999999996</c:v>
                </c:pt>
                <c:pt idx="1671">
                  <c:v>0.36</c:v>
                </c:pt>
                <c:pt idx="1672">
                  <c:v>0.37</c:v>
                </c:pt>
                <c:pt idx="1673">
                  <c:v>0.51</c:v>
                </c:pt>
                <c:pt idx="1674">
                  <c:v>0.51</c:v>
                </c:pt>
                <c:pt idx="1675">
                  <c:v>0.56999999999999995</c:v>
                </c:pt>
                <c:pt idx="1676">
                  <c:v>0.56999999999999995</c:v>
                </c:pt>
                <c:pt idx="1677">
                  <c:v>0.4</c:v>
                </c:pt>
                <c:pt idx="1678">
                  <c:v>0.75</c:v>
                </c:pt>
                <c:pt idx="1679">
                  <c:v>0.36</c:v>
                </c:pt>
                <c:pt idx="1680">
                  <c:v>0.4</c:v>
                </c:pt>
                <c:pt idx="1681">
                  <c:v>0.36</c:v>
                </c:pt>
                <c:pt idx="1682">
                  <c:v>0.48</c:v>
                </c:pt>
                <c:pt idx="1683">
                  <c:v>0.36</c:v>
                </c:pt>
                <c:pt idx="1684">
                  <c:v>0.41</c:v>
                </c:pt>
                <c:pt idx="1685">
                  <c:v>0.57999999999999996</c:v>
                </c:pt>
                <c:pt idx="1686">
                  <c:v>0.4</c:v>
                </c:pt>
                <c:pt idx="1687">
                  <c:v>0.59</c:v>
                </c:pt>
                <c:pt idx="1688">
                  <c:v>0.4</c:v>
                </c:pt>
                <c:pt idx="1689">
                  <c:v>0.54</c:v>
                </c:pt>
                <c:pt idx="1690">
                  <c:v>0.54</c:v>
                </c:pt>
                <c:pt idx="1691">
                  <c:v>0.37</c:v>
                </c:pt>
                <c:pt idx="1692">
                  <c:v>0.37</c:v>
                </c:pt>
                <c:pt idx="1693">
                  <c:v>0.56000000000000005</c:v>
                </c:pt>
                <c:pt idx="1694">
                  <c:v>0.37</c:v>
                </c:pt>
                <c:pt idx="1695">
                  <c:v>0.37</c:v>
                </c:pt>
                <c:pt idx="1696">
                  <c:v>0.41</c:v>
                </c:pt>
                <c:pt idx="1697">
                  <c:v>0.56999999999999995</c:v>
                </c:pt>
                <c:pt idx="1698">
                  <c:v>0.51</c:v>
                </c:pt>
                <c:pt idx="1699">
                  <c:v>0.48</c:v>
                </c:pt>
                <c:pt idx="1700">
                  <c:v>0.51</c:v>
                </c:pt>
                <c:pt idx="1701">
                  <c:v>0.37</c:v>
                </c:pt>
                <c:pt idx="1702">
                  <c:v>0.59</c:v>
                </c:pt>
                <c:pt idx="1703">
                  <c:v>0.39</c:v>
                </c:pt>
                <c:pt idx="1704">
                  <c:v>0.37</c:v>
                </c:pt>
                <c:pt idx="1705">
                  <c:v>0.59</c:v>
                </c:pt>
                <c:pt idx="1706">
                  <c:v>0.6</c:v>
                </c:pt>
                <c:pt idx="1707">
                  <c:v>0.37</c:v>
                </c:pt>
                <c:pt idx="1708">
                  <c:v>0.35</c:v>
                </c:pt>
                <c:pt idx="1709">
                  <c:v>0.6</c:v>
                </c:pt>
                <c:pt idx="1710">
                  <c:v>0.56000000000000005</c:v>
                </c:pt>
                <c:pt idx="1711">
                  <c:v>0.36</c:v>
                </c:pt>
                <c:pt idx="1712">
                  <c:v>0.59</c:v>
                </c:pt>
                <c:pt idx="1713">
                  <c:v>0.37</c:v>
                </c:pt>
                <c:pt idx="1714">
                  <c:v>0.46</c:v>
                </c:pt>
                <c:pt idx="1715">
                  <c:v>0.4</c:v>
                </c:pt>
                <c:pt idx="1716">
                  <c:v>0.59</c:v>
                </c:pt>
                <c:pt idx="1717">
                  <c:v>0.59</c:v>
                </c:pt>
                <c:pt idx="1718">
                  <c:v>0.39</c:v>
                </c:pt>
                <c:pt idx="1719">
                  <c:v>0.42</c:v>
                </c:pt>
                <c:pt idx="1720">
                  <c:v>0.39</c:v>
                </c:pt>
                <c:pt idx="1721">
                  <c:v>0.37</c:v>
                </c:pt>
                <c:pt idx="1722">
                  <c:v>0.6</c:v>
                </c:pt>
                <c:pt idx="1723">
                  <c:v>0.38</c:v>
                </c:pt>
                <c:pt idx="1724">
                  <c:v>0.68</c:v>
                </c:pt>
                <c:pt idx="1725">
                  <c:v>0.66</c:v>
                </c:pt>
                <c:pt idx="1726">
                  <c:v>0.37</c:v>
                </c:pt>
                <c:pt idx="1727">
                  <c:v>0.36</c:v>
                </c:pt>
                <c:pt idx="1728">
                  <c:v>0.36</c:v>
                </c:pt>
                <c:pt idx="1729">
                  <c:v>0.4</c:v>
                </c:pt>
                <c:pt idx="1730">
                  <c:v>0.38</c:v>
                </c:pt>
                <c:pt idx="1731">
                  <c:v>0.4</c:v>
                </c:pt>
                <c:pt idx="1732">
                  <c:v>0.4</c:v>
                </c:pt>
                <c:pt idx="1733">
                  <c:v>0.56000000000000005</c:v>
                </c:pt>
                <c:pt idx="1734">
                  <c:v>0.7</c:v>
                </c:pt>
                <c:pt idx="1735">
                  <c:v>0.38</c:v>
                </c:pt>
                <c:pt idx="1736">
                  <c:v>0.46</c:v>
                </c:pt>
                <c:pt idx="1737">
                  <c:v>0.56000000000000005</c:v>
                </c:pt>
                <c:pt idx="1738">
                  <c:v>0.46</c:v>
                </c:pt>
                <c:pt idx="1739">
                  <c:v>0.39</c:v>
                </c:pt>
                <c:pt idx="1740">
                  <c:v>0.36</c:v>
                </c:pt>
                <c:pt idx="1741">
                  <c:v>0.38</c:v>
                </c:pt>
                <c:pt idx="1742">
                  <c:v>0.52</c:v>
                </c:pt>
                <c:pt idx="1743">
                  <c:v>0.38</c:v>
                </c:pt>
                <c:pt idx="1744">
                  <c:v>0.52</c:v>
                </c:pt>
                <c:pt idx="1745">
                  <c:v>0.56000000000000005</c:v>
                </c:pt>
                <c:pt idx="1746">
                  <c:v>0.71</c:v>
                </c:pt>
                <c:pt idx="1747">
                  <c:v>0.4</c:v>
                </c:pt>
                <c:pt idx="1748">
                  <c:v>0.74</c:v>
                </c:pt>
                <c:pt idx="1749">
                  <c:v>0.67</c:v>
                </c:pt>
                <c:pt idx="1750">
                  <c:v>0.6</c:v>
                </c:pt>
                <c:pt idx="1751">
                  <c:v>0.38</c:v>
                </c:pt>
                <c:pt idx="1752">
                  <c:v>0.35</c:v>
                </c:pt>
                <c:pt idx="1753">
                  <c:v>0.37</c:v>
                </c:pt>
                <c:pt idx="1754">
                  <c:v>0.63</c:v>
                </c:pt>
                <c:pt idx="1755">
                  <c:v>0.82</c:v>
                </c:pt>
                <c:pt idx="1756">
                  <c:v>0.63</c:v>
                </c:pt>
                <c:pt idx="1757">
                  <c:v>0.37</c:v>
                </c:pt>
                <c:pt idx="1758">
                  <c:v>0.37</c:v>
                </c:pt>
                <c:pt idx="1759">
                  <c:v>0.69</c:v>
                </c:pt>
                <c:pt idx="1760">
                  <c:v>0.79</c:v>
                </c:pt>
                <c:pt idx="1761">
                  <c:v>0.65</c:v>
                </c:pt>
                <c:pt idx="1762">
                  <c:v>0.38</c:v>
                </c:pt>
                <c:pt idx="1763">
                  <c:v>0.35</c:v>
                </c:pt>
                <c:pt idx="1764">
                  <c:v>0.56999999999999995</c:v>
                </c:pt>
                <c:pt idx="1765">
                  <c:v>0.36</c:v>
                </c:pt>
                <c:pt idx="1766">
                  <c:v>0.35</c:v>
                </c:pt>
                <c:pt idx="1767">
                  <c:v>0.57999999999999996</c:v>
                </c:pt>
                <c:pt idx="1768">
                  <c:v>0.56000000000000005</c:v>
                </c:pt>
                <c:pt idx="1769">
                  <c:v>0.79</c:v>
                </c:pt>
                <c:pt idx="1770">
                  <c:v>0.79</c:v>
                </c:pt>
                <c:pt idx="1771">
                  <c:v>0.85</c:v>
                </c:pt>
                <c:pt idx="1772">
                  <c:v>0.6</c:v>
                </c:pt>
                <c:pt idx="1773">
                  <c:v>0.59</c:v>
                </c:pt>
                <c:pt idx="1774">
                  <c:v>0.59</c:v>
                </c:pt>
                <c:pt idx="1775">
                  <c:v>0.37</c:v>
                </c:pt>
                <c:pt idx="1776">
                  <c:v>0.74</c:v>
                </c:pt>
                <c:pt idx="1777">
                  <c:v>0.39</c:v>
                </c:pt>
                <c:pt idx="1778">
                  <c:v>0.57999999999999996</c:v>
                </c:pt>
                <c:pt idx="1779">
                  <c:v>0.65</c:v>
                </c:pt>
                <c:pt idx="1780">
                  <c:v>0.38</c:v>
                </c:pt>
                <c:pt idx="1781">
                  <c:v>0.4</c:v>
                </c:pt>
                <c:pt idx="1782">
                  <c:v>0.54</c:v>
                </c:pt>
                <c:pt idx="1783">
                  <c:v>0.49</c:v>
                </c:pt>
                <c:pt idx="1784">
                  <c:v>0.38</c:v>
                </c:pt>
                <c:pt idx="1785">
                  <c:v>0.39</c:v>
                </c:pt>
                <c:pt idx="1786">
                  <c:v>0.35</c:v>
                </c:pt>
                <c:pt idx="1787">
                  <c:v>0.57999999999999996</c:v>
                </c:pt>
                <c:pt idx="1788">
                  <c:v>0.61</c:v>
                </c:pt>
                <c:pt idx="1789">
                  <c:v>0.56000000000000005</c:v>
                </c:pt>
                <c:pt idx="1790">
                  <c:v>0.75</c:v>
                </c:pt>
                <c:pt idx="1791">
                  <c:v>0.37</c:v>
                </c:pt>
                <c:pt idx="1792">
                  <c:v>0.37</c:v>
                </c:pt>
                <c:pt idx="1793">
                  <c:v>0.36</c:v>
                </c:pt>
                <c:pt idx="1794">
                  <c:v>0.76</c:v>
                </c:pt>
                <c:pt idx="1795">
                  <c:v>0.39</c:v>
                </c:pt>
                <c:pt idx="1796">
                  <c:v>0.77</c:v>
                </c:pt>
                <c:pt idx="1797">
                  <c:v>0.36</c:v>
                </c:pt>
                <c:pt idx="1798">
                  <c:v>0.65</c:v>
                </c:pt>
                <c:pt idx="1799">
                  <c:v>0.6</c:v>
                </c:pt>
                <c:pt idx="1800">
                  <c:v>0.59</c:v>
                </c:pt>
                <c:pt idx="1801">
                  <c:v>0.38</c:v>
                </c:pt>
                <c:pt idx="1802">
                  <c:v>0.69</c:v>
                </c:pt>
                <c:pt idx="1803">
                  <c:v>0.55000000000000004</c:v>
                </c:pt>
                <c:pt idx="1804">
                  <c:v>0.59</c:v>
                </c:pt>
                <c:pt idx="1805">
                  <c:v>0.56999999999999995</c:v>
                </c:pt>
                <c:pt idx="1806">
                  <c:v>0.41</c:v>
                </c:pt>
                <c:pt idx="1807">
                  <c:v>0.56999999999999995</c:v>
                </c:pt>
                <c:pt idx="1808">
                  <c:v>0.41</c:v>
                </c:pt>
                <c:pt idx="1809">
                  <c:v>0.5</c:v>
                </c:pt>
                <c:pt idx="1810">
                  <c:v>0.57999999999999996</c:v>
                </c:pt>
                <c:pt idx="1811">
                  <c:v>0.56000000000000005</c:v>
                </c:pt>
                <c:pt idx="1812">
                  <c:v>0.36</c:v>
                </c:pt>
                <c:pt idx="1813">
                  <c:v>0.57999999999999996</c:v>
                </c:pt>
                <c:pt idx="1814">
                  <c:v>0.37</c:v>
                </c:pt>
                <c:pt idx="1815">
                  <c:v>0.39</c:v>
                </c:pt>
                <c:pt idx="1816">
                  <c:v>0.7</c:v>
                </c:pt>
                <c:pt idx="1817">
                  <c:v>0.64</c:v>
                </c:pt>
                <c:pt idx="1818">
                  <c:v>0.55000000000000004</c:v>
                </c:pt>
                <c:pt idx="1819">
                  <c:v>0.63</c:v>
                </c:pt>
                <c:pt idx="1820">
                  <c:v>0.63</c:v>
                </c:pt>
                <c:pt idx="1821">
                  <c:v>0.6</c:v>
                </c:pt>
                <c:pt idx="1822">
                  <c:v>0.54</c:v>
                </c:pt>
                <c:pt idx="1823">
                  <c:v>0.44</c:v>
                </c:pt>
                <c:pt idx="1824">
                  <c:v>0.71</c:v>
                </c:pt>
                <c:pt idx="1825">
                  <c:v>0.74</c:v>
                </c:pt>
                <c:pt idx="1826">
                  <c:v>0.52</c:v>
                </c:pt>
                <c:pt idx="1827">
                  <c:v>0.64</c:v>
                </c:pt>
                <c:pt idx="1828">
                  <c:v>0.6</c:v>
                </c:pt>
                <c:pt idx="1829">
                  <c:v>0.78</c:v>
                </c:pt>
                <c:pt idx="1830">
                  <c:v>0.36</c:v>
                </c:pt>
                <c:pt idx="1831">
                  <c:v>0.51</c:v>
                </c:pt>
                <c:pt idx="1832">
                  <c:v>0.59</c:v>
                </c:pt>
                <c:pt idx="1833">
                  <c:v>0.59</c:v>
                </c:pt>
                <c:pt idx="1834">
                  <c:v>0.71</c:v>
                </c:pt>
                <c:pt idx="1835">
                  <c:v>0.56999999999999995</c:v>
                </c:pt>
                <c:pt idx="1836">
                  <c:v>0.56000000000000005</c:v>
                </c:pt>
                <c:pt idx="1837">
                  <c:v>0.59</c:v>
                </c:pt>
                <c:pt idx="1838">
                  <c:v>0.72</c:v>
                </c:pt>
                <c:pt idx="1839">
                  <c:v>0.36</c:v>
                </c:pt>
                <c:pt idx="1840">
                  <c:v>0.4</c:v>
                </c:pt>
                <c:pt idx="1841">
                  <c:v>0.4</c:v>
                </c:pt>
                <c:pt idx="1842">
                  <c:v>0.4</c:v>
                </c:pt>
                <c:pt idx="1843">
                  <c:v>0.37</c:v>
                </c:pt>
                <c:pt idx="1844">
                  <c:v>0.59</c:v>
                </c:pt>
                <c:pt idx="1845">
                  <c:v>0.39</c:v>
                </c:pt>
                <c:pt idx="1846">
                  <c:v>0.62</c:v>
                </c:pt>
                <c:pt idx="1847">
                  <c:v>0.42</c:v>
                </c:pt>
                <c:pt idx="1848">
                  <c:v>0.56000000000000005</c:v>
                </c:pt>
                <c:pt idx="1849">
                  <c:v>0.4</c:v>
                </c:pt>
                <c:pt idx="1850">
                  <c:v>0.5</c:v>
                </c:pt>
                <c:pt idx="1851">
                  <c:v>0.36</c:v>
                </c:pt>
                <c:pt idx="1852">
                  <c:v>0.35</c:v>
                </c:pt>
                <c:pt idx="1853">
                  <c:v>0.4</c:v>
                </c:pt>
                <c:pt idx="1854">
                  <c:v>0.57999999999999996</c:v>
                </c:pt>
                <c:pt idx="1855">
                  <c:v>0.59</c:v>
                </c:pt>
                <c:pt idx="1856">
                  <c:v>0.59</c:v>
                </c:pt>
                <c:pt idx="1857">
                  <c:v>0.56999999999999995</c:v>
                </c:pt>
                <c:pt idx="1858">
                  <c:v>0.8</c:v>
                </c:pt>
                <c:pt idx="1859">
                  <c:v>0.36</c:v>
                </c:pt>
                <c:pt idx="1860">
                  <c:v>0.37</c:v>
                </c:pt>
                <c:pt idx="1861">
                  <c:v>0.68</c:v>
                </c:pt>
                <c:pt idx="1862">
                  <c:v>0.68</c:v>
                </c:pt>
                <c:pt idx="1863">
                  <c:v>0.36</c:v>
                </c:pt>
                <c:pt idx="1864">
                  <c:v>0.36</c:v>
                </c:pt>
                <c:pt idx="1865">
                  <c:v>0.38</c:v>
                </c:pt>
                <c:pt idx="1866">
                  <c:v>0.36</c:v>
                </c:pt>
                <c:pt idx="1867">
                  <c:v>0.74</c:v>
                </c:pt>
                <c:pt idx="1868">
                  <c:v>0.75</c:v>
                </c:pt>
                <c:pt idx="1869">
                  <c:v>0.59</c:v>
                </c:pt>
                <c:pt idx="1870">
                  <c:v>0.59</c:v>
                </c:pt>
                <c:pt idx="1871">
                  <c:v>0.44</c:v>
                </c:pt>
                <c:pt idx="1872">
                  <c:v>0.56000000000000005</c:v>
                </c:pt>
                <c:pt idx="1873">
                  <c:v>0.51</c:v>
                </c:pt>
                <c:pt idx="1874">
                  <c:v>0.37</c:v>
                </c:pt>
                <c:pt idx="1875">
                  <c:v>0.68</c:v>
                </c:pt>
                <c:pt idx="1876">
                  <c:v>0.81</c:v>
                </c:pt>
                <c:pt idx="1877">
                  <c:v>0.38</c:v>
                </c:pt>
                <c:pt idx="1878">
                  <c:v>0.56999999999999995</c:v>
                </c:pt>
                <c:pt idx="1879">
                  <c:v>0.45</c:v>
                </c:pt>
                <c:pt idx="1880">
                  <c:v>0.39</c:v>
                </c:pt>
                <c:pt idx="1881">
                  <c:v>0.37</c:v>
                </c:pt>
                <c:pt idx="1882">
                  <c:v>0.46</c:v>
                </c:pt>
                <c:pt idx="1883">
                  <c:v>0.59</c:v>
                </c:pt>
                <c:pt idx="1884">
                  <c:v>0.39</c:v>
                </c:pt>
                <c:pt idx="1885">
                  <c:v>0.61</c:v>
                </c:pt>
                <c:pt idx="1886">
                  <c:v>0.38</c:v>
                </c:pt>
                <c:pt idx="1887">
                  <c:v>0.78</c:v>
                </c:pt>
                <c:pt idx="1888">
                  <c:v>0.59</c:v>
                </c:pt>
                <c:pt idx="1889">
                  <c:v>0.63</c:v>
                </c:pt>
                <c:pt idx="1890">
                  <c:v>0.56000000000000005</c:v>
                </c:pt>
                <c:pt idx="1891">
                  <c:v>0.72</c:v>
                </c:pt>
                <c:pt idx="1892">
                  <c:v>0.61</c:v>
                </c:pt>
                <c:pt idx="1893">
                  <c:v>0.46</c:v>
                </c:pt>
                <c:pt idx="1894">
                  <c:v>0.37</c:v>
                </c:pt>
                <c:pt idx="1895">
                  <c:v>0.56000000000000005</c:v>
                </c:pt>
                <c:pt idx="1896">
                  <c:v>0.44</c:v>
                </c:pt>
                <c:pt idx="1897">
                  <c:v>0.38</c:v>
                </c:pt>
                <c:pt idx="1898">
                  <c:v>0.36</c:v>
                </c:pt>
                <c:pt idx="1899">
                  <c:v>0.59</c:v>
                </c:pt>
                <c:pt idx="1900">
                  <c:v>0.56000000000000005</c:v>
                </c:pt>
                <c:pt idx="1901">
                  <c:v>0.62</c:v>
                </c:pt>
                <c:pt idx="1902">
                  <c:v>0.36</c:v>
                </c:pt>
                <c:pt idx="1903">
                  <c:v>0.64</c:v>
                </c:pt>
                <c:pt idx="1904">
                  <c:v>0.35</c:v>
                </c:pt>
                <c:pt idx="1905">
                  <c:v>0.4</c:v>
                </c:pt>
                <c:pt idx="1906">
                  <c:v>0.4</c:v>
                </c:pt>
                <c:pt idx="1907">
                  <c:v>0.38</c:v>
                </c:pt>
                <c:pt idx="1908">
                  <c:v>0.41</c:v>
                </c:pt>
                <c:pt idx="1909">
                  <c:v>0.38</c:v>
                </c:pt>
                <c:pt idx="1910">
                  <c:v>0.41</c:v>
                </c:pt>
                <c:pt idx="1911">
                  <c:v>0.5</c:v>
                </c:pt>
                <c:pt idx="1912">
                  <c:v>0.43</c:v>
                </c:pt>
                <c:pt idx="1913">
                  <c:v>0.37</c:v>
                </c:pt>
                <c:pt idx="1914">
                  <c:v>0.67</c:v>
                </c:pt>
                <c:pt idx="1915">
                  <c:v>0.36</c:v>
                </c:pt>
                <c:pt idx="1916">
                  <c:v>0.59</c:v>
                </c:pt>
                <c:pt idx="1917">
                  <c:v>0.38</c:v>
                </c:pt>
                <c:pt idx="1918">
                  <c:v>0.6</c:v>
                </c:pt>
                <c:pt idx="1919">
                  <c:v>0.59</c:v>
                </c:pt>
                <c:pt idx="1920">
                  <c:v>0.39</c:v>
                </c:pt>
                <c:pt idx="1921">
                  <c:v>0.4</c:v>
                </c:pt>
                <c:pt idx="1922">
                  <c:v>0.83</c:v>
                </c:pt>
                <c:pt idx="1923">
                  <c:v>0.6</c:v>
                </c:pt>
                <c:pt idx="1924">
                  <c:v>0.4</c:v>
                </c:pt>
                <c:pt idx="1925">
                  <c:v>0.83</c:v>
                </c:pt>
                <c:pt idx="1926">
                  <c:v>0.6</c:v>
                </c:pt>
                <c:pt idx="1927">
                  <c:v>0.52</c:v>
                </c:pt>
                <c:pt idx="1928">
                  <c:v>0.56000000000000005</c:v>
                </c:pt>
                <c:pt idx="1929">
                  <c:v>0.37</c:v>
                </c:pt>
                <c:pt idx="1930">
                  <c:v>0.35</c:v>
                </c:pt>
                <c:pt idx="1931">
                  <c:v>0.46</c:v>
                </c:pt>
                <c:pt idx="1932">
                  <c:v>0.46</c:v>
                </c:pt>
                <c:pt idx="1933">
                  <c:v>0.59</c:v>
                </c:pt>
                <c:pt idx="1934">
                  <c:v>0.79</c:v>
                </c:pt>
                <c:pt idx="1935">
                  <c:v>0.6</c:v>
                </c:pt>
              </c:numCache>
            </c:numRef>
          </c:xVal>
          <c:yVal>
            <c:numRef>
              <c:f>Data!$U$2:$U$1937</c:f>
              <c:numCache>
                <c:formatCode>General</c:formatCode>
                <c:ptCount val="1936"/>
                <c:pt idx="0">
                  <c:v>-337.09199999999998</c:v>
                </c:pt>
                <c:pt idx="1">
                  <c:v>-61.194000000000003</c:v>
                </c:pt>
                <c:pt idx="2">
                  <c:v>25.240200000000002</c:v>
                </c:pt>
                <c:pt idx="3">
                  <c:v>-4793.0039999999999</c:v>
                </c:pt>
                <c:pt idx="4">
                  <c:v>3576.8841000000002</c:v>
                </c:pt>
                <c:pt idx="5">
                  <c:v>20.38</c:v>
                </c:pt>
                <c:pt idx="6">
                  <c:v>36.905999999999999</c:v>
                </c:pt>
                <c:pt idx="7">
                  <c:v>-7.58</c:v>
                </c:pt>
                <c:pt idx="8">
                  <c:v>-14.801880000000001</c:v>
                </c:pt>
                <c:pt idx="9">
                  <c:v>20.299600000000002</c:v>
                </c:pt>
                <c:pt idx="10">
                  <c:v>108.5163</c:v>
                </c:pt>
                <c:pt idx="11">
                  <c:v>-42.588000000000001</c:v>
                </c:pt>
                <c:pt idx="12">
                  <c:v>-19.0992</c:v>
                </c:pt>
                <c:pt idx="13">
                  <c:v>2660.1432</c:v>
                </c:pt>
                <c:pt idx="14">
                  <c:v>845.66399999999999</c:v>
                </c:pt>
                <c:pt idx="15">
                  <c:v>-308.928</c:v>
                </c:pt>
                <c:pt idx="16">
                  <c:v>-1679.76</c:v>
                </c:pt>
                <c:pt idx="17">
                  <c:v>575.39599999999996</c:v>
                </c:pt>
                <c:pt idx="18">
                  <c:v>-111.4</c:v>
                </c:pt>
                <c:pt idx="19">
                  <c:v>-77.03</c:v>
                </c:pt>
                <c:pt idx="20">
                  <c:v>-127.008</c:v>
                </c:pt>
                <c:pt idx="21">
                  <c:v>1916.6757</c:v>
                </c:pt>
                <c:pt idx="22">
                  <c:v>993.83460000000002</c:v>
                </c:pt>
                <c:pt idx="23">
                  <c:v>-51.559199999999997</c:v>
                </c:pt>
                <c:pt idx="24">
                  <c:v>-263.56572</c:v>
                </c:pt>
                <c:pt idx="25">
                  <c:v>18.658000000000001</c:v>
                </c:pt>
                <c:pt idx="26">
                  <c:v>9.82</c:v>
                </c:pt>
                <c:pt idx="27">
                  <c:v>-181.102</c:v>
                </c:pt>
                <c:pt idx="28">
                  <c:v>-407.85</c:v>
                </c:pt>
                <c:pt idx="29">
                  <c:v>244.464</c:v>
                </c:pt>
                <c:pt idx="30">
                  <c:v>-473.57799999999997</c:v>
                </c:pt>
                <c:pt idx="31">
                  <c:v>-270.85000000000002</c:v>
                </c:pt>
                <c:pt idx="32">
                  <c:v>-35.04</c:v>
                </c:pt>
                <c:pt idx="33">
                  <c:v>-35.04</c:v>
                </c:pt>
                <c:pt idx="34">
                  <c:v>149.53</c:v>
                </c:pt>
                <c:pt idx="35">
                  <c:v>-274.49799999999999</c:v>
                </c:pt>
                <c:pt idx="36">
                  <c:v>280.27458000000001</c:v>
                </c:pt>
                <c:pt idx="37">
                  <c:v>-112.4263</c:v>
                </c:pt>
                <c:pt idx="38">
                  <c:v>24.923999999999999</c:v>
                </c:pt>
                <c:pt idx="39">
                  <c:v>90.624600000000001</c:v>
                </c:pt>
                <c:pt idx="40">
                  <c:v>1.68</c:v>
                </c:pt>
                <c:pt idx="41">
                  <c:v>-560.81417999999996</c:v>
                </c:pt>
                <c:pt idx="42">
                  <c:v>-663.51419999999996</c:v>
                </c:pt>
                <c:pt idx="43">
                  <c:v>-94.258600000000001</c:v>
                </c:pt>
                <c:pt idx="44">
                  <c:v>6.3308</c:v>
                </c:pt>
                <c:pt idx="45">
                  <c:v>-489.41559999999998</c:v>
                </c:pt>
                <c:pt idx="46">
                  <c:v>-45.01</c:v>
                </c:pt>
                <c:pt idx="47">
                  <c:v>35.31</c:v>
                </c:pt>
                <c:pt idx="48">
                  <c:v>1766.7795000000001</c:v>
                </c:pt>
                <c:pt idx="49">
                  <c:v>1.3224</c:v>
                </c:pt>
                <c:pt idx="50">
                  <c:v>455.42070000000001</c:v>
                </c:pt>
                <c:pt idx="51">
                  <c:v>690.17939999999999</c:v>
                </c:pt>
                <c:pt idx="52">
                  <c:v>1507.6431</c:v>
                </c:pt>
                <c:pt idx="53">
                  <c:v>801.74680000000001</c:v>
                </c:pt>
                <c:pt idx="54">
                  <c:v>-35.290399999999998</c:v>
                </c:pt>
                <c:pt idx="55">
                  <c:v>-74.883600000000001</c:v>
                </c:pt>
                <c:pt idx="56">
                  <c:v>-233.840688</c:v>
                </c:pt>
                <c:pt idx="57">
                  <c:v>-15.456</c:v>
                </c:pt>
                <c:pt idx="58">
                  <c:v>16.049399999999999</c:v>
                </c:pt>
                <c:pt idx="59">
                  <c:v>-746.44</c:v>
                </c:pt>
                <c:pt idx="60">
                  <c:v>-274.95</c:v>
                </c:pt>
                <c:pt idx="61">
                  <c:v>-746.44</c:v>
                </c:pt>
                <c:pt idx="62">
                  <c:v>-274.95</c:v>
                </c:pt>
                <c:pt idx="63">
                  <c:v>-781.13419999999996</c:v>
                </c:pt>
                <c:pt idx="64">
                  <c:v>-40.275199999999998</c:v>
                </c:pt>
                <c:pt idx="65">
                  <c:v>-162.8244</c:v>
                </c:pt>
                <c:pt idx="66">
                  <c:v>-13706.464</c:v>
                </c:pt>
                <c:pt idx="67">
                  <c:v>-1473.9059999999999</c:v>
                </c:pt>
                <c:pt idx="68">
                  <c:v>-90.755600000000001</c:v>
                </c:pt>
                <c:pt idx="69">
                  <c:v>-134.91200000000001</c:v>
                </c:pt>
                <c:pt idx="70">
                  <c:v>-101.246</c:v>
                </c:pt>
                <c:pt idx="71">
                  <c:v>-1.88</c:v>
                </c:pt>
                <c:pt idx="72">
                  <c:v>250.98060000000001</c:v>
                </c:pt>
                <c:pt idx="73">
                  <c:v>-57.753</c:v>
                </c:pt>
                <c:pt idx="74">
                  <c:v>-47.97</c:v>
                </c:pt>
                <c:pt idx="75">
                  <c:v>52.776000000000003</c:v>
                </c:pt>
                <c:pt idx="76">
                  <c:v>7.59</c:v>
                </c:pt>
                <c:pt idx="77">
                  <c:v>-107.98699999999999</c:v>
                </c:pt>
                <c:pt idx="78">
                  <c:v>125.9982</c:v>
                </c:pt>
                <c:pt idx="79">
                  <c:v>-92.929199999999994</c:v>
                </c:pt>
                <c:pt idx="80">
                  <c:v>131.38200000000001</c:v>
                </c:pt>
                <c:pt idx="81">
                  <c:v>-89.292000000000002</c:v>
                </c:pt>
                <c:pt idx="82">
                  <c:v>-211.036</c:v>
                </c:pt>
                <c:pt idx="83">
                  <c:v>-15.48</c:v>
                </c:pt>
                <c:pt idx="84">
                  <c:v>385.30290000000002</c:v>
                </c:pt>
                <c:pt idx="85">
                  <c:v>187.2</c:v>
                </c:pt>
                <c:pt idx="86">
                  <c:v>80.071200000000005</c:v>
                </c:pt>
                <c:pt idx="87">
                  <c:v>896.40599999999995</c:v>
                </c:pt>
                <c:pt idx="88">
                  <c:v>107.02</c:v>
                </c:pt>
                <c:pt idx="89">
                  <c:v>4.5599999999999996</c:v>
                </c:pt>
                <c:pt idx="90">
                  <c:v>-246.92616000000001</c:v>
                </c:pt>
                <c:pt idx="91">
                  <c:v>-139.18256</c:v>
                </c:pt>
                <c:pt idx="92">
                  <c:v>15.1524</c:v>
                </c:pt>
                <c:pt idx="93">
                  <c:v>-48.875</c:v>
                </c:pt>
                <c:pt idx="94">
                  <c:v>68.676000000000002</c:v>
                </c:pt>
                <c:pt idx="95">
                  <c:v>-326.23160000000001</c:v>
                </c:pt>
                <c:pt idx="96">
                  <c:v>-14.359819999999999</c:v>
                </c:pt>
                <c:pt idx="97">
                  <c:v>-2870.2775999999999</c:v>
                </c:pt>
                <c:pt idx="98">
                  <c:v>77.983599999999996</c:v>
                </c:pt>
                <c:pt idx="99">
                  <c:v>-203.27</c:v>
                </c:pt>
                <c:pt idx="100">
                  <c:v>-203.27</c:v>
                </c:pt>
                <c:pt idx="101">
                  <c:v>3602.1311999999998</c:v>
                </c:pt>
                <c:pt idx="102">
                  <c:v>10.959199999999999</c:v>
                </c:pt>
                <c:pt idx="103">
                  <c:v>17.429400000000001</c:v>
                </c:pt>
                <c:pt idx="104">
                  <c:v>-137.494</c:v>
                </c:pt>
                <c:pt idx="105">
                  <c:v>-45.527999999999999</c:v>
                </c:pt>
                <c:pt idx="106">
                  <c:v>1220.03784</c:v>
                </c:pt>
                <c:pt idx="107">
                  <c:v>0.51</c:v>
                </c:pt>
                <c:pt idx="108">
                  <c:v>-161.92400000000001</c:v>
                </c:pt>
                <c:pt idx="109">
                  <c:v>-7.25</c:v>
                </c:pt>
                <c:pt idx="110">
                  <c:v>31.201799999999999</c:v>
                </c:pt>
                <c:pt idx="111">
                  <c:v>-203.67</c:v>
                </c:pt>
                <c:pt idx="112">
                  <c:v>-627.82191999999998</c:v>
                </c:pt>
                <c:pt idx="113">
                  <c:v>-88.04</c:v>
                </c:pt>
                <c:pt idx="114">
                  <c:v>-51.737000000000002</c:v>
                </c:pt>
                <c:pt idx="115">
                  <c:v>-48.235999999999997</c:v>
                </c:pt>
                <c:pt idx="116">
                  <c:v>-66.779579999999996</c:v>
                </c:pt>
                <c:pt idx="117">
                  <c:v>-144.9188</c:v>
                </c:pt>
                <c:pt idx="118">
                  <c:v>-5.0716000000000001</c:v>
                </c:pt>
                <c:pt idx="119">
                  <c:v>-23.295999999999999</c:v>
                </c:pt>
                <c:pt idx="120">
                  <c:v>29.332000000000001</c:v>
                </c:pt>
                <c:pt idx="121">
                  <c:v>-86</c:v>
                </c:pt>
                <c:pt idx="122">
                  <c:v>34.348199999999999</c:v>
                </c:pt>
                <c:pt idx="123">
                  <c:v>-66.650000000000006</c:v>
                </c:pt>
                <c:pt idx="124">
                  <c:v>-850.65239999999994</c:v>
                </c:pt>
                <c:pt idx="125">
                  <c:v>98.525099999999995</c:v>
                </c:pt>
                <c:pt idx="126">
                  <c:v>-343.12599999999998</c:v>
                </c:pt>
                <c:pt idx="127">
                  <c:v>66.36</c:v>
                </c:pt>
                <c:pt idx="128">
                  <c:v>-191.2576</c:v>
                </c:pt>
                <c:pt idx="129">
                  <c:v>-48.972000000000001</c:v>
                </c:pt>
                <c:pt idx="130">
                  <c:v>-159.30279999999999</c:v>
                </c:pt>
                <c:pt idx="131">
                  <c:v>-105.68519999999999</c:v>
                </c:pt>
                <c:pt idx="132">
                  <c:v>27.23</c:v>
                </c:pt>
                <c:pt idx="133">
                  <c:v>28.514099999999999</c:v>
                </c:pt>
                <c:pt idx="134">
                  <c:v>496.79680000000002</c:v>
                </c:pt>
                <c:pt idx="135">
                  <c:v>-556.80960000000005</c:v>
                </c:pt>
                <c:pt idx="136">
                  <c:v>-27.738800000000001</c:v>
                </c:pt>
                <c:pt idx="137">
                  <c:v>-128.68719999999999</c:v>
                </c:pt>
                <c:pt idx="138">
                  <c:v>23.2028</c:v>
                </c:pt>
                <c:pt idx="139">
                  <c:v>2692.4421000000002</c:v>
                </c:pt>
                <c:pt idx="140">
                  <c:v>2.0672000000000001</c:v>
                </c:pt>
                <c:pt idx="141">
                  <c:v>41.296500000000002</c:v>
                </c:pt>
                <c:pt idx="142">
                  <c:v>1179.0237</c:v>
                </c:pt>
                <c:pt idx="143">
                  <c:v>-173.09520000000001</c:v>
                </c:pt>
                <c:pt idx="144">
                  <c:v>-96.16</c:v>
                </c:pt>
                <c:pt idx="145">
                  <c:v>-173.09520000000001</c:v>
                </c:pt>
                <c:pt idx="146">
                  <c:v>-96.16</c:v>
                </c:pt>
                <c:pt idx="147">
                  <c:v>1127.5497</c:v>
                </c:pt>
                <c:pt idx="148">
                  <c:v>4.3808999999999996</c:v>
                </c:pt>
                <c:pt idx="149">
                  <c:v>-100.744</c:v>
                </c:pt>
                <c:pt idx="150">
                  <c:v>451.28039999999999</c:v>
                </c:pt>
                <c:pt idx="151">
                  <c:v>44.988</c:v>
                </c:pt>
                <c:pt idx="152">
                  <c:v>-20.732800000000001</c:v>
                </c:pt>
                <c:pt idx="153">
                  <c:v>-74.64</c:v>
                </c:pt>
                <c:pt idx="154">
                  <c:v>66.852000000000004</c:v>
                </c:pt>
                <c:pt idx="155">
                  <c:v>-224.64400000000001</c:v>
                </c:pt>
                <c:pt idx="156">
                  <c:v>109.836</c:v>
                </c:pt>
                <c:pt idx="157">
                  <c:v>82.703400000000002</c:v>
                </c:pt>
                <c:pt idx="158">
                  <c:v>109.836</c:v>
                </c:pt>
                <c:pt idx="159">
                  <c:v>128.03</c:v>
                </c:pt>
                <c:pt idx="160">
                  <c:v>-82.559200000000004</c:v>
                </c:pt>
                <c:pt idx="161">
                  <c:v>105.2526</c:v>
                </c:pt>
                <c:pt idx="162">
                  <c:v>-122.133</c:v>
                </c:pt>
                <c:pt idx="163">
                  <c:v>-566</c:v>
                </c:pt>
                <c:pt idx="164">
                  <c:v>-41.972700000000003</c:v>
                </c:pt>
                <c:pt idx="165">
                  <c:v>989.81190000000004</c:v>
                </c:pt>
                <c:pt idx="166">
                  <c:v>-209.25</c:v>
                </c:pt>
                <c:pt idx="167">
                  <c:v>-9.1636000000000006</c:v>
                </c:pt>
                <c:pt idx="168">
                  <c:v>-272.860884</c:v>
                </c:pt>
                <c:pt idx="169">
                  <c:v>10.5792</c:v>
                </c:pt>
                <c:pt idx="170">
                  <c:v>521.69000000000005</c:v>
                </c:pt>
                <c:pt idx="171">
                  <c:v>39.129899999999999</c:v>
                </c:pt>
                <c:pt idx="172">
                  <c:v>-66.823599999999999</c:v>
                </c:pt>
                <c:pt idx="173">
                  <c:v>971.62199999999996</c:v>
                </c:pt>
                <c:pt idx="174">
                  <c:v>31.59</c:v>
                </c:pt>
                <c:pt idx="175">
                  <c:v>-137.52199999999999</c:v>
                </c:pt>
                <c:pt idx="176">
                  <c:v>-11.816000000000001</c:v>
                </c:pt>
                <c:pt idx="177">
                  <c:v>238.93379999999999</c:v>
                </c:pt>
                <c:pt idx="178">
                  <c:v>-105.126</c:v>
                </c:pt>
                <c:pt idx="179">
                  <c:v>-172.71799999999999</c:v>
                </c:pt>
                <c:pt idx="180">
                  <c:v>4.8499999999999996</c:v>
                </c:pt>
                <c:pt idx="181">
                  <c:v>163.1574</c:v>
                </c:pt>
                <c:pt idx="182">
                  <c:v>-302.22500000000002</c:v>
                </c:pt>
                <c:pt idx="183">
                  <c:v>-99.762500000000003</c:v>
                </c:pt>
                <c:pt idx="184">
                  <c:v>-3061.82</c:v>
                </c:pt>
                <c:pt idx="185">
                  <c:v>-0.01</c:v>
                </c:pt>
                <c:pt idx="186">
                  <c:v>15.984</c:v>
                </c:pt>
                <c:pt idx="187">
                  <c:v>-75.900400000000005</c:v>
                </c:pt>
                <c:pt idx="188">
                  <c:v>52.170900000000003</c:v>
                </c:pt>
                <c:pt idx="189">
                  <c:v>2.4851999999999999</c:v>
                </c:pt>
                <c:pt idx="190">
                  <c:v>-42.8536</c:v>
                </c:pt>
                <c:pt idx="191">
                  <c:v>-33.211539999999999</c:v>
                </c:pt>
                <c:pt idx="192">
                  <c:v>132.68700000000001</c:v>
                </c:pt>
                <c:pt idx="193">
                  <c:v>496.89</c:v>
                </c:pt>
                <c:pt idx="194">
                  <c:v>2.4548000000000001</c:v>
                </c:pt>
                <c:pt idx="195">
                  <c:v>-537.27977731999999</c:v>
                </c:pt>
                <c:pt idx="196">
                  <c:v>-106.3424</c:v>
                </c:pt>
                <c:pt idx="197">
                  <c:v>44.976799999999997</c:v>
                </c:pt>
                <c:pt idx="198">
                  <c:v>-133.69999999999999</c:v>
                </c:pt>
                <c:pt idx="199">
                  <c:v>-678.49599999999998</c:v>
                </c:pt>
                <c:pt idx="200">
                  <c:v>70.028000000000006</c:v>
                </c:pt>
                <c:pt idx="201">
                  <c:v>-22.01</c:v>
                </c:pt>
                <c:pt idx="202">
                  <c:v>426.46032000000002</c:v>
                </c:pt>
                <c:pt idx="203">
                  <c:v>-253.77799999999999</c:v>
                </c:pt>
                <c:pt idx="204">
                  <c:v>-350.43950000000001</c:v>
                </c:pt>
                <c:pt idx="205">
                  <c:v>4.2027999999999999</c:v>
                </c:pt>
                <c:pt idx="206">
                  <c:v>-159.86000000000001</c:v>
                </c:pt>
                <c:pt idx="207">
                  <c:v>165.88980000000001</c:v>
                </c:pt>
                <c:pt idx="208">
                  <c:v>75.010000000000005</c:v>
                </c:pt>
                <c:pt idx="209">
                  <c:v>-239.8656</c:v>
                </c:pt>
                <c:pt idx="210">
                  <c:v>-53.444000000000003</c:v>
                </c:pt>
                <c:pt idx="211">
                  <c:v>-157.696</c:v>
                </c:pt>
                <c:pt idx="212">
                  <c:v>-66.62</c:v>
                </c:pt>
                <c:pt idx="213">
                  <c:v>411.5172</c:v>
                </c:pt>
                <c:pt idx="214">
                  <c:v>1400.1</c:v>
                </c:pt>
                <c:pt idx="215">
                  <c:v>67.599999999999994</c:v>
                </c:pt>
                <c:pt idx="216">
                  <c:v>-220.05199999999999</c:v>
                </c:pt>
                <c:pt idx="217">
                  <c:v>20.393370000000001</c:v>
                </c:pt>
                <c:pt idx="218">
                  <c:v>38.281199999999998</c:v>
                </c:pt>
                <c:pt idx="219">
                  <c:v>-144.59200000000001</c:v>
                </c:pt>
                <c:pt idx="220">
                  <c:v>15.353999999999999</c:v>
                </c:pt>
                <c:pt idx="221">
                  <c:v>-357.92399999999998</c:v>
                </c:pt>
                <c:pt idx="222">
                  <c:v>0.58799999999999997</c:v>
                </c:pt>
                <c:pt idx="223">
                  <c:v>16.12</c:v>
                </c:pt>
                <c:pt idx="224">
                  <c:v>-815.9008</c:v>
                </c:pt>
                <c:pt idx="225">
                  <c:v>15.808</c:v>
                </c:pt>
                <c:pt idx="226">
                  <c:v>-54.63</c:v>
                </c:pt>
                <c:pt idx="227">
                  <c:v>-15.5595</c:v>
                </c:pt>
                <c:pt idx="228">
                  <c:v>-108.19</c:v>
                </c:pt>
                <c:pt idx="229">
                  <c:v>-1250.7460000000001</c:v>
                </c:pt>
                <c:pt idx="230">
                  <c:v>-66.248000000000005</c:v>
                </c:pt>
                <c:pt idx="231">
                  <c:v>1633.9860000000001</c:v>
                </c:pt>
                <c:pt idx="232">
                  <c:v>-259.75599999999997</c:v>
                </c:pt>
                <c:pt idx="233">
                  <c:v>1469.7275999999999</c:v>
                </c:pt>
                <c:pt idx="234">
                  <c:v>-83.553060000000002</c:v>
                </c:pt>
                <c:pt idx="235">
                  <c:v>-24.204799999999999</c:v>
                </c:pt>
                <c:pt idx="236">
                  <c:v>-126.05777999999999</c:v>
                </c:pt>
                <c:pt idx="237">
                  <c:v>683.9556</c:v>
                </c:pt>
                <c:pt idx="238">
                  <c:v>5.7531999999999996</c:v>
                </c:pt>
                <c:pt idx="239">
                  <c:v>-193.91399999999999</c:v>
                </c:pt>
                <c:pt idx="240">
                  <c:v>209.99700000000001</c:v>
                </c:pt>
                <c:pt idx="241">
                  <c:v>-92.05</c:v>
                </c:pt>
                <c:pt idx="242">
                  <c:v>6.11</c:v>
                </c:pt>
                <c:pt idx="243">
                  <c:v>363.55200000000002</c:v>
                </c:pt>
                <c:pt idx="244">
                  <c:v>-11.536</c:v>
                </c:pt>
                <c:pt idx="245">
                  <c:v>-66.378</c:v>
                </c:pt>
                <c:pt idx="246">
                  <c:v>1.278</c:v>
                </c:pt>
                <c:pt idx="247">
                  <c:v>424.29</c:v>
                </c:pt>
                <c:pt idx="248">
                  <c:v>61.292700000000004</c:v>
                </c:pt>
                <c:pt idx="249">
                  <c:v>960.98400000000004</c:v>
                </c:pt>
                <c:pt idx="250">
                  <c:v>-2177.9860960000001</c:v>
                </c:pt>
                <c:pt idx="251">
                  <c:v>269.94</c:v>
                </c:pt>
                <c:pt idx="252">
                  <c:v>333.76049999999998</c:v>
                </c:pt>
                <c:pt idx="253">
                  <c:v>-20.79</c:v>
                </c:pt>
                <c:pt idx="254">
                  <c:v>-20.79</c:v>
                </c:pt>
                <c:pt idx="255">
                  <c:v>266.76089999999999</c:v>
                </c:pt>
                <c:pt idx="256">
                  <c:v>29.883900000000001</c:v>
                </c:pt>
                <c:pt idx="257">
                  <c:v>-12.87678</c:v>
                </c:pt>
                <c:pt idx="258">
                  <c:v>618.13080000000002</c:v>
                </c:pt>
                <c:pt idx="259">
                  <c:v>-266.22000000000003</c:v>
                </c:pt>
                <c:pt idx="260">
                  <c:v>21.003499999999999</c:v>
                </c:pt>
                <c:pt idx="261">
                  <c:v>-76.900000000000006</c:v>
                </c:pt>
                <c:pt idx="262">
                  <c:v>-42.545999999999999</c:v>
                </c:pt>
                <c:pt idx="263">
                  <c:v>882.93</c:v>
                </c:pt>
                <c:pt idx="264">
                  <c:v>6.6803999999999997</c:v>
                </c:pt>
                <c:pt idx="265">
                  <c:v>261.38580000000002</c:v>
                </c:pt>
                <c:pt idx="266">
                  <c:v>-135.46</c:v>
                </c:pt>
                <c:pt idx="267">
                  <c:v>-20.257999999999999</c:v>
                </c:pt>
                <c:pt idx="268">
                  <c:v>-409.37360000000001</c:v>
                </c:pt>
                <c:pt idx="269">
                  <c:v>-66.247299999999996</c:v>
                </c:pt>
                <c:pt idx="270">
                  <c:v>-16.771999999999998</c:v>
                </c:pt>
                <c:pt idx="271">
                  <c:v>733.28219999999999</c:v>
                </c:pt>
                <c:pt idx="272">
                  <c:v>-905.99040000000002</c:v>
                </c:pt>
                <c:pt idx="273">
                  <c:v>-21.63242</c:v>
                </c:pt>
                <c:pt idx="274">
                  <c:v>-98.055999999999997</c:v>
                </c:pt>
                <c:pt idx="275">
                  <c:v>4861.0637999999999</c:v>
                </c:pt>
                <c:pt idx="276">
                  <c:v>-154.30699999999999</c:v>
                </c:pt>
                <c:pt idx="277">
                  <c:v>441.59399999999999</c:v>
                </c:pt>
                <c:pt idx="278">
                  <c:v>394.17</c:v>
                </c:pt>
                <c:pt idx="279">
                  <c:v>-29.0656</c:v>
                </c:pt>
                <c:pt idx="280">
                  <c:v>-123.1816</c:v>
                </c:pt>
                <c:pt idx="281">
                  <c:v>-28.797999999999998</c:v>
                </c:pt>
                <c:pt idx="282">
                  <c:v>-15.099500000000001</c:v>
                </c:pt>
                <c:pt idx="283">
                  <c:v>-13.826000000000001</c:v>
                </c:pt>
                <c:pt idx="284">
                  <c:v>-23.634399999999999</c:v>
                </c:pt>
                <c:pt idx="285">
                  <c:v>727.73609999999996</c:v>
                </c:pt>
                <c:pt idx="286">
                  <c:v>393.42</c:v>
                </c:pt>
                <c:pt idx="287">
                  <c:v>616.53570000000002</c:v>
                </c:pt>
                <c:pt idx="288">
                  <c:v>-25.76</c:v>
                </c:pt>
                <c:pt idx="289">
                  <c:v>-122.77</c:v>
                </c:pt>
                <c:pt idx="290">
                  <c:v>-28.954000000000001</c:v>
                </c:pt>
                <c:pt idx="291">
                  <c:v>-51.75</c:v>
                </c:pt>
                <c:pt idx="292">
                  <c:v>-457.73</c:v>
                </c:pt>
                <c:pt idx="293">
                  <c:v>-268.66399999999999</c:v>
                </c:pt>
                <c:pt idx="294">
                  <c:v>-11.0732</c:v>
                </c:pt>
                <c:pt idx="295">
                  <c:v>-18.64</c:v>
                </c:pt>
                <c:pt idx="296">
                  <c:v>17.652000000000001</c:v>
                </c:pt>
                <c:pt idx="297">
                  <c:v>82.310100000000006</c:v>
                </c:pt>
                <c:pt idx="298">
                  <c:v>1.2236</c:v>
                </c:pt>
                <c:pt idx="299">
                  <c:v>-3.948</c:v>
                </c:pt>
                <c:pt idx="300">
                  <c:v>57.545999999999999</c:v>
                </c:pt>
                <c:pt idx="301">
                  <c:v>-333.42540000000002</c:v>
                </c:pt>
                <c:pt idx="302">
                  <c:v>-46.92</c:v>
                </c:pt>
                <c:pt idx="303">
                  <c:v>-46.92</c:v>
                </c:pt>
                <c:pt idx="304">
                  <c:v>-69.91</c:v>
                </c:pt>
                <c:pt idx="305">
                  <c:v>1630.5252</c:v>
                </c:pt>
                <c:pt idx="306">
                  <c:v>-457.16</c:v>
                </c:pt>
                <c:pt idx="307">
                  <c:v>28.152000000000001</c:v>
                </c:pt>
                <c:pt idx="308">
                  <c:v>-114.2</c:v>
                </c:pt>
                <c:pt idx="309">
                  <c:v>39.426600000000001</c:v>
                </c:pt>
                <c:pt idx="310">
                  <c:v>-722.23</c:v>
                </c:pt>
                <c:pt idx="311">
                  <c:v>-1920.9336000000001</c:v>
                </c:pt>
                <c:pt idx="312">
                  <c:v>-37.175199999999997</c:v>
                </c:pt>
                <c:pt idx="313">
                  <c:v>-7.73</c:v>
                </c:pt>
                <c:pt idx="314">
                  <c:v>359.83</c:v>
                </c:pt>
                <c:pt idx="315">
                  <c:v>-18.190000000000001</c:v>
                </c:pt>
                <c:pt idx="316">
                  <c:v>6.3840000000000003</c:v>
                </c:pt>
                <c:pt idx="317">
                  <c:v>274.0788</c:v>
                </c:pt>
                <c:pt idx="318">
                  <c:v>-3.782</c:v>
                </c:pt>
                <c:pt idx="319">
                  <c:v>-464.28199999999998</c:v>
                </c:pt>
                <c:pt idx="320">
                  <c:v>-1.18</c:v>
                </c:pt>
                <c:pt idx="321">
                  <c:v>-39.808999999999997</c:v>
                </c:pt>
                <c:pt idx="322">
                  <c:v>-37.39</c:v>
                </c:pt>
                <c:pt idx="323">
                  <c:v>263.39999999999998</c:v>
                </c:pt>
                <c:pt idx="324">
                  <c:v>37.31</c:v>
                </c:pt>
                <c:pt idx="325">
                  <c:v>104.7213</c:v>
                </c:pt>
                <c:pt idx="326">
                  <c:v>37.31</c:v>
                </c:pt>
                <c:pt idx="327">
                  <c:v>3285.48</c:v>
                </c:pt>
                <c:pt idx="328">
                  <c:v>997.38144</c:v>
                </c:pt>
                <c:pt idx="329">
                  <c:v>-6923.5991999999997</c:v>
                </c:pt>
                <c:pt idx="330">
                  <c:v>-1764.29</c:v>
                </c:pt>
                <c:pt idx="331">
                  <c:v>527.87760000000003</c:v>
                </c:pt>
                <c:pt idx="332">
                  <c:v>-28.296800000000001</c:v>
                </c:pt>
                <c:pt idx="333">
                  <c:v>-5.3071999999999999</c:v>
                </c:pt>
                <c:pt idx="334">
                  <c:v>-54.622</c:v>
                </c:pt>
                <c:pt idx="335">
                  <c:v>-126.81417999999999</c:v>
                </c:pt>
                <c:pt idx="336">
                  <c:v>34.067999999999998</c:v>
                </c:pt>
                <c:pt idx="337">
                  <c:v>46.147199999999998</c:v>
                </c:pt>
                <c:pt idx="338">
                  <c:v>-1116.3348000000001</c:v>
                </c:pt>
                <c:pt idx="339">
                  <c:v>34.302</c:v>
                </c:pt>
                <c:pt idx="340">
                  <c:v>-69.873999999999995</c:v>
                </c:pt>
                <c:pt idx="341">
                  <c:v>-135.74</c:v>
                </c:pt>
                <c:pt idx="342">
                  <c:v>-168.72</c:v>
                </c:pt>
                <c:pt idx="343">
                  <c:v>-439.62</c:v>
                </c:pt>
                <c:pt idx="344">
                  <c:v>-272.71319999999997</c:v>
                </c:pt>
                <c:pt idx="345">
                  <c:v>-162.69399999999999</c:v>
                </c:pt>
                <c:pt idx="346">
                  <c:v>232.2816</c:v>
                </c:pt>
                <c:pt idx="347">
                  <c:v>-33.340000000000003</c:v>
                </c:pt>
                <c:pt idx="348">
                  <c:v>-201.27600000000001</c:v>
                </c:pt>
                <c:pt idx="349">
                  <c:v>21.514199999999999</c:v>
                </c:pt>
                <c:pt idx="350">
                  <c:v>-76.992500000000007</c:v>
                </c:pt>
                <c:pt idx="351">
                  <c:v>297.96960000000001</c:v>
                </c:pt>
                <c:pt idx="352">
                  <c:v>2860.9331999999999</c:v>
                </c:pt>
                <c:pt idx="353">
                  <c:v>0.68400000000000005</c:v>
                </c:pt>
                <c:pt idx="354">
                  <c:v>11.65095</c:v>
                </c:pt>
                <c:pt idx="355">
                  <c:v>13.507999999999999</c:v>
                </c:pt>
                <c:pt idx="356">
                  <c:v>357.428</c:v>
                </c:pt>
                <c:pt idx="357">
                  <c:v>40.351199999999999</c:v>
                </c:pt>
                <c:pt idx="358">
                  <c:v>27.634499999999999</c:v>
                </c:pt>
                <c:pt idx="359">
                  <c:v>-37.789000000000001</c:v>
                </c:pt>
                <c:pt idx="360">
                  <c:v>7576.11</c:v>
                </c:pt>
                <c:pt idx="361">
                  <c:v>-43.26</c:v>
                </c:pt>
                <c:pt idx="362">
                  <c:v>788.79</c:v>
                </c:pt>
                <c:pt idx="363">
                  <c:v>-21.018000000000001</c:v>
                </c:pt>
                <c:pt idx="364">
                  <c:v>-655.52987499999995</c:v>
                </c:pt>
                <c:pt idx="365">
                  <c:v>-343.86799999999999</c:v>
                </c:pt>
                <c:pt idx="366">
                  <c:v>-29.092700000000001</c:v>
                </c:pt>
                <c:pt idx="367">
                  <c:v>-15.1844</c:v>
                </c:pt>
                <c:pt idx="368">
                  <c:v>9.0045000000000002</c:v>
                </c:pt>
                <c:pt idx="369">
                  <c:v>-213.40280000000001</c:v>
                </c:pt>
                <c:pt idx="370">
                  <c:v>976.2672</c:v>
                </c:pt>
                <c:pt idx="371">
                  <c:v>23.204699999999999</c:v>
                </c:pt>
                <c:pt idx="372">
                  <c:v>167.46299999999999</c:v>
                </c:pt>
                <c:pt idx="373">
                  <c:v>-372.48597100000001</c:v>
                </c:pt>
                <c:pt idx="374">
                  <c:v>180.23490000000001</c:v>
                </c:pt>
                <c:pt idx="375">
                  <c:v>29.525099999999998</c:v>
                </c:pt>
                <c:pt idx="376">
                  <c:v>-2426.5500000000002</c:v>
                </c:pt>
                <c:pt idx="377">
                  <c:v>-2426.5500000000002</c:v>
                </c:pt>
                <c:pt idx="378">
                  <c:v>-0.49</c:v>
                </c:pt>
                <c:pt idx="379">
                  <c:v>-61.59</c:v>
                </c:pt>
                <c:pt idx="380">
                  <c:v>-32.026800000000001</c:v>
                </c:pt>
                <c:pt idx="381">
                  <c:v>-144.56</c:v>
                </c:pt>
                <c:pt idx="382">
                  <c:v>20.453600000000002</c:v>
                </c:pt>
                <c:pt idx="383">
                  <c:v>69.61</c:v>
                </c:pt>
                <c:pt idx="384">
                  <c:v>1951.3</c:v>
                </c:pt>
                <c:pt idx="385">
                  <c:v>1538.7828</c:v>
                </c:pt>
                <c:pt idx="386">
                  <c:v>9.2040000000000006</c:v>
                </c:pt>
                <c:pt idx="387">
                  <c:v>402.06599999999997</c:v>
                </c:pt>
                <c:pt idx="388">
                  <c:v>-120.934</c:v>
                </c:pt>
                <c:pt idx="389">
                  <c:v>-4075.9339920000002</c:v>
                </c:pt>
                <c:pt idx="390">
                  <c:v>-18.558800000000002</c:v>
                </c:pt>
                <c:pt idx="391">
                  <c:v>-19.2972</c:v>
                </c:pt>
                <c:pt idx="392">
                  <c:v>-4.2</c:v>
                </c:pt>
                <c:pt idx="393">
                  <c:v>-4.2</c:v>
                </c:pt>
                <c:pt idx="394">
                  <c:v>258.6189</c:v>
                </c:pt>
                <c:pt idx="395">
                  <c:v>-6.71</c:v>
                </c:pt>
                <c:pt idx="396">
                  <c:v>751.58</c:v>
                </c:pt>
                <c:pt idx="397">
                  <c:v>-157.56</c:v>
                </c:pt>
                <c:pt idx="398">
                  <c:v>-51.42</c:v>
                </c:pt>
                <c:pt idx="399">
                  <c:v>5.4660000000000002</c:v>
                </c:pt>
                <c:pt idx="400">
                  <c:v>-149.1182</c:v>
                </c:pt>
                <c:pt idx="401">
                  <c:v>-298.88600000000002</c:v>
                </c:pt>
                <c:pt idx="402">
                  <c:v>-145.852</c:v>
                </c:pt>
                <c:pt idx="403">
                  <c:v>-27.951000000000001</c:v>
                </c:pt>
                <c:pt idx="404">
                  <c:v>99.197999999999993</c:v>
                </c:pt>
                <c:pt idx="405">
                  <c:v>136.03139999999999</c:v>
                </c:pt>
                <c:pt idx="406">
                  <c:v>-100.072</c:v>
                </c:pt>
                <c:pt idx="407">
                  <c:v>779.47230000000002</c:v>
                </c:pt>
                <c:pt idx="408">
                  <c:v>67.864000000000004</c:v>
                </c:pt>
                <c:pt idx="409">
                  <c:v>-53.898000000000003</c:v>
                </c:pt>
                <c:pt idx="410">
                  <c:v>112.1181</c:v>
                </c:pt>
                <c:pt idx="411">
                  <c:v>1103.9724000000001</c:v>
                </c:pt>
                <c:pt idx="412">
                  <c:v>167.16</c:v>
                </c:pt>
                <c:pt idx="413">
                  <c:v>9.59</c:v>
                </c:pt>
                <c:pt idx="414">
                  <c:v>-655.42399999999998</c:v>
                </c:pt>
                <c:pt idx="415">
                  <c:v>1258.7877000000001</c:v>
                </c:pt>
                <c:pt idx="416">
                  <c:v>60.561599999999999</c:v>
                </c:pt>
                <c:pt idx="417">
                  <c:v>40.92</c:v>
                </c:pt>
                <c:pt idx="418">
                  <c:v>93.846800000000002</c:v>
                </c:pt>
                <c:pt idx="419">
                  <c:v>3031.9724000000001</c:v>
                </c:pt>
                <c:pt idx="420">
                  <c:v>-36.030799999999999</c:v>
                </c:pt>
                <c:pt idx="421">
                  <c:v>-102.93</c:v>
                </c:pt>
                <c:pt idx="422">
                  <c:v>2699.9838</c:v>
                </c:pt>
                <c:pt idx="423">
                  <c:v>-170.98</c:v>
                </c:pt>
                <c:pt idx="424">
                  <c:v>-139.28720000000001</c:v>
                </c:pt>
                <c:pt idx="425">
                  <c:v>-46.25</c:v>
                </c:pt>
                <c:pt idx="426">
                  <c:v>-2531.4825000000001</c:v>
                </c:pt>
                <c:pt idx="427">
                  <c:v>-76.424400000000006</c:v>
                </c:pt>
                <c:pt idx="428">
                  <c:v>8.7319999999999993</c:v>
                </c:pt>
                <c:pt idx="429">
                  <c:v>-56.445999999999998</c:v>
                </c:pt>
                <c:pt idx="430">
                  <c:v>33.189</c:v>
                </c:pt>
                <c:pt idx="431">
                  <c:v>-14.448</c:v>
                </c:pt>
                <c:pt idx="432">
                  <c:v>196.52328</c:v>
                </c:pt>
                <c:pt idx="433">
                  <c:v>-439.90800000000002</c:v>
                </c:pt>
                <c:pt idx="434">
                  <c:v>1087.7159999999999</c:v>
                </c:pt>
                <c:pt idx="435">
                  <c:v>1273.2086999999999</c:v>
                </c:pt>
                <c:pt idx="436">
                  <c:v>-33.2956</c:v>
                </c:pt>
                <c:pt idx="437">
                  <c:v>711.24480000000005</c:v>
                </c:pt>
                <c:pt idx="438">
                  <c:v>-1084.8469631999999</c:v>
                </c:pt>
                <c:pt idx="439">
                  <c:v>-156.77199999999999</c:v>
                </c:pt>
                <c:pt idx="440">
                  <c:v>-131.6172</c:v>
                </c:pt>
                <c:pt idx="441">
                  <c:v>-253.11</c:v>
                </c:pt>
                <c:pt idx="442">
                  <c:v>164.08199999999999</c:v>
                </c:pt>
                <c:pt idx="443">
                  <c:v>40.6556</c:v>
                </c:pt>
                <c:pt idx="444">
                  <c:v>108</c:v>
                </c:pt>
                <c:pt idx="445">
                  <c:v>377.154</c:v>
                </c:pt>
                <c:pt idx="446">
                  <c:v>-66.48</c:v>
                </c:pt>
                <c:pt idx="447">
                  <c:v>-52.33</c:v>
                </c:pt>
                <c:pt idx="448">
                  <c:v>-95.618600000000001</c:v>
                </c:pt>
                <c:pt idx="449">
                  <c:v>624.40164000000004</c:v>
                </c:pt>
                <c:pt idx="450">
                  <c:v>349.48500000000001</c:v>
                </c:pt>
                <c:pt idx="451">
                  <c:v>-568.53510000000006</c:v>
                </c:pt>
                <c:pt idx="452">
                  <c:v>-427.47</c:v>
                </c:pt>
                <c:pt idx="453">
                  <c:v>-6.9308199999999998</c:v>
                </c:pt>
                <c:pt idx="454">
                  <c:v>-40.53</c:v>
                </c:pt>
                <c:pt idx="455">
                  <c:v>27.234000000000002</c:v>
                </c:pt>
                <c:pt idx="456">
                  <c:v>-20.222799999999999</c:v>
                </c:pt>
                <c:pt idx="457">
                  <c:v>-69.069999999999993</c:v>
                </c:pt>
                <c:pt idx="458">
                  <c:v>-35.916400000000003</c:v>
                </c:pt>
                <c:pt idx="459">
                  <c:v>533.74199999999996</c:v>
                </c:pt>
                <c:pt idx="460">
                  <c:v>-15.6312</c:v>
                </c:pt>
                <c:pt idx="461">
                  <c:v>790.54679999999996</c:v>
                </c:pt>
                <c:pt idx="462">
                  <c:v>-87.998040000000003</c:v>
                </c:pt>
                <c:pt idx="463">
                  <c:v>-189.22399999999999</c:v>
                </c:pt>
                <c:pt idx="464">
                  <c:v>525.20039999999995</c:v>
                </c:pt>
                <c:pt idx="465">
                  <c:v>-52.646999999999998</c:v>
                </c:pt>
                <c:pt idx="466">
                  <c:v>-24.44</c:v>
                </c:pt>
                <c:pt idx="467">
                  <c:v>366.50700000000001</c:v>
                </c:pt>
                <c:pt idx="468">
                  <c:v>-12.7088</c:v>
                </c:pt>
                <c:pt idx="469">
                  <c:v>-94.59</c:v>
                </c:pt>
                <c:pt idx="470">
                  <c:v>-293.74</c:v>
                </c:pt>
                <c:pt idx="471">
                  <c:v>-49.186799999999998</c:v>
                </c:pt>
                <c:pt idx="472">
                  <c:v>-152.7448</c:v>
                </c:pt>
                <c:pt idx="473">
                  <c:v>-48.219499999999996</c:v>
                </c:pt>
                <c:pt idx="474">
                  <c:v>15.678000000000001</c:v>
                </c:pt>
                <c:pt idx="475">
                  <c:v>-76.106800000000007</c:v>
                </c:pt>
                <c:pt idx="476">
                  <c:v>27.725999999999999</c:v>
                </c:pt>
                <c:pt idx="477">
                  <c:v>-96.05</c:v>
                </c:pt>
                <c:pt idx="478">
                  <c:v>-1.0711999999999999</c:v>
                </c:pt>
                <c:pt idx="479">
                  <c:v>4.4104000000000001</c:v>
                </c:pt>
                <c:pt idx="480">
                  <c:v>1307.2692</c:v>
                </c:pt>
                <c:pt idx="481">
                  <c:v>-15.8184</c:v>
                </c:pt>
                <c:pt idx="482">
                  <c:v>-55.8324</c:v>
                </c:pt>
                <c:pt idx="483">
                  <c:v>-1596.7457999999999</c:v>
                </c:pt>
                <c:pt idx="484">
                  <c:v>111.05249999999999</c:v>
                </c:pt>
                <c:pt idx="485">
                  <c:v>-1963.752</c:v>
                </c:pt>
                <c:pt idx="486">
                  <c:v>47.334000000000003</c:v>
                </c:pt>
                <c:pt idx="487">
                  <c:v>-7.5244</c:v>
                </c:pt>
                <c:pt idx="488">
                  <c:v>2.63</c:v>
                </c:pt>
                <c:pt idx="489">
                  <c:v>652.73310000000004</c:v>
                </c:pt>
                <c:pt idx="490">
                  <c:v>113.6499</c:v>
                </c:pt>
                <c:pt idx="491">
                  <c:v>-35.474400000000003</c:v>
                </c:pt>
                <c:pt idx="492">
                  <c:v>-78.759200000000007</c:v>
                </c:pt>
                <c:pt idx="493">
                  <c:v>19.064699999999998</c:v>
                </c:pt>
                <c:pt idx="494">
                  <c:v>10.56</c:v>
                </c:pt>
                <c:pt idx="495">
                  <c:v>-121.05808</c:v>
                </c:pt>
                <c:pt idx="496">
                  <c:v>-20.320499999999999</c:v>
                </c:pt>
                <c:pt idx="497">
                  <c:v>-164.18</c:v>
                </c:pt>
                <c:pt idx="498">
                  <c:v>-42.170499999999997</c:v>
                </c:pt>
                <c:pt idx="499">
                  <c:v>606.05460000000005</c:v>
                </c:pt>
                <c:pt idx="500">
                  <c:v>320.10000000000002</c:v>
                </c:pt>
                <c:pt idx="501">
                  <c:v>-1330.5</c:v>
                </c:pt>
                <c:pt idx="502">
                  <c:v>2861.01</c:v>
                </c:pt>
                <c:pt idx="503">
                  <c:v>1544.9306999999999</c:v>
                </c:pt>
                <c:pt idx="504">
                  <c:v>-4.0179999999999998</c:v>
                </c:pt>
                <c:pt idx="505">
                  <c:v>565.17999999999995</c:v>
                </c:pt>
                <c:pt idx="506">
                  <c:v>-38.72</c:v>
                </c:pt>
                <c:pt idx="507">
                  <c:v>46.65</c:v>
                </c:pt>
                <c:pt idx="508">
                  <c:v>167.334</c:v>
                </c:pt>
                <c:pt idx="509">
                  <c:v>-47.28</c:v>
                </c:pt>
                <c:pt idx="510">
                  <c:v>722.24099999999999</c:v>
                </c:pt>
                <c:pt idx="511">
                  <c:v>-161</c:v>
                </c:pt>
                <c:pt idx="512">
                  <c:v>848.3646</c:v>
                </c:pt>
                <c:pt idx="513">
                  <c:v>-1045.0160000000001</c:v>
                </c:pt>
                <c:pt idx="514">
                  <c:v>-93.85</c:v>
                </c:pt>
                <c:pt idx="515">
                  <c:v>-93.85</c:v>
                </c:pt>
                <c:pt idx="516">
                  <c:v>-6.734</c:v>
                </c:pt>
                <c:pt idx="517">
                  <c:v>-3.2448000000000001</c:v>
                </c:pt>
                <c:pt idx="518">
                  <c:v>15.895200000000001</c:v>
                </c:pt>
                <c:pt idx="519">
                  <c:v>855.99329999999998</c:v>
                </c:pt>
                <c:pt idx="520">
                  <c:v>10.74</c:v>
                </c:pt>
                <c:pt idx="521">
                  <c:v>48.47148</c:v>
                </c:pt>
                <c:pt idx="522">
                  <c:v>116.5063</c:v>
                </c:pt>
                <c:pt idx="523">
                  <c:v>44.2911</c:v>
                </c:pt>
                <c:pt idx="524">
                  <c:v>1192.04</c:v>
                </c:pt>
                <c:pt idx="525">
                  <c:v>1192.04</c:v>
                </c:pt>
                <c:pt idx="526">
                  <c:v>-38.380000000000003</c:v>
                </c:pt>
                <c:pt idx="527">
                  <c:v>-19.957599999999999</c:v>
                </c:pt>
                <c:pt idx="528">
                  <c:v>-53.809600000000003</c:v>
                </c:pt>
                <c:pt idx="529">
                  <c:v>15.2745</c:v>
                </c:pt>
                <c:pt idx="530">
                  <c:v>26.585699999999999</c:v>
                </c:pt>
                <c:pt idx="531">
                  <c:v>-575.35199999999998</c:v>
                </c:pt>
                <c:pt idx="532">
                  <c:v>-52.863999999999997</c:v>
                </c:pt>
                <c:pt idx="533">
                  <c:v>45.378</c:v>
                </c:pt>
                <c:pt idx="534">
                  <c:v>55.020600000000002</c:v>
                </c:pt>
                <c:pt idx="535">
                  <c:v>-43.65504</c:v>
                </c:pt>
                <c:pt idx="536">
                  <c:v>-81.77</c:v>
                </c:pt>
                <c:pt idx="537">
                  <c:v>4233.2587999999996</c:v>
                </c:pt>
                <c:pt idx="538">
                  <c:v>102.76860000000001</c:v>
                </c:pt>
                <c:pt idx="539">
                  <c:v>-36.671543999999997</c:v>
                </c:pt>
                <c:pt idx="540">
                  <c:v>23.616</c:v>
                </c:pt>
                <c:pt idx="541">
                  <c:v>-1748.0119999999999</c:v>
                </c:pt>
                <c:pt idx="542">
                  <c:v>565.38599999999997</c:v>
                </c:pt>
                <c:pt idx="543">
                  <c:v>-230.9528</c:v>
                </c:pt>
                <c:pt idx="544">
                  <c:v>465.43950000000001</c:v>
                </c:pt>
                <c:pt idx="545">
                  <c:v>-63.813499999999998</c:v>
                </c:pt>
                <c:pt idx="546">
                  <c:v>325.29000000000002</c:v>
                </c:pt>
                <c:pt idx="547">
                  <c:v>-63.813499999999998</c:v>
                </c:pt>
                <c:pt idx="548">
                  <c:v>325.29000000000002</c:v>
                </c:pt>
                <c:pt idx="549">
                  <c:v>-8.3979999999999997</c:v>
                </c:pt>
                <c:pt idx="550">
                  <c:v>-51.116</c:v>
                </c:pt>
                <c:pt idx="551">
                  <c:v>-60.145000000000003</c:v>
                </c:pt>
                <c:pt idx="552">
                  <c:v>-111.72</c:v>
                </c:pt>
                <c:pt idx="553">
                  <c:v>33.01</c:v>
                </c:pt>
                <c:pt idx="554">
                  <c:v>-111.72</c:v>
                </c:pt>
                <c:pt idx="555">
                  <c:v>-263.11192907999998</c:v>
                </c:pt>
                <c:pt idx="556">
                  <c:v>220.35720000000001</c:v>
                </c:pt>
                <c:pt idx="557">
                  <c:v>-4.1399999999999997</c:v>
                </c:pt>
                <c:pt idx="558">
                  <c:v>125.8077</c:v>
                </c:pt>
                <c:pt idx="559">
                  <c:v>395.30799999999999</c:v>
                </c:pt>
                <c:pt idx="560">
                  <c:v>-99.43544</c:v>
                </c:pt>
                <c:pt idx="561">
                  <c:v>596.80799999999999</c:v>
                </c:pt>
                <c:pt idx="562">
                  <c:v>-18.478200000000001</c:v>
                </c:pt>
                <c:pt idx="563">
                  <c:v>-381.84120000000001</c:v>
                </c:pt>
                <c:pt idx="564">
                  <c:v>12.5504</c:v>
                </c:pt>
                <c:pt idx="565">
                  <c:v>45.3324</c:v>
                </c:pt>
                <c:pt idx="566">
                  <c:v>34.010399999999997</c:v>
                </c:pt>
                <c:pt idx="567">
                  <c:v>1656.6555000000001</c:v>
                </c:pt>
                <c:pt idx="568">
                  <c:v>1240.25</c:v>
                </c:pt>
                <c:pt idx="569">
                  <c:v>-533.23199999999997</c:v>
                </c:pt>
                <c:pt idx="570">
                  <c:v>1240.25</c:v>
                </c:pt>
                <c:pt idx="571">
                  <c:v>-104.57</c:v>
                </c:pt>
                <c:pt idx="572">
                  <c:v>317.08949999999999</c:v>
                </c:pt>
                <c:pt idx="573">
                  <c:v>-35.26</c:v>
                </c:pt>
                <c:pt idx="574">
                  <c:v>250.36272</c:v>
                </c:pt>
                <c:pt idx="575">
                  <c:v>34.067999999999998</c:v>
                </c:pt>
                <c:pt idx="576">
                  <c:v>38.039700000000003</c:v>
                </c:pt>
                <c:pt idx="577">
                  <c:v>-47.12</c:v>
                </c:pt>
                <c:pt idx="578">
                  <c:v>265.11180000000002</c:v>
                </c:pt>
                <c:pt idx="579">
                  <c:v>9.5608000000000004</c:v>
                </c:pt>
                <c:pt idx="580">
                  <c:v>390.09840000000003</c:v>
                </c:pt>
                <c:pt idx="581">
                  <c:v>-246.27610000000001</c:v>
                </c:pt>
                <c:pt idx="582">
                  <c:v>55.194600000000001</c:v>
                </c:pt>
                <c:pt idx="583">
                  <c:v>-307.29649999999998</c:v>
                </c:pt>
                <c:pt idx="584">
                  <c:v>-185.17</c:v>
                </c:pt>
                <c:pt idx="585">
                  <c:v>31.1328</c:v>
                </c:pt>
                <c:pt idx="586">
                  <c:v>-231.05</c:v>
                </c:pt>
                <c:pt idx="587">
                  <c:v>-2133.2779999999998</c:v>
                </c:pt>
                <c:pt idx="588">
                  <c:v>-243.23650000000001</c:v>
                </c:pt>
                <c:pt idx="589">
                  <c:v>-53.62</c:v>
                </c:pt>
                <c:pt idx="590">
                  <c:v>-23.357880000000002</c:v>
                </c:pt>
                <c:pt idx="591">
                  <c:v>-18.241599999999998</c:v>
                </c:pt>
                <c:pt idx="592">
                  <c:v>1428.9104</c:v>
                </c:pt>
                <c:pt idx="593">
                  <c:v>-76.89</c:v>
                </c:pt>
                <c:pt idx="594">
                  <c:v>-76.89</c:v>
                </c:pt>
                <c:pt idx="595">
                  <c:v>1500.12</c:v>
                </c:pt>
                <c:pt idx="596">
                  <c:v>-74.479600000000005</c:v>
                </c:pt>
                <c:pt idx="597">
                  <c:v>-232.22056000000001</c:v>
                </c:pt>
                <c:pt idx="598">
                  <c:v>35.279699999999998</c:v>
                </c:pt>
                <c:pt idx="599">
                  <c:v>4073.25</c:v>
                </c:pt>
                <c:pt idx="600">
                  <c:v>6028.41</c:v>
                </c:pt>
                <c:pt idx="601">
                  <c:v>-677.87199999999996</c:v>
                </c:pt>
                <c:pt idx="602">
                  <c:v>144.69</c:v>
                </c:pt>
                <c:pt idx="603">
                  <c:v>376.88490000000002</c:v>
                </c:pt>
                <c:pt idx="604">
                  <c:v>638.38109999999995</c:v>
                </c:pt>
                <c:pt idx="605">
                  <c:v>3294.8258999999998</c:v>
                </c:pt>
                <c:pt idx="606">
                  <c:v>-17.654</c:v>
                </c:pt>
                <c:pt idx="607">
                  <c:v>-98.35</c:v>
                </c:pt>
                <c:pt idx="608">
                  <c:v>270.79050000000001</c:v>
                </c:pt>
                <c:pt idx="609">
                  <c:v>-536.24199999999996</c:v>
                </c:pt>
                <c:pt idx="610">
                  <c:v>-125.86</c:v>
                </c:pt>
                <c:pt idx="611">
                  <c:v>9.2520000000000007</c:v>
                </c:pt>
                <c:pt idx="612">
                  <c:v>-1197.0419999999999</c:v>
                </c:pt>
                <c:pt idx="613">
                  <c:v>-36.770000000000003</c:v>
                </c:pt>
                <c:pt idx="614">
                  <c:v>87.03</c:v>
                </c:pt>
                <c:pt idx="615">
                  <c:v>-282.08179999999999</c:v>
                </c:pt>
                <c:pt idx="616">
                  <c:v>-165.59492040000001</c:v>
                </c:pt>
                <c:pt idx="617">
                  <c:v>-21.684000000000001</c:v>
                </c:pt>
                <c:pt idx="618">
                  <c:v>-101.19199999999999</c:v>
                </c:pt>
                <c:pt idx="619">
                  <c:v>-3.3319999999999999</c:v>
                </c:pt>
                <c:pt idx="620">
                  <c:v>100.1328</c:v>
                </c:pt>
                <c:pt idx="621">
                  <c:v>2653.2914999999998</c:v>
                </c:pt>
                <c:pt idx="622">
                  <c:v>-1.84</c:v>
                </c:pt>
                <c:pt idx="623">
                  <c:v>114.88200000000001</c:v>
                </c:pt>
                <c:pt idx="624">
                  <c:v>-93.735200000000006</c:v>
                </c:pt>
                <c:pt idx="625">
                  <c:v>-44.163600000000002</c:v>
                </c:pt>
                <c:pt idx="626">
                  <c:v>-15.090400000000001</c:v>
                </c:pt>
                <c:pt idx="627">
                  <c:v>592.52650000000006</c:v>
                </c:pt>
                <c:pt idx="628">
                  <c:v>232.8</c:v>
                </c:pt>
                <c:pt idx="629">
                  <c:v>-24.897600000000001</c:v>
                </c:pt>
                <c:pt idx="630">
                  <c:v>776.77440000000001</c:v>
                </c:pt>
                <c:pt idx="631">
                  <c:v>344.54399999999998</c:v>
                </c:pt>
                <c:pt idx="632">
                  <c:v>-344.82</c:v>
                </c:pt>
                <c:pt idx="633">
                  <c:v>98.12</c:v>
                </c:pt>
                <c:pt idx="634">
                  <c:v>10.798500000000001</c:v>
                </c:pt>
                <c:pt idx="635">
                  <c:v>201.7353</c:v>
                </c:pt>
                <c:pt idx="636">
                  <c:v>-684.78</c:v>
                </c:pt>
                <c:pt idx="637">
                  <c:v>114.3165</c:v>
                </c:pt>
                <c:pt idx="638">
                  <c:v>147.75659999999999</c:v>
                </c:pt>
                <c:pt idx="639">
                  <c:v>53.114400000000003</c:v>
                </c:pt>
                <c:pt idx="640">
                  <c:v>8.7420000000000009</c:v>
                </c:pt>
                <c:pt idx="641">
                  <c:v>5.2954999999999997</c:v>
                </c:pt>
                <c:pt idx="642">
                  <c:v>170.79570000000001</c:v>
                </c:pt>
                <c:pt idx="643">
                  <c:v>-269.08440000000002</c:v>
                </c:pt>
                <c:pt idx="644">
                  <c:v>-8.2799999999999994</c:v>
                </c:pt>
                <c:pt idx="645">
                  <c:v>-11.1332</c:v>
                </c:pt>
                <c:pt idx="646">
                  <c:v>18.420000000000002</c:v>
                </c:pt>
                <c:pt idx="647">
                  <c:v>349.47</c:v>
                </c:pt>
                <c:pt idx="648">
                  <c:v>11.95</c:v>
                </c:pt>
                <c:pt idx="649">
                  <c:v>1773.6105</c:v>
                </c:pt>
                <c:pt idx="650">
                  <c:v>-216.02979999999999</c:v>
                </c:pt>
                <c:pt idx="651">
                  <c:v>551.09280000000001</c:v>
                </c:pt>
                <c:pt idx="652">
                  <c:v>-76.94</c:v>
                </c:pt>
                <c:pt idx="653">
                  <c:v>-40.008800000000001</c:v>
                </c:pt>
                <c:pt idx="654">
                  <c:v>14.76</c:v>
                </c:pt>
                <c:pt idx="655">
                  <c:v>43.275199999999998</c:v>
                </c:pt>
                <c:pt idx="656">
                  <c:v>-36.214619999999996</c:v>
                </c:pt>
                <c:pt idx="657">
                  <c:v>7.0329600000000001</c:v>
                </c:pt>
                <c:pt idx="658">
                  <c:v>-3.71956</c:v>
                </c:pt>
                <c:pt idx="659">
                  <c:v>101.97199999999999</c:v>
                </c:pt>
                <c:pt idx="660">
                  <c:v>-16.634799999999998</c:v>
                </c:pt>
                <c:pt idx="661">
                  <c:v>-116.584</c:v>
                </c:pt>
                <c:pt idx="662">
                  <c:v>12.896100000000001</c:v>
                </c:pt>
                <c:pt idx="663">
                  <c:v>-324.73</c:v>
                </c:pt>
                <c:pt idx="664">
                  <c:v>-25.38</c:v>
                </c:pt>
                <c:pt idx="665">
                  <c:v>9.6117000000000008</c:v>
                </c:pt>
                <c:pt idx="666">
                  <c:v>379.3965</c:v>
                </c:pt>
                <c:pt idx="667">
                  <c:v>-41.83</c:v>
                </c:pt>
                <c:pt idx="668">
                  <c:v>372.40199999999999</c:v>
                </c:pt>
                <c:pt idx="669">
                  <c:v>-46.5244</c:v>
                </c:pt>
                <c:pt idx="670">
                  <c:v>4.9017600000000003</c:v>
                </c:pt>
                <c:pt idx="671">
                  <c:v>-27.1492</c:v>
                </c:pt>
                <c:pt idx="672">
                  <c:v>47.73</c:v>
                </c:pt>
                <c:pt idx="673">
                  <c:v>71.735600000000005</c:v>
                </c:pt>
                <c:pt idx="674">
                  <c:v>-79.320800000000006</c:v>
                </c:pt>
                <c:pt idx="675">
                  <c:v>-14.6432</c:v>
                </c:pt>
                <c:pt idx="676">
                  <c:v>-32.666400000000003</c:v>
                </c:pt>
                <c:pt idx="677">
                  <c:v>-13.135199999999999</c:v>
                </c:pt>
                <c:pt idx="678">
                  <c:v>69.767200000000003</c:v>
                </c:pt>
                <c:pt idx="679">
                  <c:v>-1570.32</c:v>
                </c:pt>
                <c:pt idx="680">
                  <c:v>-17.149999999999999</c:v>
                </c:pt>
                <c:pt idx="681">
                  <c:v>-29.54</c:v>
                </c:pt>
                <c:pt idx="682">
                  <c:v>-329.78399999999999</c:v>
                </c:pt>
                <c:pt idx="683">
                  <c:v>54.901499999999999</c:v>
                </c:pt>
                <c:pt idx="684">
                  <c:v>54.901499999999999</c:v>
                </c:pt>
                <c:pt idx="685">
                  <c:v>65.41</c:v>
                </c:pt>
                <c:pt idx="686">
                  <c:v>-155.21</c:v>
                </c:pt>
                <c:pt idx="687">
                  <c:v>514.17719999999997</c:v>
                </c:pt>
                <c:pt idx="688">
                  <c:v>235.65600000000001</c:v>
                </c:pt>
                <c:pt idx="689">
                  <c:v>-29.61</c:v>
                </c:pt>
                <c:pt idx="690">
                  <c:v>35.29</c:v>
                </c:pt>
                <c:pt idx="691">
                  <c:v>-68.432000000000002</c:v>
                </c:pt>
                <c:pt idx="692">
                  <c:v>-7.96</c:v>
                </c:pt>
                <c:pt idx="693">
                  <c:v>4407.4399999999996</c:v>
                </c:pt>
                <c:pt idx="694">
                  <c:v>-119.812</c:v>
                </c:pt>
                <c:pt idx="695">
                  <c:v>-37.5291</c:v>
                </c:pt>
                <c:pt idx="696">
                  <c:v>101.49</c:v>
                </c:pt>
                <c:pt idx="697">
                  <c:v>74.181899999999999</c:v>
                </c:pt>
                <c:pt idx="698">
                  <c:v>82.31</c:v>
                </c:pt>
                <c:pt idx="699">
                  <c:v>1660.92</c:v>
                </c:pt>
                <c:pt idx="700">
                  <c:v>-129.01</c:v>
                </c:pt>
                <c:pt idx="701">
                  <c:v>90.62</c:v>
                </c:pt>
                <c:pt idx="702">
                  <c:v>1141.7940000000001</c:v>
                </c:pt>
                <c:pt idx="703">
                  <c:v>-44.067999999999998</c:v>
                </c:pt>
                <c:pt idx="704">
                  <c:v>-100.51</c:v>
                </c:pt>
                <c:pt idx="705">
                  <c:v>-17.75</c:v>
                </c:pt>
                <c:pt idx="706">
                  <c:v>1374.9480000000001</c:v>
                </c:pt>
                <c:pt idx="707">
                  <c:v>-3.88</c:v>
                </c:pt>
                <c:pt idx="708">
                  <c:v>147</c:v>
                </c:pt>
                <c:pt idx="709">
                  <c:v>2031.5070000000001</c:v>
                </c:pt>
                <c:pt idx="710">
                  <c:v>-19.93</c:v>
                </c:pt>
                <c:pt idx="711">
                  <c:v>4568.6072999999997</c:v>
                </c:pt>
                <c:pt idx="712">
                  <c:v>-258.22500000000002</c:v>
                </c:pt>
                <c:pt idx="713">
                  <c:v>-89.418000000000006</c:v>
                </c:pt>
                <c:pt idx="714">
                  <c:v>-100.24</c:v>
                </c:pt>
                <c:pt idx="715">
                  <c:v>-262.62</c:v>
                </c:pt>
                <c:pt idx="716">
                  <c:v>-187.22200000000001</c:v>
                </c:pt>
                <c:pt idx="717">
                  <c:v>28.288</c:v>
                </c:pt>
                <c:pt idx="718">
                  <c:v>-159.68</c:v>
                </c:pt>
                <c:pt idx="719">
                  <c:v>27.91</c:v>
                </c:pt>
                <c:pt idx="720">
                  <c:v>1037.1044999999999</c:v>
                </c:pt>
                <c:pt idx="721">
                  <c:v>-2.1</c:v>
                </c:pt>
                <c:pt idx="722">
                  <c:v>501.51</c:v>
                </c:pt>
                <c:pt idx="723">
                  <c:v>74.278499999999994</c:v>
                </c:pt>
                <c:pt idx="724">
                  <c:v>-66.349999999999994</c:v>
                </c:pt>
                <c:pt idx="725">
                  <c:v>-63.35</c:v>
                </c:pt>
                <c:pt idx="726">
                  <c:v>-237.47</c:v>
                </c:pt>
                <c:pt idx="727">
                  <c:v>41.3</c:v>
                </c:pt>
                <c:pt idx="728">
                  <c:v>-12.718999999999999</c:v>
                </c:pt>
                <c:pt idx="729">
                  <c:v>-62.23</c:v>
                </c:pt>
                <c:pt idx="730">
                  <c:v>501.69</c:v>
                </c:pt>
                <c:pt idx="731">
                  <c:v>-807.89</c:v>
                </c:pt>
                <c:pt idx="732">
                  <c:v>-4.3010000000000002</c:v>
                </c:pt>
                <c:pt idx="733">
                  <c:v>-127.3</c:v>
                </c:pt>
                <c:pt idx="734">
                  <c:v>-52.77</c:v>
                </c:pt>
                <c:pt idx="735">
                  <c:v>909.36</c:v>
                </c:pt>
                <c:pt idx="736">
                  <c:v>19.57</c:v>
                </c:pt>
                <c:pt idx="737">
                  <c:v>107.11</c:v>
                </c:pt>
                <c:pt idx="738">
                  <c:v>-216.154</c:v>
                </c:pt>
                <c:pt idx="739">
                  <c:v>664.51800000000003</c:v>
                </c:pt>
                <c:pt idx="740">
                  <c:v>1289.3820000000001</c:v>
                </c:pt>
                <c:pt idx="741">
                  <c:v>439.78530000000001</c:v>
                </c:pt>
                <c:pt idx="742">
                  <c:v>-149.4573</c:v>
                </c:pt>
                <c:pt idx="743">
                  <c:v>9.4860000000000007</c:v>
                </c:pt>
                <c:pt idx="744">
                  <c:v>-263.64999999999998</c:v>
                </c:pt>
                <c:pt idx="745">
                  <c:v>890.18100000000004</c:v>
                </c:pt>
                <c:pt idx="746">
                  <c:v>-48.874000000000002</c:v>
                </c:pt>
                <c:pt idx="747">
                  <c:v>152.4348</c:v>
                </c:pt>
                <c:pt idx="748">
                  <c:v>-1676.6120000000001</c:v>
                </c:pt>
                <c:pt idx="749">
                  <c:v>45.127800000000001</c:v>
                </c:pt>
                <c:pt idx="750">
                  <c:v>-14140.7016</c:v>
                </c:pt>
                <c:pt idx="751">
                  <c:v>90.024000000000001</c:v>
                </c:pt>
                <c:pt idx="752">
                  <c:v>45.078000000000003</c:v>
                </c:pt>
                <c:pt idx="753">
                  <c:v>-110.376</c:v>
                </c:pt>
                <c:pt idx="754">
                  <c:v>162.666</c:v>
                </c:pt>
                <c:pt idx="755">
                  <c:v>-67.489999999999995</c:v>
                </c:pt>
                <c:pt idx="756">
                  <c:v>10.85</c:v>
                </c:pt>
                <c:pt idx="757">
                  <c:v>97.662599999999998</c:v>
                </c:pt>
                <c:pt idx="758">
                  <c:v>-255.65</c:v>
                </c:pt>
                <c:pt idx="759">
                  <c:v>-76.540000000000006</c:v>
                </c:pt>
                <c:pt idx="760">
                  <c:v>-10.09</c:v>
                </c:pt>
                <c:pt idx="761">
                  <c:v>-92.87</c:v>
                </c:pt>
                <c:pt idx="762">
                  <c:v>-45.21</c:v>
                </c:pt>
                <c:pt idx="763">
                  <c:v>-127.56</c:v>
                </c:pt>
                <c:pt idx="764">
                  <c:v>282.18</c:v>
                </c:pt>
                <c:pt idx="765">
                  <c:v>-96.337999999999994</c:v>
                </c:pt>
                <c:pt idx="766">
                  <c:v>-116.76</c:v>
                </c:pt>
                <c:pt idx="767">
                  <c:v>-160.952</c:v>
                </c:pt>
                <c:pt idx="768">
                  <c:v>28.526</c:v>
                </c:pt>
                <c:pt idx="769">
                  <c:v>-46.115000000000002</c:v>
                </c:pt>
                <c:pt idx="770">
                  <c:v>-218.77</c:v>
                </c:pt>
                <c:pt idx="771">
                  <c:v>-83.75</c:v>
                </c:pt>
                <c:pt idx="772">
                  <c:v>-229.87</c:v>
                </c:pt>
                <c:pt idx="773">
                  <c:v>329.9787</c:v>
                </c:pt>
                <c:pt idx="774">
                  <c:v>3568.096</c:v>
                </c:pt>
                <c:pt idx="775">
                  <c:v>311.73</c:v>
                </c:pt>
                <c:pt idx="776">
                  <c:v>218.23320000000001</c:v>
                </c:pt>
                <c:pt idx="777">
                  <c:v>133.5771</c:v>
                </c:pt>
                <c:pt idx="778">
                  <c:v>80.674800000000005</c:v>
                </c:pt>
                <c:pt idx="779">
                  <c:v>-88.61</c:v>
                </c:pt>
                <c:pt idx="780">
                  <c:v>-44.436</c:v>
                </c:pt>
                <c:pt idx="781">
                  <c:v>-12.1555</c:v>
                </c:pt>
                <c:pt idx="782">
                  <c:v>-604.40599999999995</c:v>
                </c:pt>
                <c:pt idx="783">
                  <c:v>293.66000000000003</c:v>
                </c:pt>
                <c:pt idx="784">
                  <c:v>-335.041</c:v>
                </c:pt>
                <c:pt idx="785">
                  <c:v>2267.2199999999998</c:v>
                </c:pt>
                <c:pt idx="786">
                  <c:v>-75.44</c:v>
                </c:pt>
                <c:pt idx="787">
                  <c:v>-85.022000000000006</c:v>
                </c:pt>
                <c:pt idx="788">
                  <c:v>322.12200000000001</c:v>
                </c:pt>
                <c:pt idx="789">
                  <c:v>366.54</c:v>
                </c:pt>
                <c:pt idx="790">
                  <c:v>-1763.7476999999999</c:v>
                </c:pt>
                <c:pt idx="791">
                  <c:v>-1763.7476999999999</c:v>
                </c:pt>
                <c:pt idx="792">
                  <c:v>-969.04836599999999</c:v>
                </c:pt>
                <c:pt idx="793">
                  <c:v>-71.83</c:v>
                </c:pt>
                <c:pt idx="794">
                  <c:v>-0.74</c:v>
                </c:pt>
                <c:pt idx="795">
                  <c:v>-132.42599999999999</c:v>
                </c:pt>
                <c:pt idx="796">
                  <c:v>-411.23599999999999</c:v>
                </c:pt>
                <c:pt idx="797">
                  <c:v>-60.564</c:v>
                </c:pt>
                <c:pt idx="798">
                  <c:v>24.018000000000001</c:v>
                </c:pt>
                <c:pt idx="799">
                  <c:v>-163.63</c:v>
                </c:pt>
                <c:pt idx="800">
                  <c:v>-63.87</c:v>
                </c:pt>
                <c:pt idx="801">
                  <c:v>-175.17500000000001</c:v>
                </c:pt>
                <c:pt idx="802">
                  <c:v>-224.9478</c:v>
                </c:pt>
                <c:pt idx="803">
                  <c:v>196.8</c:v>
                </c:pt>
                <c:pt idx="804">
                  <c:v>-56.35</c:v>
                </c:pt>
                <c:pt idx="805">
                  <c:v>-56.35</c:v>
                </c:pt>
                <c:pt idx="806">
                  <c:v>-29.666</c:v>
                </c:pt>
                <c:pt idx="807">
                  <c:v>-22.12</c:v>
                </c:pt>
                <c:pt idx="808">
                  <c:v>-715.77820599999995</c:v>
                </c:pt>
                <c:pt idx="809">
                  <c:v>-127.05200000000001</c:v>
                </c:pt>
                <c:pt idx="810">
                  <c:v>63.059100000000001</c:v>
                </c:pt>
                <c:pt idx="811">
                  <c:v>-605.37400000000002</c:v>
                </c:pt>
                <c:pt idx="812">
                  <c:v>-99.55</c:v>
                </c:pt>
                <c:pt idx="813">
                  <c:v>385.37</c:v>
                </c:pt>
                <c:pt idx="814">
                  <c:v>-1.56</c:v>
                </c:pt>
                <c:pt idx="815">
                  <c:v>21.555599999999998</c:v>
                </c:pt>
                <c:pt idx="816">
                  <c:v>8.5299999999999994</c:v>
                </c:pt>
                <c:pt idx="817">
                  <c:v>-89.216999999999999</c:v>
                </c:pt>
                <c:pt idx="818">
                  <c:v>-37.6</c:v>
                </c:pt>
                <c:pt idx="819">
                  <c:v>-550.42999999999995</c:v>
                </c:pt>
                <c:pt idx="820">
                  <c:v>-52.12</c:v>
                </c:pt>
                <c:pt idx="821">
                  <c:v>-634.73410000000001</c:v>
                </c:pt>
                <c:pt idx="822">
                  <c:v>-97.28</c:v>
                </c:pt>
                <c:pt idx="823">
                  <c:v>-118.54</c:v>
                </c:pt>
                <c:pt idx="824">
                  <c:v>2963.48</c:v>
                </c:pt>
                <c:pt idx="825">
                  <c:v>-70.14</c:v>
                </c:pt>
                <c:pt idx="826">
                  <c:v>-167.048</c:v>
                </c:pt>
                <c:pt idx="827">
                  <c:v>1320.5496000000001</c:v>
                </c:pt>
                <c:pt idx="828">
                  <c:v>1585.5029999999999</c:v>
                </c:pt>
                <c:pt idx="829">
                  <c:v>-21.03</c:v>
                </c:pt>
                <c:pt idx="830">
                  <c:v>117.52079999999999</c:v>
                </c:pt>
                <c:pt idx="831">
                  <c:v>-83.65</c:v>
                </c:pt>
                <c:pt idx="832">
                  <c:v>24.39</c:v>
                </c:pt>
                <c:pt idx="833">
                  <c:v>-40.76</c:v>
                </c:pt>
                <c:pt idx="834">
                  <c:v>-90.26</c:v>
                </c:pt>
                <c:pt idx="835">
                  <c:v>-237.54400000000001</c:v>
                </c:pt>
                <c:pt idx="836">
                  <c:v>-49.53</c:v>
                </c:pt>
                <c:pt idx="837">
                  <c:v>-9.1080000000000005</c:v>
                </c:pt>
                <c:pt idx="838">
                  <c:v>103.83</c:v>
                </c:pt>
                <c:pt idx="839">
                  <c:v>237.04259999999999</c:v>
                </c:pt>
                <c:pt idx="840">
                  <c:v>829.46699999999998</c:v>
                </c:pt>
                <c:pt idx="841">
                  <c:v>442.36590000000001</c:v>
                </c:pt>
                <c:pt idx="842">
                  <c:v>526.04219999999998</c:v>
                </c:pt>
                <c:pt idx="843">
                  <c:v>1049.03</c:v>
                </c:pt>
                <c:pt idx="844">
                  <c:v>1049.03</c:v>
                </c:pt>
                <c:pt idx="845">
                  <c:v>6.0513000000000003</c:v>
                </c:pt>
                <c:pt idx="846">
                  <c:v>-82.822999999999993</c:v>
                </c:pt>
                <c:pt idx="847">
                  <c:v>107.08199999999999</c:v>
                </c:pt>
                <c:pt idx="848">
                  <c:v>-45.07</c:v>
                </c:pt>
                <c:pt idx="849">
                  <c:v>-8.5299999999999994</c:v>
                </c:pt>
                <c:pt idx="850">
                  <c:v>285.95</c:v>
                </c:pt>
                <c:pt idx="851">
                  <c:v>-45.816000000000003</c:v>
                </c:pt>
                <c:pt idx="852">
                  <c:v>30.63</c:v>
                </c:pt>
                <c:pt idx="853">
                  <c:v>-177.05799999999999</c:v>
                </c:pt>
                <c:pt idx="854">
                  <c:v>21.096</c:v>
                </c:pt>
                <c:pt idx="855">
                  <c:v>-16.063739999999999</c:v>
                </c:pt>
                <c:pt idx="856">
                  <c:v>-12.077999999999999</c:v>
                </c:pt>
                <c:pt idx="857">
                  <c:v>-1535.4864</c:v>
                </c:pt>
                <c:pt idx="858">
                  <c:v>-159.32</c:v>
                </c:pt>
                <c:pt idx="859">
                  <c:v>-28.45</c:v>
                </c:pt>
                <c:pt idx="860">
                  <c:v>72.78</c:v>
                </c:pt>
                <c:pt idx="861">
                  <c:v>3.84</c:v>
                </c:pt>
                <c:pt idx="862">
                  <c:v>13.8</c:v>
                </c:pt>
                <c:pt idx="863">
                  <c:v>4.3920000000000003</c:v>
                </c:pt>
                <c:pt idx="864">
                  <c:v>-236.25</c:v>
                </c:pt>
                <c:pt idx="865">
                  <c:v>36.020000000000003</c:v>
                </c:pt>
                <c:pt idx="866">
                  <c:v>-50.64</c:v>
                </c:pt>
                <c:pt idx="867">
                  <c:v>510.48899999999998</c:v>
                </c:pt>
                <c:pt idx="868">
                  <c:v>-229.68</c:v>
                </c:pt>
                <c:pt idx="869">
                  <c:v>-229.68</c:v>
                </c:pt>
                <c:pt idx="870">
                  <c:v>-1759.58</c:v>
                </c:pt>
                <c:pt idx="871">
                  <c:v>-72.23</c:v>
                </c:pt>
                <c:pt idx="872">
                  <c:v>40.482300000000002</c:v>
                </c:pt>
                <c:pt idx="873">
                  <c:v>32.86</c:v>
                </c:pt>
                <c:pt idx="874">
                  <c:v>-22.72</c:v>
                </c:pt>
                <c:pt idx="875">
                  <c:v>3.5949</c:v>
                </c:pt>
                <c:pt idx="876">
                  <c:v>18.41</c:v>
                </c:pt>
                <c:pt idx="877">
                  <c:v>65.63</c:v>
                </c:pt>
                <c:pt idx="878">
                  <c:v>-88.6</c:v>
                </c:pt>
                <c:pt idx="879">
                  <c:v>3043.0311000000002</c:v>
                </c:pt>
                <c:pt idx="880">
                  <c:v>-50.75</c:v>
                </c:pt>
                <c:pt idx="881">
                  <c:v>34.520000000000003</c:v>
                </c:pt>
                <c:pt idx="882">
                  <c:v>-145.08199999999999</c:v>
                </c:pt>
                <c:pt idx="883">
                  <c:v>4.1100000000000003</c:v>
                </c:pt>
                <c:pt idx="884">
                  <c:v>401.85</c:v>
                </c:pt>
                <c:pt idx="885">
                  <c:v>28.855799999999999</c:v>
                </c:pt>
                <c:pt idx="886">
                  <c:v>173.48</c:v>
                </c:pt>
                <c:pt idx="887">
                  <c:v>88.72</c:v>
                </c:pt>
                <c:pt idx="888">
                  <c:v>7.2519</c:v>
                </c:pt>
                <c:pt idx="889">
                  <c:v>373.67</c:v>
                </c:pt>
                <c:pt idx="890">
                  <c:v>-2561.3235</c:v>
                </c:pt>
                <c:pt idx="891">
                  <c:v>168.91890000000001</c:v>
                </c:pt>
                <c:pt idx="892">
                  <c:v>-6.2</c:v>
                </c:pt>
                <c:pt idx="893">
                  <c:v>-521.09</c:v>
                </c:pt>
                <c:pt idx="894">
                  <c:v>-29.49</c:v>
                </c:pt>
                <c:pt idx="895">
                  <c:v>837.6807</c:v>
                </c:pt>
                <c:pt idx="896">
                  <c:v>68.676000000000002</c:v>
                </c:pt>
                <c:pt idx="897">
                  <c:v>1261.4718</c:v>
                </c:pt>
                <c:pt idx="898">
                  <c:v>214.23</c:v>
                </c:pt>
                <c:pt idx="899">
                  <c:v>84.05</c:v>
                </c:pt>
                <c:pt idx="900">
                  <c:v>381.61799999999999</c:v>
                </c:pt>
                <c:pt idx="901">
                  <c:v>29.17</c:v>
                </c:pt>
                <c:pt idx="902">
                  <c:v>-48.97</c:v>
                </c:pt>
                <c:pt idx="903">
                  <c:v>17.836500000000001</c:v>
                </c:pt>
                <c:pt idx="904">
                  <c:v>224.9607</c:v>
                </c:pt>
                <c:pt idx="905">
                  <c:v>16.898</c:v>
                </c:pt>
                <c:pt idx="906">
                  <c:v>20.14</c:v>
                </c:pt>
                <c:pt idx="907">
                  <c:v>79.423199999999994</c:v>
                </c:pt>
                <c:pt idx="908">
                  <c:v>349.05930000000001</c:v>
                </c:pt>
                <c:pt idx="909">
                  <c:v>-78.13</c:v>
                </c:pt>
                <c:pt idx="910">
                  <c:v>-25</c:v>
                </c:pt>
                <c:pt idx="911">
                  <c:v>255.1482</c:v>
                </c:pt>
                <c:pt idx="912">
                  <c:v>-628.38</c:v>
                </c:pt>
                <c:pt idx="913">
                  <c:v>-50.4</c:v>
                </c:pt>
                <c:pt idx="914">
                  <c:v>-348.75400000000002</c:v>
                </c:pt>
                <c:pt idx="915">
                  <c:v>-445.97177625</c:v>
                </c:pt>
                <c:pt idx="916">
                  <c:v>-335.31712499999998</c:v>
                </c:pt>
                <c:pt idx="917">
                  <c:v>-9.68</c:v>
                </c:pt>
                <c:pt idx="918">
                  <c:v>-222.95</c:v>
                </c:pt>
                <c:pt idx="919">
                  <c:v>74.638499999999993</c:v>
                </c:pt>
                <c:pt idx="920">
                  <c:v>-16.37</c:v>
                </c:pt>
                <c:pt idx="921">
                  <c:v>104.9145</c:v>
                </c:pt>
                <c:pt idx="922">
                  <c:v>18.643799999999999</c:v>
                </c:pt>
                <c:pt idx="923">
                  <c:v>-31.24</c:v>
                </c:pt>
                <c:pt idx="924">
                  <c:v>531.61800000000005</c:v>
                </c:pt>
                <c:pt idx="925">
                  <c:v>507.63299999999998</c:v>
                </c:pt>
                <c:pt idx="926">
                  <c:v>38.229999999999997</c:v>
                </c:pt>
                <c:pt idx="927">
                  <c:v>-11.69</c:v>
                </c:pt>
                <c:pt idx="928">
                  <c:v>-9.1300000000000008</c:v>
                </c:pt>
                <c:pt idx="929">
                  <c:v>-299.81420000000003</c:v>
                </c:pt>
                <c:pt idx="930">
                  <c:v>2568.4629</c:v>
                </c:pt>
                <c:pt idx="931">
                  <c:v>-954.75800000000004</c:v>
                </c:pt>
                <c:pt idx="932">
                  <c:v>219.4734</c:v>
                </c:pt>
                <c:pt idx="933">
                  <c:v>-152.52449999999999</c:v>
                </c:pt>
                <c:pt idx="934">
                  <c:v>-18.850000000000001</c:v>
                </c:pt>
                <c:pt idx="935">
                  <c:v>-135.16</c:v>
                </c:pt>
                <c:pt idx="936">
                  <c:v>-12.0267</c:v>
                </c:pt>
                <c:pt idx="937">
                  <c:v>122.508</c:v>
                </c:pt>
                <c:pt idx="938">
                  <c:v>-12.0267</c:v>
                </c:pt>
                <c:pt idx="939">
                  <c:v>-221.5</c:v>
                </c:pt>
                <c:pt idx="940">
                  <c:v>206.352</c:v>
                </c:pt>
                <c:pt idx="941">
                  <c:v>5.3396999999999997</c:v>
                </c:pt>
                <c:pt idx="942">
                  <c:v>-601.80399999999997</c:v>
                </c:pt>
                <c:pt idx="943">
                  <c:v>-189.714</c:v>
                </c:pt>
                <c:pt idx="944">
                  <c:v>18.173999999999999</c:v>
                </c:pt>
                <c:pt idx="945">
                  <c:v>-133.54599999999999</c:v>
                </c:pt>
                <c:pt idx="946">
                  <c:v>-162.91800000000001</c:v>
                </c:pt>
                <c:pt idx="947">
                  <c:v>859.71780000000001</c:v>
                </c:pt>
                <c:pt idx="948">
                  <c:v>-29.003</c:v>
                </c:pt>
                <c:pt idx="949">
                  <c:v>374.904</c:v>
                </c:pt>
                <c:pt idx="950">
                  <c:v>-528.83600000000001</c:v>
                </c:pt>
                <c:pt idx="951">
                  <c:v>-35.878799999999998</c:v>
                </c:pt>
                <c:pt idx="952">
                  <c:v>136.33709999999999</c:v>
                </c:pt>
                <c:pt idx="953">
                  <c:v>-12.46</c:v>
                </c:pt>
                <c:pt idx="954">
                  <c:v>92.722200000000001</c:v>
                </c:pt>
                <c:pt idx="955">
                  <c:v>-82.83</c:v>
                </c:pt>
                <c:pt idx="956">
                  <c:v>25.04</c:v>
                </c:pt>
                <c:pt idx="957">
                  <c:v>928.96079999999995</c:v>
                </c:pt>
                <c:pt idx="958">
                  <c:v>-82.83</c:v>
                </c:pt>
                <c:pt idx="959">
                  <c:v>25.04</c:v>
                </c:pt>
                <c:pt idx="960">
                  <c:v>930.98699999999997</c:v>
                </c:pt>
                <c:pt idx="961">
                  <c:v>1674.7542000000001</c:v>
                </c:pt>
                <c:pt idx="962">
                  <c:v>300.04649999999998</c:v>
                </c:pt>
                <c:pt idx="963">
                  <c:v>-28.09</c:v>
                </c:pt>
                <c:pt idx="964">
                  <c:v>16.136399999999998</c:v>
                </c:pt>
                <c:pt idx="965">
                  <c:v>-505.76</c:v>
                </c:pt>
                <c:pt idx="966">
                  <c:v>91.73</c:v>
                </c:pt>
                <c:pt idx="967">
                  <c:v>53.067900000000002</c:v>
                </c:pt>
                <c:pt idx="968">
                  <c:v>47.527200000000001</c:v>
                </c:pt>
                <c:pt idx="969">
                  <c:v>29.98</c:v>
                </c:pt>
                <c:pt idx="970">
                  <c:v>-121.2</c:v>
                </c:pt>
                <c:pt idx="971">
                  <c:v>36.164099999999998</c:v>
                </c:pt>
                <c:pt idx="972">
                  <c:v>-13.28</c:v>
                </c:pt>
                <c:pt idx="973">
                  <c:v>-48.68</c:v>
                </c:pt>
                <c:pt idx="974">
                  <c:v>-16476.838</c:v>
                </c:pt>
                <c:pt idx="975">
                  <c:v>-2.3519999999999999</c:v>
                </c:pt>
                <c:pt idx="976">
                  <c:v>97.86</c:v>
                </c:pt>
                <c:pt idx="977">
                  <c:v>18.147500000000001</c:v>
                </c:pt>
                <c:pt idx="978">
                  <c:v>-89.5</c:v>
                </c:pt>
                <c:pt idx="979">
                  <c:v>103.2723</c:v>
                </c:pt>
                <c:pt idx="980">
                  <c:v>-87.46</c:v>
                </c:pt>
                <c:pt idx="981">
                  <c:v>-458.74400000000003</c:v>
                </c:pt>
                <c:pt idx="982">
                  <c:v>30.49</c:v>
                </c:pt>
                <c:pt idx="983">
                  <c:v>-116.05</c:v>
                </c:pt>
                <c:pt idx="984">
                  <c:v>7.74</c:v>
                </c:pt>
                <c:pt idx="985">
                  <c:v>-41.87</c:v>
                </c:pt>
                <c:pt idx="986">
                  <c:v>-119.32</c:v>
                </c:pt>
                <c:pt idx="987">
                  <c:v>-51.66</c:v>
                </c:pt>
                <c:pt idx="988">
                  <c:v>-11.83</c:v>
                </c:pt>
                <c:pt idx="989">
                  <c:v>7402.32</c:v>
                </c:pt>
                <c:pt idx="990">
                  <c:v>-52.247999999999998</c:v>
                </c:pt>
                <c:pt idx="991">
                  <c:v>32.83</c:v>
                </c:pt>
                <c:pt idx="992">
                  <c:v>51.59</c:v>
                </c:pt>
                <c:pt idx="993">
                  <c:v>-66.044499999999999</c:v>
                </c:pt>
                <c:pt idx="994">
                  <c:v>15.66</c:v>
                </c:pt>
                <c:pt idx="995">
                  <c:v>128.02529999999999</c:v>
                </c:pt>
                <c:pt idx="996">
                  <c:v>3.4510000000000001</c:v>
                </c:pt>
                <c:pt idx="997">
                  <c:v>-275.25299999999999</c:v>
                </c:pt>
                <c:pt idx="998">
                  <c:v>-95.047499999999999</c:v>
                </c:pt>
                <c:pt idx="999">
                  <c:v>3.4510000000000001</c:v>
                </c:pt>
                <c:pt idx="1000">
                  <c:v>-275.25299999999999</c:v>
                </c:pt>
                <c:pt idx="1001">
                  <c:v>369.20519999999999</c:v>
                </c:pt>
                <c:pt idx="1002">
                  <c:v>272.69400000000002</c:v>
                </c:pt>
                <c:pt idx="1003">
                  <c:v>-1319.5</c:v>
                </c:pt>
                <c:pt idx="1004">
                  <c:v>-232.99100000000001</c:v>
                </c:pt>
                <c:pt idx="1005">
                  <c:v>-74.087999999999994</c:v>
                </c:pt>
                <c:pt idx="1006">
                  <c:v>-226.34639999999999</c:v>
                </c:pt>
                <c:pt idx="1007">
                  <c:v>-281.17583999999999</c:v>
                </c:pt>
                <c:pt idx="1008">
                  <c:v>19.350000000000001</c:v>
                </c:pt>
                <c:pt idx="1009">
                  <c:v>-967.83399999999995</c:v>
                </c:pt>
                <c:pt idx="1010">
                  <c:v>1.9503999999999999</c:v>
                </c:pt>
                <c:pt idx="1011">
                  <c:v>224.85059999999999</c:v>
                </c:pt>
                <c:pt idx="1012">
                  <c:v>-15.92</c:v>
                </c:pt>
                <c:pt idx="1013">
                  <c:v>-8.3880999999999997</c:v>
                </c:pt>
                <c:pt idx="1014">
                  <c:v>1167.1579999999999</c:v>
                </c:pt>
                <c:pt idx="1015">
                  <c:v>1014.92</c:v>
                </c:pt>
                <c:pt idx="1016">
                  <c:v>246.2748</c:v>
                </c:pt>
                <c:pt idx="1017">
                  <c:v>93.950400000000002</c:v>
                </c:pt>
                <c:pt idx="1018">
                  <c:v>36.353999999999999</c:v>
                </c:pt>
                <c:pt idx="1019">
                  <c:v>95.054400000000001</c:v>
                </c:pt>
                <c:pt idx="1020">
                  <c:v>1272.5808</c:v>
                </c:pt>
                <c:pt idx="1021">
                  <c:v>-5390.7388920000003</c:v>
                </c:pt>
                <c:pt idx="1022">
                  <c:v>-20.8764</c:v>
                </c:pt>
                <c:pt idx="1023">
                  <c:v>-191.49</c:v>
                </c:pt>
                <c:pt idx="1024">
                  <c:v>354.3288</c:v>
                </c:pt>
                <c:pt idx="1025">
                  <c:v>-66.171000000000006</c:v>
                </c:pt>
                <c:pt idx="1026">
                  <c:v>9.9268000000000001</c:v>
                </c:pt>
                <c:pt idx="1027">
                  <c:v>-21.319199999999999</c:v>
                </c:pt>
                <c:pt idx="1028">
                  <c:v>125.724</c:v>
                </c:pt>
                <c:pt idx="1029">
                  <c:v>840.05100000000004</c:v>
                </c:pt>
                <c:pt idx="1030">
                  <c:v>265.96050000000002</c:v>
                </c:pt>
                <c:pt idx="1031">
                  <c:v>40.247700000000002</c:v>
                </c:pt>
                <c:pt idx="1032">
                  <c:v>14.0898</c:v>
                </c:pt>
                <c:pt idx="1033">
                  <c:v>112.06</c:v>
                </c:pt>
                <c:pt idx="1034">
                  <c:v>16.79</c:v>
                </c:pt>
                <c:pt idx="1035">
                  <c:v>83.793599999999998</c:v>
                </c:pt>
                <c:pt idx="1036">
                  <c:v>-77.823719999999994</c:v>
                </c:pt>
                <c:pt idx="1037">
                  <c:v>-100.17</c:v>
                </c:pt>
                <c:pt idx="1038">
                  <c:v>-3.948</c:v>
                </c:pt>
                <c:pt idx="1039">
                  <c:v>-24.7104</c:v>
                </c:pt>
                <c:pt idx="1040">
                  <c:v>-662.52</c:v>
                </c:pt>
                <c:pt idx="1041">
                  <c:v>9228.2255999999998</c:v>
                </c:pt>
                <c:pt idx="1042">
                  <c:v>-596.26800000000003</c:v>
                </c:pt>
                <c:pt idx="1043">
                  <c:v>7889.6877000000004</c:v>
                </c:pt>
                <c:pt idx="1044">
                  <c:v>1545.8097600000001</c:v>
                </c:pt>
                <c:pt idx="1045">
                  <c:v>2225.0761200000002</c:v>
                </c:pt>
                <c:pt idx="1046">
                  <c:v>-338.18083200000001</c:v>
                </c:pt>
                <c:pt idx="1047">
                  <c:v>-103.7124</c:v>
                </c:pt>
                <c:pt idx="1048">
                  <c:v>-124.2864</c:v>
                </c:pt>
                <c:pt idx="1049">
                  <c:v>-107.51349999999999</c:v>
                </c:pt>
                <c:pt idx="1050">
                  <c:v>46.01</c:v>
                </c:pt>
                <c:pt idx="1051">
                  <c:v>-107.51349999999999</c:v>
                </c:pt>
                <c:pt idx="1052">
                  <c:v>24.819299999999998</c:v>
                </c:pt>
                <c:pt idx="1053">
                  <c:v>36.216000000000001</c:v>
                </c:pt>
                <c:pt idx="1054">
                  <c:v>429.75435599999997</c:v>
                </c:pt>
                <c:pt idx="1055">
                  <c:v>-89.572000000000003</c:v>
                </c:pt>
                <c:pt idx="1056">
                  <c:v>-7.04</c:v>
                </c:pt>
                <c:pt idx="1057">
                  <c:v>538.52</c:v>
                </c:pt>
                <c:pt idx="1058">
                  <c:v>29.725200000000001</c:v>
                </c:pt>
                <c:pt idx="1059">
                  <c:v>-187.11</c:v>
                </c:pt>
                <c:pt idx="1060">
                  <c:v>-188.03399999999999</c:v>
                </c:pt>
                <c:pt idx="1061">
                  <c:v>-175.13</c:v>
                </c:pt>
                <c:pt idx="1062">
                  <c:v>3.96</c:v>
                </c:pt>
                <c:pt idx="1063">
                  <c:v>31.11</c:v>
                </c:pt>
                <c:pt idx="1064">
                  <c:v>358.29539999999997</c:v>
                </c:pt>
                <c:pt idx="1065">
                  <c:v>8.3219999999999992</c:v>
                </c:pt>
                <c:pt idx="1066">
                  <c:v>-313.02179999999998</c:v>
                </c:pt>
                <c:pt idx="1067">
                  <c:v>427.00650000000002</c:v>
                </c:pt>
                <c:pt idx="1068">
                  <c:v>13.4481</c:v>
                </c:pt>
                <c:pt idx="1069">
                  <c:v>2023.75</c:v>
                </c:pt>
                <c:pt idx="1070">
                  <c:v>1684.4763</c:v>
                </c:pt>
                <c:pt idx="1071">
                  <c:v>-5.05</c:v>
                </c:pt>
                <c:pt idx="1072">
                  <c:v>-88.624799999999993</c:v>
                </c:pt>
                <c:pt idx="1073">
                  <c:v>-387.1044</c:v>
                </c:pt>
                <c:pt idx="1074">
                  <c:v>-22.48</c:v>
                </c:pt>
                <c:pt idx="1075">
                  <c:v>78.98</c:v>
                </c:pt>
                <c:pt idx="1076">
                  <c:v>-29.898399999999999</c:v>
                </c:pt>
                <c:pt idx="1077">
                  <c:v>52.916600000000003</c:v>
                </c:pt>
                <c:pt idx="1078">
                  <c:v>-580.32000000000005</c:v>
                </c:pt>
                <c:pt idx="1079">
                  <c:v>-580.32000000000005</c:v>
                </c:pt>
                <c:pt idx="1080">
                  <c:v>38.06</c:v>
                </c:pt>
                <c:pt idx="1081">
                  <c:v>369.99869999999999</c:v>
                </c:pt>
                <c:pt idx="1082">
                  <c:v>542.25</c:v>
                </c:pt>
                <c:pt idx="1083">
                  <c:v>-88.840800000000002</c:v>
                </c:pt>
                <c:pt idx="1084">
                  <c:v>1208.9903999999999</c:v>
                </c:pt>
                <c:pt idx="1085">
                  <c:v>9.9911999999999992</c:v>
                </c:pt>
                <c:pt idx="1086">
                  <c:v>550.38080000000002</c:v>
                </c:pt>
                <c:pt idx="1087">
                  <c:v>215.71799999999999</c:v>
                </c:pt>
                <c:pt idx="1088">
                  <c:v>106.98480000000001</c:v>
                </c:pt>
                <c:pt idx="1089">
                  <c:v>-59.82</c:v>
                </c:pt>
                <c:pt idx="1090">
                  <c:v>285.47370000000001</c:v>
                </c:pt>
                <c:pt idx="1091">
                  <c:v>-93.927400000000006</c:v>
                </c:pt>
                <c:pt idx="1092">
                  <c:v>240.17519999999999</c:v>
                </c:pt>
                <c:pt idx="1093">
                  <c:v>341.19810000000001</c:v>
                </c:pt>
                <c:pt idx="1094">
                  <c:v>22.866</c:v>
                </c:pt>
                <c:pt idx="1095">
                  <c:v>115.72799999999999</c:v>
                </c:pt>
                <c:pt idx="1096">
                  <c:v>-59.963760000000001</c:v>
                </c:pt>
                <c:pt idx="1097">
                  <c:v>89.4148</c:v>
                </c:pt>
                <c:pt idx="1098">
                  <c:v>27.0273</c:v>
                </c:pt>
                <c:pt idx="1099">
                  <c:v>-84.628799999999998</c:v>
                </c:pt>
                <c:pt idx="1100">
                  <c:v>105.678</c:v>
                </c:pt>
                <c:pt idx="1101">
                  <c:v>2581.5590999999999</c:v>
                </c:pt>
                <c:pt idx="1102">
                  <c:v>297.45715999999999</c:v>
                </c:pt>
                <c:pt idx="1103">
                  <c:v>-564.60239999999999</c:v>
                </c:pt>
                <c:pt idx="1104">
                  <c:v>64.266000000000005</c:v>
                </c:pt>
                <c:pt idx="1105">
                  <c:v>-302.61559999999997</c:v>
                </c:pt>
                <c:pt idx="1106">
                  <c:v>5.6916000000000002</c:v>
                </c:pt>
                <c:pt idx="1107">
                  <c:v>-255.16890000000001</c:v>
                </c:pt>
                <c:pt idx="1108">
                  <c:v>74.004800000000003</c:v>
                </c:pt>
                <c:pt idx="1109">
                  <c:v>109.4248</c:v>
                </c:pt>
                <c:pt idx="1110">
                  <c:v>12.726000000000001</c:v>
                </c:pt>
                <c:pt idx="1111">
                  <c:v>160.8066</c:v>
                </c:pt>
                <c:pt idx="1112">
                  <c:v>31.751999999999999</c:v>
                </c:pt>
                <c:pt idx="1113">
                  <c:v>117.208</c:v>
                </c:pt>
                <c:pt idx="1114">
                  <c:v>-55.84</c:v>
                </c:pt>
                <c:pt idx="1115">
                  <c:v>-55.84</c:v>
                </c:pt>
                <c:pt idx="1116">
                  <c:v>719.35260000000005</c:v>
                </c:pt>
                <c:pt idx="1117">
                  <c:v>588.24570000000006</c:v>
                </c:pt>
                <c:pt idx="1118">
                  <c:v>14.467000000000001</c:v>
                </c:pt>
                <c:pt idx="1119">
                  <c:v>-99.986400000000003</c:v>
                </c:pt>
                <c:pt idx="1120">
                  <c:v>1348.59672</c:v>
                </c:pt>
                <c:pt idx="1121">
                  <c:v>-73.494119999999995</c:v>
                </c:pt>
                <c:pt idx="1122">
                  <c:v>-190.49</c:v>
                </c:pt>
                <c:pt idx="1123">
                  <c:v>-8.77</c:v>
                </c:pt>
                <c:pt idx="1124">
                  <c:v>55.555199999999999</c:v>
                </c:pt>
                <c:pt idx="1125">
                  <c:v>-535.33199999999999</c:v>
                </c:pt>
                <c:pt idx="1126">
                  <c:v>-208.72040000000001</c:v>
                </c:pt>
                <c:pt idx="1127">
                  <c:v>-3.9312</c:v>
                </c:pt>
                <c:pt idx="1128">
                  <c:v>-53.296199999999999</c:v>
                </c:pt>
                <c:pt idx="1129">
                  <c:v>172.56440000000001</c:v>
                </c:pt>
                <c:pt idx="1130">
                  <c:v>-180.15199999999999</c:v>
                </c:pt>
                <c:pt idx="1131">
                  <c:v>8.3879999999999999</c:v>
                </c:pt>
                <c:pt idx="1132">
                  <c:v>9.9398999999999997</c:v>
                </c:pt>
                <c:pt idx="1133">
                  <c:v>772.04</c:v>
                </c:pt>
                <c:pt idx="1134">
                  <c:v>772.04</c:v>
                </c:pt>
                <c:pt idx="1135">
                  <c:v>28.565999999999999</c:v>
                </c:pt>
                <c:pt idx="1136">
                  <c:v>24.59</c:v>
                </c:pt>
                <c:pt idx="1137">
                  <c:v>11.82</c:v>
                </c:pt>
                <c:pt idx="1138">
                  <c:v>-61.5276</c:v>
                </c:pt>
                <c:pt idx="1139">
                  <c:v>76.389899999999997</c:v>
                </c:pt>
                <c:pt idx="1140">
                  <c:v>211.232</c:v>
                </c:pt>
                <c:pt idx="1141">
                  <c:v>-31.094000000000001</c:v>
                </c:pt>
                <c:pt idx="1142">
                  <c:v>-24.245999999999999</c:v>
                </c:pt>
                <c:pt idx="1143">
                  <c:v>-4.46</c:v>
                </c:pt>
                <c:pt idx="1144">
                  <c:v>6.11</c:v>
                </c:pt>
                <c:pt idx="1145">
                  <c:v>-6.34</c:v>
                </c:pt>
                <c:pt idx="1146">
                  <c:v>-160.27549999999999</c:v>
                </c:pt>
                <c:pt idx="1147">
                  <c:v>-207.679788</c:v>
                </c:pt>
                <c:pt idx="1148">
                  <c:v>-577.30399999999997</c:v>
                </c:pt>
                <c:pt idx="1149">
                  <c:v>-2.9095</c:v>
                </c:pt>
                <c:pt idx="1150">
                  <c:v>-6.6420000000000003</c:v>
                </c:pt>
                <c:pt idx="1151">
                  <c:v>164.06129999999999</c:v>
                </c:pt>
                <c:pt idx="1152">
                  <c:v>-44.414999999999999</c:v>
                </c:pt>
                <c:pt idx="1153">
                  <c:v>17.102799999999998</c:v>
                </c:pt>
                <c:pt idx="1154">
                  <c:v>1269.3819599999999</c:v>
                </c:pt>
                <c:pt idx="1155">
                  <c:v>-192.5532</c:v>
                </c:pt>
                <c:pt idx="1156">
                  <c:v>-193.58</c:v>
                </c:pt>
                <c:pt idx="1157">
                  <c:v>-715.77820599999995</c:v>
                </c:pt>
                <c:pt idx="1158">
                  <c:v>-22.82</c:v>
                </c:pt>
                <c:pt idx="1159">
                  <c:v>-390.76799999999997</c:v>
                </c:pt>
                <c:pt idx="1160">
                  <c:v>-88.158000000000001</c:v>
                </c:pt>
                <c:pt idx="1161">
                  <c:v>-179.59200000000001</c:v>
                </c:pt>
                <c:pt idx="1162">
                  <c:v>-161.6328</c:v>
                </c:pt>
                <c:pt idx="1163">
                  <c:v>-61.628039999999999</c:v>
                </c:pt>
                <c:pt idx="1164">
                  <c:v>-99.567999999999998</c:v>
                </c:pt>
                <c:pt idx="1165">
                  <c:v>-200.85900000000001</c:v>
                </c:pt>
                <c:pt idx="1166">
                  <c:v>-47.243088</c:v>
                </c:pt>
                <c:pt idx="1167">
                  <c:v>9.1539999999999999</c:v>
                </c:pt>
                <c:pt idx="1168">
                  <c:v>149.72</c:v>
                </c:pt>
                <c:pt idx="1169">
                  <c:v>-52.492319999999999</c:v>
                </c:pt>
                <c:pt idx="1170">
                  <c:v>7.96</c:v>
                </c:pt>
                <c:pt idx="1171">
                  <c:v>-459.08280000000002</c:v>
                </c:pt>
                <c:pt idx="1172">
                  <c:v>-3971.0628000000002</c:v>
                </c:pt>
                <c:pt idx="1173">
                  <c:v>-45.472000000000001</c:v>
                </c:pt>
                <c:pt idx="1174">
                  <c:v>20.6448</c:v>
                </c:pt>
                <c:pt idx="1175">
                  <c:v>-13.77</c:v>
                </c:pt>
                <c:pt idx="1176">
                  <c:v>44.912100000000002</c:v>
                </c:pt>
                <c:pt idx="1177">
                  <c:v>-172.298</c:v>
                </c:pt>
                <c:pt idx="1178">
                  <c:v>-582.64800000000002</c:v>
                </c:pt>
                <c:pt idx="1179">
                  <c:v>-582.64800000000002</c:v>
                </c:pt>
                <c:pt idx="1180">
                  <c:v>-1025.0172</c:v>
                </c:pt>
                <c:pt idx="1181">
                  <c:v>-39.606000000000002</c:v>
                </c:pt>
                <c:pt idx="1182">
                  <c:v>250.0376</c:v>
                </c:pt>
                <c:pt idx="1183">
                  <c:v>-78.916679999999999</c:v>
                </c:pt>
                <c:pt idx="1184">
                  <c:v>-13562.637408000001</c:v>
                </c:pt>
                <c:pt idx="1185">
                  <c:v>32.940899999999999</c:v>
                </c:pt>
                <c:pt idx="1186">
                  <c:v>131.334</c:v>
                </c:pt>
                <c:pt idx="1187">
                  <c:v>90.762</c:v>
                </c:pt>
                <c:pt idx="1188">
                  <c:v>-171.15770000000001</c:v>
                </c:pt>
                <c:pt idx="1189">
                  <c:v>624.23900000000003</c:v>
                </c:pt>
                <c:pt idx="1190">
                  <c:v>-14.3241</c:v>
                </c:pt>
                <c:pt idx="1191">
                  <c:v>604.01909999999998</c:v>
                </c:pt>
                <c:pt idx="1192">
                  <c:v>-11.631600000000001</c:v>
                </c:pt>
                <c:pt idx="1193">
                  <c:v>-517.16999999999996</c:v>
                </c:pt>
                <c:pt idx="1194">
                  <c:v>-429.86</c:v>
                </c:pt>
                <c:pt idx="1195">
                  <c:v>264.16649999999998</c:v>
                </c:pt>
                <c:pt idx="1196">
                  <c:v>138.018</c:v>
                </c:pt>
                <c:pt idx="1197">
                  <c:v>38.874000000000002</c:v>
                </c:pt>
                <c:pt idx="1198">
                  <c:v>223.416</c:v>
                </c:pt>
                <c:pt idx="1199">
                  <c:v>12.263999999999999</c:v>
                </c:pt>
                <c:pt idx="1200">
                  <c:v>-219.07908</c:v>
                </c:pt>
                <c:pt idx="1201">
                  <c:v>-18.878399999999999</c:v>
                </c:pt>
                <c:pt idx="1202">
                  <c:v>631.33000000000004</c:v>
                </c:pt>
                <c:pt idx="1203">
                  <c:v>-40.683999999999997</c:v>
                </c:pt>
                <c:pt idx="1204">
                  <c:v>14</c:v>
                </c:pt>
                <c:pt idx="1205">
                  <c:v>386.00670000000002</c:v>
                </c:pt>
                <c:pt idx="1206">
                  <c:v>-1867.97</c:v>
                </c:pt>
                <c:pt idx="1207">
                  <c:v>-61.6</c:v>
                </c:pt>
                <c:pt idx="1208">
                  <c:v>2.2320000000000002</c:v>
                </c:pt>
                <c:pt idx="1209">
                  <c:v>-4.4800000000000004</c:v>
                </c:pt>
                <c:pt idx="1210">
                  <c:v>43.691699999999997</c:v>
                </c:pt>
                <c:pt idx="1211">
                  <c:v>13.896000000000001</c:v>
                </c:pt>
                <c:pt idx="1212">
                  <c:v>-2196.6840000000002</c:v>
                </c:pt>
                <c:pt idx="1213">
                  <c:v>4554.4346999999998</c:v>
                </c:pt>
                <c:pt idx="1214">
                  <c:v>618.19308000000001</c:v>
                </c:pt>
                <c:pt idx="1215">
                  <c:v>313.81200000000001</c:v>
                </c:pt>
                <c:pt idx="1216">
                  <c:v>19.6282</c:v>
                </c:pt>
                <c:pt idx="1217">
                  <c:v>-1.6524000000000001</c:v>
                </c:pt>
                <c:pt idx="1218">
                  <c:v>35.090000000000003</c:v>
                </c:pt>
                <c:pt idx="1219">
                  <c:v>785.63</c:v>
                </c:pt>
                <c:pt idx="1220">
                  <c:v>-102.66200000000001</c:v>
                </c:pt>
                <c:pt idx="1221">
                  <c:v>-269.75549999999998</c:v>
                </c:pt>
                <c:pt idx="1222">
                  <c:v>109.16</c:v>
                </c:pt>
                <c:pt idx="1223">
                  <c:v>4949.9160000000002</c:v>
                </c:pt>
                <c:pt idx="1224">
                  <c:v>1055.604</c:v>
                </c:pt>
                <c:pt idx="1225">
                  <c:v>-24.63</c:v>
                </c:pt>
                <c:pt idx="1226">
                  <c:v>46.488</c:v>
                </c:pt>
                <c:pt idx="1227">
                  <c:v>61.47</c:v>
                </c:pt>
                <c:pt idx="1228">
                  <c:v>18.27</c:v>
                </c:pt>
                <c:pt idx="1229">
                  <c:v>-513.79042000000004</c:v>
                </c:pt>
                <c:pt idx="1230">
                  <c:v>61.47</c:v>
                </c:pt>
                <c:pt idx="1231">
                  <c:v>18.27</c:v>
                </c:pt>
                <c:pt idx="1232">
                  <c:v>-513.79042000000004</c:v>
                </c:pt>
                <c:pt idx="1233">
                  <c:v>6610.2</c:v>
                </c:pt>
                <c:pt idx="1234">
                  <c:v>10.782400000000001</c:v>
                </c:pt>
                <c:pt idx="1235">
                  <c:v>-52.822800000000001</c:v>
                </c:pt>
                <c:pt idx="1236">
                  <c:v>642.99030000000005</c:v>
                </c:pt>
                <c:pt idx="1237">
                  <c:v>-352.81400000000002</c:v>
                </c:pt>
                <c:pt idx="1238">
                  <c:v>-124.2805</c:v>
                </c:pt>
                <c:pt idx="1239">
                  <c:v>26.5029</c:v>
                </c:pt>
                <c:pt idx="1240">
                  <c:v>-109.70399999999999</c:v>
                </c:pt>
                <c:pt idx="1241">
                  <c:v>105.7</c:v>
                </c:pt>
                <c:pt idx="1242">
                  <c:v>-21.06</c:v>
                </c:pt>
                <c:pt idx="1243">
                  <c:v>566.60730000000001</c:v>
                </c:pt>
                <c:pt idx="1244">
                  <c:v>38.405999999999999</c:v>
                </c:pt>
                <c:pt idx="1245">
                  <c:v>421.3485</c:v>
                </c:pt>
                <c:pt idx="1246">
                  <c:v>-373.09</c:v>
                </c:pt>
                <c:pt idx="1247">
                  <c:v>-3465.0720000000001</c:v>
                </c:pt>
                <c:pt idx="1248">
                  <c:v>251.4084</c:v>
                </c:pt>
                <c:pt idx="1249">
                  <c:v>-16.670000000000002</c:v>
                </c:pt>
                <c:pt idx="1250">
                  <c:v>-16.670000000000002</c:v>
                </c:pt>
                <c:pt idx="1251">
                  <c:v>6.0305999999999997</c:v>
                </c:pt>
                <c:pt idx="1252">
                  <c:v>-24.057539999999999</c:v>
                </c:pt>
                <c:pt idx="1253">
                  <c:v>2583.5614799999998</c:v>
                </c:pt>
                <c:pt idx="1254">
                  <c:v>-8.2080000000000002</c:v>
                </c:pt>
                <c:pt idx="1255">
                  <c:v>23.045999999999999</c:v>
                </c:pt>
                <c:pt idx="1256">
                  <c:v>-53.25</c:v>
                </c:pt>
                <c:pt idx="1257">
                  <c:v>2.125</c:v>
                </c:pt>
                <c:pt idx="1258">
                  <c:v>1912.422</c:v>
                </c:pt>
                <c:pt idx="1259">
                  <c:v>-739.32600000000002</c:v>
                </c:pt>
                <c:pt idx="1260">
                  <c:v>-0.11</c:v>
                </c:pt>
                <c:pt idx="1261">
                  <c:v>-150.2604</c:v>
                </c:pt>
                <c:pt idx="1262">
                  <c:v>4899.1288000000004</c:v>
                </c:pt>
                <c:pt idx="1263">
                  <c:v>44.712000000000003</c:v>
                </c:pt>
                <c:pt idx="1264">
                  <c:v>-22.626000000000001</c:v>
                </c:pt>
                <c:pt idx="1265">
                  <c:v>4260.1120000000001</c:v>
                </c:pt>
                <c:pt idx="1266">
                  <c:v>-25.14</c:v>
                </c:pt>
                <c:pt idx="1267">
                  <c:v>1628.37</c:v>
                </c:pt>
                <c:pt idx="1268">
                  <c:v>-801.15480000000002</c:v>
                </c:pt>
                <c:pt idx="1269">
                  <c:v>588.54</c:v>
                </c:pt>
                <c:pt idx="1270">
                  <c:v>0.37</c:v>
                </c:pt>
                <c:pt idx="1271">
                  <c:v>0.37</c:v>
                </c:pt>
                <c:pt idx="1272">
                  <c:v>1388.3559</c:v>
                </c:pt>
                <c:pt idx="1273">
                  <c:v>1947.67</c:v>
                </c:pt>
                <c:pt idx="1274">
                  <c:v>19.04</c:v>
                </c:pt>
                <c:pt idx="1275">
                  <c:v>19.04</c:v>
                </c:pt>
                <c:pt idx="1276">
                  <c:v>765.75</c:v>
                </c:pt>
                <c:pt idx="1277">
                  <c:v>17.771999999999998</c:v>
                </c:pt>
                <c:pt idx="1278">
                  <c:v>1.73</c:v>
                </c:pt>
                <c:pt idx="1279">
                  <c:v>613.89576</c:v>
                </c:pt>
                <c:pt idx="1280">
                  <c:v>0.42659999999999998</c:v>
                </c:pt>
                <c:pt idx="1281">
                  <c:v>66.215999999999994</c:v>
                </c:pt>
                <c:pt idx="1282">
                  <c:v>-29.07</c:v>
                </c:pt>
                <c:pt idx="1283">
                  <c:v>1282.4960000000001</c:v>
                </c:pt>
                <c:pt idx="1284">
                  <c:v>17.2</c:v>
                </c:pt>
                <c:pt idx="1285">
                  <c:v>1184.1199999999999</c:v>
                </c:pt>
                <c:pt idx="1286">
                  <c:v>1474.8704</c:v>
                </c:pt>
                <c:pt idx="1287">
                  <c:v>19.78</c:v>
                </c:pt>
                <c:pt idx="1288">
                  <c:v>929.79570000000001</c:v>
                </c:pt>
                <c:pt idx="1289">
                  <c:v>156.74340000000001</c:v>
                </c:pt>
                <c:pt idx="1290">
                  <c:v>110.11799999999999</c:v>
                </c:pt>
                <c:pt idx="1291">
                  <c:v>22.307700000000001</c:v>
                </c:pt>
                <c:pt idx="1292">
                  <c:v>443.02140000000003</c:v>
                </c:pt>
                <c:pt idx="1293">
                  <c:v>107.45462000000001</c:v>
                </c:pt>
                <c:pt idx="1294">
                  <c:v>-175.86</c:v>
                </c:pt>
                <c:pt idx="1295">
                  <c:v>-421.76</c:v>
                </c:pt>
                <c:pt idx="1296">
                  <c:v>6.79</c:v>
                </c:pt>
                <c:pt idx="1297">
                  <c:v>-421.76</c:v>
                </c:pt>
                <c:pt idx="1298">
                  <c:v>52.697600000000001</c:v>
                </c:pt>
                <c:pt idx="1299">
                  <c:v>-78.194159999999997</c:v>
                </c:pt>
                <c:pt idx="1300">
                  <c:v>192.51689999999999</c:v>
                </c:pt>
                <c:pt idx="1301">
                  <c:v>-184.548</c:v>
                </c:pt>
                <c:pt idx="1302">
                  <c:v>636.52200000000005</c:v>
                </c:pt>
                <c:pt idx="1303">
                  <c:v>1.992</c:v>
                </c:pt>
                <c:pt idx="1304">
                  <c:v>374.625</c:v>
                </c:pt>
                <c:pt idx="1305">
                  <c:v>23.5428</c:v>
                </c:pt>
                <c:pt idx="1306">
                  <c:v>-276.11279999999999</c:v>
                </c:pt>
                <c:pt idx="1307">
                  <c:v>-64.670940000000002</c:v>
                </c:pt>
                <c:pt idx="1308">
                  <c:v>-11.113200000000001</c:v>
                </c:pt>
                <c:pt idx="1309">
                  <c:v>288.08999999999997</c:v>
                </c:pt>
                <c:pt idx="1310">
                  <c:v>719.47680000000003</c:v>
                </c:pt>
                <c:pt idx="1311">
                  <c:v>288.08999999999997</c:v>
                </c:pt>
                <c:pt idx="1312">
                  <c:v>1030.509</c:v>
                </c:pt>
                <c:pt idx="1313">
                  <c:v>-6.6096000000000004</c:v>
                </c:pt>
                <c:pt idx="1314">
                  <c:v>1.2236</c:v>
                </c:pt>
                <c:pt idx="1315">
                  <c:v>4.3148</c:v>
                </c:pt>
                <c:pt idx="1316">
                  <c:v>-125.83296</c:v>
                </c:pt>
                <c:pt idx="1317">
                  <c:v>2755.6421999999998</c:v>
                </c:pt>
                <c:pt idx="1318">
                  <c:v>46.036799999999999</c:v>
                </c:pt>
                <c:pt idx="1319">
                  <c:v>-94.490899999999996</c:v>
                </c:pt>
                <c:pt idx="1320">
                  <c:v>-256.01799999999997</c:v>
                </c:pt>
                <c:pt idx="1321">
                  <c:v>165.6345</c:v>
                </c:pt>
                <c:pt idx="1322">
                  <c:v>-14.990399999999999</c:v>
                </c:pt>
                <c:pt idx="1323">
                  <c:v>39.21</c:v>
                </c:pt>
                <c:pt idx="1324">
                  <c:v>100.38</c:v>
                </c:pt>
                <c:pt idx="1325">
                  <c:v>-37.561999999999998</c:v>
                </c:pt>
                <c:pt idx="1326">
                  <c:v>-449.69400000000002</c:v>
                </c:pt>
                <c:pt idx="1327">
                  <c:v>151.56540000000001</c:v>
                </c:pt>
                <c:pt idx="1328">
                  <c:v>-93.25</c:v>
                </c:pt>
                <c:pt idx="1329">
                  <c:v>-539.59</c:v>
                </c:pt>
                <c:pt idx="1330">
                  <c:v>38.08</c:v>
                </c:pt>
                <c:pt idx="1331">
                  <c:v>20.495999999999999</c:v>
                </c:pt>
                <c:pt idx="1332">
                  <c:v>252.488</c:v>
                </c:pt>
                <c:pt idx="1333">
                  <c:v>10.68</c:v>
                </c:pt>
                <c:pt idx="1334">
                  <c:v>58.263599999999997</c:v>
                </c:pt>
                <c:pt idx="1335">
                  <c:v>236.2371</c:v>
                </c:pt>
                <c:pt idx="1336">
                  <c:v>139.58009999999999</c:v>
                </c:pt>
                <c:pt idx="1337">
                  <c:v>109.67</c:v>
                </c:pt>
                <c:pt idx="1338">
                  <c:v>309.71159999999998</c:v>
                </c:pt>
                <c:pt idx="1339">
                  <c:v>-128.85599999999999</c:v>
                </c:pt>
                <c:pt idx="1340">
                  <c:v>-36.945999999999998</c:v>
                </c:pt>
                <c:pt idx="1341">
                  <c:v>28.4</c:v>
                </c:pt>
                <c:pt idx="1342">
                  <c:v>8.8940000000000001</c:v>
                </c:pt>
                <c:pt idx="1343">
                  <c:v>19.554600000000001</c:v>
                </c:pt>
                <c:pt idx="1344">
                  <c:v>152.482</c:v>
                </c:pt>
                <c:pt idx="1345">
                  <c:v>398.30250000000001</c:v>
                </c:pt>
                <c:pt idx="1346">
                  <c:v>709.85199999999998</c:v>
                </c:pt>
                <c:pt idx="1347">
                  <c:v>80.809200000000004</c:v>
                </c:pt>
                <c:pt idx="1348">
                  <c:v>15.236000000000001</c:v>
                </c:pt>
                <c:pt idx="1349">
                  <c:v>-163.53</c:v>
                </c:pt>
                <c:pt idx="1350">
                  <c:v>554.77</c:v>
                </c:pt>
                <c:pt idx="1351">
                  <c:v>116.1</c:v>
                </c:pt>
                <c:pt idx="1352">
                  <c:v>-87.96</c:v>
                </c:pt>
                <c:pt idx="1353">
                  <c:v>255.42</c:v>
                </c:pt>
                <c:pt idx="1354">
                  <c:v>685.6146</c:v>
                </c:pt>
                <c:pt idx="1355">
                  <c:v>-88.82</c:v>
                </c:pt>
                <c:pt idx="1356">
                  <c:v>-5.2</c:v>
                </c:pt>
                <c:pt idx="1357">
                  <c:v>-4.6683000000000003</c:v>
                </c:pt>
                <c:pt idx="1358">
                  <c:v>0.70199999999999996</c:v>
                </c:pt>
                <c:pt idx="1359">
                  <c:v>2.97</c:v>
                </c:pt>
                <c:pt idx="1360">
                  <c:v>524.31719999999996</c:v>
                </c:pt>
                <c:pt idx="1361">
                  <c:v>51.218699999999998</c:v>
                </c:pt>
                <c:pt idx="1362">
                  <c:v>380.46800000000002</c:v>
                </c:pt>
                <c:pt idx="1363">
                  <c:v>943</c:v>
                </c:pt>
                <c:pt idx="1364">
                  <c:v>65.597999999999999</c:v>
                </c:pt>
                <c:pt idx="1365">
                  <c:v>-116.3455</c:v>
                </c:pt>
                <c:pt idx="1366">
                  <c:v>1304.9000000000001</c:v>
                </c:pt>
                <c:pt idx="1367">
                  <c:v>605.04719999999998</c:v>
                </c:pt>
                <c:pt idx="1368">
                  <c:v>3.5581</c:v>
                </c:pt>
                <c:pt idx="1369">
                  <c:v>6095.8602000000001</c:v>
                </c:pt>
                <c:pt idx="1370">
                  <c:v>1389.5771999999999</c:v>
                </c:pt>
                <c:pt idx="1371">
                  <c:v>-222.816</c:v>
                </c:pt>
                <c:pt idx="1372">
                  <c:v>-133.71</c:v>
                </c:pt>
                <c:pt idx="1373">
                  <c:v>1019.7096</c:v>
                </c:pt>
                <c:pt idx="1374">
                  <c:v>-1069.72</c:v>
                </c:pt>
                <c:pt idx="1375">
                  <c:v>1408.1865</c:v>
                </c:pt>
                <c:pt idx="1376">
                  <c:v>-1069.72</c:v>
                </c:pt>
                <c:pt idx="1377">
                  <c:v>5.8840000000000003</c:v>
                </c:pt>
                <c:pt idx="1378">
                  <c:v>308.67</c:v>
                </c:pt>
                <c:pt idx="1379">
                  <c:v>21.883400000000002</c:v>
                </c:pt>
                <c:pt idx="1380">
                  <c:v>-634.86540000000002</c:v>
                </c:pt>
                <c:pt idx="1381">
                  <c:v>-23.071999999999999</c:v>
                </c:pt>
                <c:pt idx="1382">
                  <c:v>12.146000000000001</c:v>
                </c:pt>
                <c:pt idx="1383">
                  <c:v>5.6870000000000003</c:v>
                </c:pt>
                <c:pt idx="1384">
                  <c:v>43.537999999999997</c:v>
                </c:pt>
                <c:pt idx="1385">
                  <c:v>-3.6547000000000001</c:v>
                </c:pt>
                <c:pt idx="1386">
                  <c:v>149.166</c:v>
                </c:pt>
                <c:pt idx="1387">
                  <c:v>33.347700000000003</c:v>
                </c:pt>
                <c:pt idx="1388">
                  <c:v>-340.53109999999998</c:v>
                </c:pt>
                <c:pt idx="1389">
                  <c:v>58.811999999999998</c:v>
                </c:pt>
                <c:pt idx="1390">
                  <c:v>739.67399999999998</c:v>
                </c:pt>
                <c:pt idx="1391">
                  <c:v>-807.59</c:v>
                </c:pt>
                <c:pt idx="1392">
                  <c:v>-807.59</c:v>
                </c:pt>
                <c:pt idx="1393">
                  <c:v>-48.57</c:v>
                </c:pt>
                <c:pt idx="1394">
                  <c:v>-48.57</c:v>
                </c:pt>
                <c:pt idx="1395">
                  <c:v>-729.98800000000006</c:v>
                </c:pt>
                <c:pt idx="1396">
                  <c:v>1059.288</c:v>
                </c:pt>
                <c:pt idx="1397">
                  <c:v>18.218</c:v>
                </c:pt>
                <c:pt idx="1398">
                  <c:v>25.058</c:v>
                </c:pt>
                <c:pt idx="1399">
                  <c:v>-41.32</c:v>
                </c:pt>
                <c:pt idx="1400">
                  <c:v>1152.5277000000001</c:v>
                </c:pt>
                <c:pt idx="1401">
                  <c:v>9.8620000000000001</c:v>
                </c:pt>
                <c:pt idx="1402">
                  <c:v>-160.38470000000001</c:v>
                </c:pt>
                <c:pt idx="1403">
                  <c:v>-120.59</c:v>
                </c:pt>
                <c:pt idx="1404">
                  <c:v>2.14</c:v>
                </c:pt>
                <c:pt idx="1405">
                  <c:v>15.096</c:v>
                </c:pt>
                <c:pt idx="1406">
                  <c:v>14.9124</c:v>
                </c:pt>
                <c:pt idx="1407">
                  <c:v>-135.226</c:v>
                </c:pt>
                <c:pt idx="1408">
                  <c:v>25.913820000000001</c:v>
                </c:pt>
                <c:pt idx="1409">
                  <c:v>6.4832400000000003</c:v>
                </c:pt>
                <c:pt idx="1410">
                  <c:v>2.3319999999999999</c:v>
                </c:pt>
                <c:pt idx="1411">
                  <c:v>710.80740000000003</c:v>
                </c:pt>
                <c:pt idx="1412">
                  <c:v>4.032</c:v>
                </c:pt>
                <c:pt idx="1413">
                  <c:v>-82.64</c:v>
                </c:pt>
                <c:pt idx="1414">
                  <c:v>13.536</c:v>
                </c:pt>
                <c:pt idx="1415">
                  <c:v>5078.5379999999996</c:v>
                </c:pt>
                <c:pt idx="1416">
                  <c:v>23.276</c:v>
                </c:pt>
                <c:pt idx="1417">
                  <c:v>17.754000000000001</c:v>
                </c:pt>
                <c:pt idx="1418">
                  <c:v>-90.585499999999996</c:v>
                </c:pt>
                <c:pt idx="1419">
                  <c:v>-36.9</c:v>
                </c:pt>
                <c:pt idx="1420">
                  <c:v>608.26199999999994</c:v>
                </c:pt>
                <c:pt idx="1421">
                  <c:v>-570.16959999999995</c:v>
                </c:pt>
                <c:pt idx="1422">
                  <c:v>-273.98</c:v>
                </c:pt>
                <c:pt idx="1423">
                  <c:v>7.31</c:v>
                </c:pt>
                <c:pt idx="1424">
                  <c:v>0.69599999999999995</c:v>
                </c:pt>
                <c:pt idx="1425">
                  <c:v>803.47050000000002</c:v>
                </c:pt>
                <c:pt idx="1426">
                  <c:v>-24.03</c:v>
                </c:pt>
                <c:pt idx="1427">
                  <c:v>-37.03</c:v>
                </c:pt>
                <c:pt idx="1428">
                  <c:v>-0.71</c:v>
                </c:pt>
                <c:pt idx="1429">
                  <c:v>-7.61</c:v>
                </c:pt>
                <c:pt idx="1430">
                  <c:v>-1522.3040000000001</c:v>
                </c:pt>
                <c:pt idx="1431">
                  <c:v>21.769500000000001</c:v>
                </c:pt>
                <c:pt idx="1432">
                  <c:v>293.14</c:v>
                </c:pt>
                <c:pt idx="1433">
                  <c:v>-6.61</c:v>
                </c:pt>
                <c:pt idx="1434">
                  <c:v>-57.540999999999997</c:v>
                </c:pt>
                <c:pt idx="1435">
                  <c:v>-67.59</c:v>
                </c:pt>
                <c:pt idx="1436">
                  <c:v>470.33800000000002</c:v>
                </c:pt>
                <c:pt idx="1437">
                  <c:v>-159.25</c:v>
                </c:pt>
                <c:pt idx="1438">
                  <c:v>206.517</c:v>
                </c:pt>
                <c:pt idx="1439">
                  <c:v>713.88</c:v>
                </c:pt>
                <c:pt idx="1440">
                  <c:v>171.83879999999999</c:v>
                </c:pt>
                <c:pt idx="1441">
                  <c:v>-149.21199999999999</c:v>
                </c:pt>
                <c:pt idx="1442">
                  <c:v>-165.45</c:v>
                </c:pt>
                <c:pt idx="1443">
                  <c:v>-141.12</c:v>
                </c:pt>
                <c:pt idx="1444">
                  <c:v>159.52969999999999</c:v>
                </c:pt>
                <c:pt idx="1445">
                  <c:v>15.3714</c:v>
                </c:pt>
                <c:pt idx="1446">
                  <c:v>139.61199999999999</c:v>
                </c:pt>
                <c:pt idx="1447">
                  <c:v>442.0899</c:v>
                </c:pt>
                <c:pt idx="1448">
                  <c:v>455.12400000000002</c:v>
                </c:pt>
                <c:pt idx="1449">
                  <c:v>314.48129999999998</c:v>
                </c:pt>
                <c:pt idx="1450">
                  <c:v>384.38</c:v>
                </c:pt>
                <c:pt idx="1451">
                  <c:v>46.29</c:v>
                </c:pt>
                <c:pt idx="1452">
                  <c:v>177.79</c:v>
                </c:pt>
                <c:pt idx="1453">
                  <c:v>8.9320000000000004</c:v>
                </c:pt>
                <c:pt idx="1454">
                  <c:v>229.63800000000001</c:v>
                </c:pt>
                <c:pt idx="1455">
                  <c:v>-2.12</c:v>
                </c:pt>
                <c:pt idx="1456">
                  <c:v>-36.630000000000003</c:v>
                </c:pt>
                <c:pt idx="1457">
                  <c:v>-2.12</c:v>
                </c:pt>
                <c:pt idx="1458">
                  <c:v>97.16</c:v>
                </c:pt>
                <c:pt idx="1459">
                  <c:v>-20.65</c:v>
                </c:pt>
                <c:pt idx="1460">
                  <c:v>3.04</c:v>
                </c:pt>
                <c:pt idx="1461">
                  <c:v>2.706</c:v>
                </c:pt>
                <c:pt idx="1462">
                  <c:v>-207.28</c:v>
                </c:pt>
                <c:pt idx="1463">
                  <c:v>9.33</c:v>
                </c:pt>
                <c:pt idx="1464">
                  <c:v>100.2984</c:v>
                </c:pt>
                <c:pt idx="1465">
                  <c:v>2495.3987999999999</c:v>
                </c:pt>
                <c:pt idx="1466">
                  <c:v>-258.56599999999997</c:v>
                </c:pt>
                <c:pt idx="1467">
                  <c:v>-59.06</c:v>
                </c:pt>
                <c:pt idx="1468">
                  <c:v>-136.25200000000001</c:v>
                </c:pt>
                <c:pt idx="1469">
                  <c:v>137.67570000000001</c:v>
                </c:pt>
                <c:pt idx="1470">
                  <c:v>-62</c:v>
                </c:pt>
                <c:pt idx="1471">
                  <c:v>17.8398</c:v>
                </c:pt>
                <c:pt idx="1472">
                  <c:v>183.84299999999999</c:v>
                </c:pt>
                <c:pt idx="1473">
                  <c:v>290.202</c:v>
                </c:pt>
                <c:pt idx="1474">
                  <c:v>117.852</c:v>
                </c:pt>
                <c:pt idx="1475">
                  <c:v>-190.68</c:v>
                </c:pt>
                <c:pt idx="1476">
                  <c:v>325.39800000000002</c:v>
                </c:pt>
                <c:pt idx="1477">
                  <c:v>12.706</c:v>
                </c:pt>
                <c:pt idx="1478">
                  <c:v>7.71516</c:v>
                </c:pt>
                <c:pt idx="1479">
                  <c:v>2502.6851999999999</c:v>
                </c:pt>
                <c:pt idx="1480">
                  <c:v>0.68799999999999994</c:v>
                </c:pt>
                <c:pt idx="1481">
                  <c:v>-8.8759999999999994</c:v>
                </c:pt>
                <c:pt idx="1482">
                  <c:v>1644.0768</c:v>
                </c:pt>
                <c:pt idx="1483">
                  <c:v>-20.182259999999999</c:v>
                </c:pt>
                <c:pt idx="1484">
                  <c:v>-156.97219999999999</c:v>
                </c:pt>
                <c:pt idx="1485">
                  <c:v>384.5043</c:v>
                </c:pt>
                <c:pt idx="1486">
                  <c:v>-40.432000000000002</c:v>
                </c:pt>
                <c:pt idx="1487">
                  <c:v>481.03199999999998</c:v>
                </c:pt>
                <c:pt idx="1488">
                  <c:v>4.29</c:v>
                </c:pt>
                <c:pt idx="1489">
                  <c:v>-67.0565</c:v>
                </c:pt>
                <c:pt idx="1490">
                  <c:v>-7.94</c:v>
                </c:pt>
                <c:pt idx="1491">
                  <c:v>122.292</c:v>
                </c:pt>
                <c:pt idx="1492">
                  <c:v>326.25</c:v>
                </c:pt>
                <c:pt idx="1493">
                  <c:v>1399.64</c:v>
                </c:pt>
                <c:pt idx="1494">
                  <c:v>232.642</c:v>
                </c:pt>
                <c:pt idx="1495">
                  <c:v>-121.75</c:v>
                </c:pt>
                <c:pt idx="1496">
                  <c:v>24.35</c:v>
                </c:pt>
                <c:pt idx="1497">
                  <c:v>-92.32</c:v>
                </c:pt>
                <c:pt idx="1498">
                  <c:v>187.41200000000001</c:v>
                </c:pt>
                <c:pt idx="1499">
                  <c:v>137.68794</c:v>
                </c:pt>
                <c:pt idx="1500">
                  <c:v>-152.76</c:v>
                </c:pt>
                <c:pt idx="1501">
                  <c:v>62.298000000000002</c:v>
                </c:pt>
                <c:pt idx="1502">
                  <c:v>19.308</c:v>
                </c:pt>
                <c:pt idx="1503">
                  <c:v>0.33</c:v>
                </c:pt>
                <c:pt idx="1504">
                  <c:v>15.42</c:v>
                </c:pt>
                <c:pt idx="1505">
                  <c:v>33.923999999999999</c:v>
                </c:pt>
                <c:pt idx="1506">
                  <c:v>81.91</c:v>
                </c:pt>
                <c:pt idx="1507">
                  <c:v>67.107500000000002</c:v>
                </c:pt>
                <c:pt idx="1508">
                  <c:v>54.937800000000003</c:v>
                </c:pt>
                <c:pt idx="1509">
                  <c:v>168.23699999999999</c:v>
                </c:pt>
                <c:pt idx="1510">
                  <c:v>-16.89</c:v>
                </c:pt>
                <c:pt idx="1511">
                  <c:v>25.51</c:v>
                </c:pt>
                <c:pt idx="1512">
                  <c:v>371.27199999999999</c:v>
                </c:pt>
                <c:pt idx="1513">
                  <c:v>77.000895400000005</c:v>
                </c:pt>
                <c:pt idx="1514">
                  <c:v>27.968599999999999</c:v>
                </c:pt>
                <c:pt idx="1515">
                  <c:v>-239.315</c:v>
                </c:pt>
                <c:pt idx="1516">
                  <c:v>-33.31</c:v>
                </c:pt>
                <c:pt idx="1517">
                  <c:v>396.97199999999998</c:v>
                </c:pt>
                <c:pt idx="1518">
                  <c:v>3670.3515000000002</c:v>
                </c:pt>
                <c:pt idx="1519">
                  <c:v>-1</c:v>
                </c:pt>
                <c:pt idx="1520">
                  <c:v>-221.25399999999999</c:v>
                </c:pt>
                <c:pt idx="1521">
                  <c:v>3.3839999999999999</c:v>
                </c:pt>
                <c:pt idx="1522">
                  <c:v>50.2044</c:v>
                </c:pt>
                <c:pt idx="1523">
                  <c:v>-10.9</c:v>
                </c:pt>
                <c:pt idx="1524">
                  <c:v>2.1800000000000002</c:v>
                </c:pt>
                <c:pt idx="1525">
                  <c:v>-2.87</c:v>
                </c:pt>
                <c:pt idx="1526">
                  <c:v>70.176000000000002</c:v>
                </c:pt>
                <c:pt idx="1527">
                  <c:v>30.024000000000001</c:v>
                </c:pt>
                <c:pt idx="1528">
                  <c:v>117.38</c:v>
                </c:pt>
                <c:pt idx="1529">
                  <c:v>70.193700000000007</c:v>
                </c:pt>
                <c:pt idx="1530">
                  <c:v>-11.281499999999999</c:v>
                </c:pt>
                <c:pt idx="1531">
                  <c:v>-114.6399</c:v>
                </c:pt>
                <c:pt idx="1532">
                  <c:v>-17.489999999999998</c:v>
                </c:pt>
                <c:pt idx="1533">
                  <c:v>-114.6399</c:v>
                </c:pt>
                <c:pt idx="1534">
                  <c:v>969.42</c:v>
                </c:pt>
                <c:pt idx="1535">
                  <c:v>2000.11</c:v>
                </c:pt>
                <c:pt idx="1536">
                  <c:v>-103.224</c:v>
                </c:pt>
                <c:pt idx="1537">
                  <c:v>-35.75</c:v>
                </c:pt>
                <c:pt idx="1538">
                  <c:v>152.65559999999999</c:v>
                </c:pt>
                <c:pt idx="1539">
                  <c:v>7.15</c:v>
                </c:pt>
                <c:pt idx="1540">
                  <c:v>1489.8</c:v>
                </c:pt>
                <c:pt idx="1541">
                  <c:v>-164.39519999999999</c:v>
                </c:pt>
                <c:pt idx="1542">
                  <c:v>882.48239999999998</c:v>
                </c:pt>
                <c:pt idx="1543">
                  <c:v>295.90649999999999</c:v>
                </c:pt>
                <c:pt idx="1544">
                  <c:v>-2111.36</c:v>
                </c:pt>
                <c:pt idx="1545">
                  <c:v>395.76</c:v>
                </c:pt>
                <c:pt idx="1546">
                  <c:v>-39.396000000000001</c:v>
                </c:pt>
                <c:pt idx="1547">
                  <c:v>27.013500000000001</c:v>
                </c:pt>
                <c:pt idx="1548">
                  <c:v>462.92099999999999</c:v>
                </c:pt>
                <c:pt idx="1549">
                  <c:v>7.9</c:v>
                </c:pt>
                <c:pt idx="1550">
                  <c:v>14.754</c:v>
                </c:pt>
                <c:pt idx="1551">
                  <c:v>669.61199999999997</c:v>
                </c:pt>
                <c:pt idx="1552">
                  <c:v>213</c:v>
                </c:pt>
                <c:pt idx="1553">
                  <c:v>1372.6307999999999</c:v>
                </c:pt>
                <c:pt idx="1554">
                  <c:v>5924.1122999999998</c:v>
                </c:pt>
                <c:pt idx="1555">
                  <c:v>5.98</c:v>
                </c:pt>
                <c:pt idx="1556">
                  <c:v>-986.524</c:v>
                </c:pt>
                <c:pt idx="1557">
                  <c:v>-141.666</c:v>
                </c:pt>
                <c:pt idx="1558">
                  <c:v>-5.54</c:v>
                </c:pt>
                <c:pt idx="1559">
                  <c:v>1074.44</c:v>
                </c:pt>
                <c:pt idx="1560">
                  <c:v>55.887999999999998</c:v>
                </c:pt>
                <c:pt idx="1561">
                  <c:v>1.6169</c:v>
                </c:pt>
                <c:pt idx="1562">
                  <c:v>65.394000000000005</c:v>
                </c:pt>
                <c:pt idx="1563">
                  <c:v>1.3360000000000001</c:v>
                </c:pt>
                <c:pt idx="1564">
                  <c:v>-16.64</c:v>
                </c:pt>
                <c:pt idx="1565">
                  <c:v>-59.73</c:v>
                </c:pt>
                <c:pt idx="1566">
                  <c:v>-633.441237</c:v>
                </c:pt>
                <c:pt idx="1567">
                  <c:v>66.22</c:v>
                </c:pt>
                <c:pt idx="1568">
                  <c:v>-23.53</c:v>
                </c:pt>
                <c:pt idx="1569">
                  <c:v>1318.83</c:v>
                </c:pt>
                <c:pt idx="1570">
                  <c:v>650.29999999999995</c:v>
                </c:pt>
                <c:pt idx="1571">
                  <c:v>4.1821999999999999</c:v>
                </c:pt>
                <c:pt idx="1572">
                  <c:v>86.438000000000002</c:v>
                </c:pt>
                <c:pt idx="1573">
                  <c:v>-6.6120000000000001</c:v>
                </c:pt>
                <c:pt idx="1574">
                  <c:v>17.505299999999998</c:v>
                </c:pt>
                <c:pt idx="1575">
                  <c:v>916.68060000000003</c:v>
                </c:pt>
                <c:pt idx="1576">
                  <c:v>352.87979999999999</c:v>
                </c:pt>
                <c:pt idx="1577">
                  <c:v>0.34599999999999997</c:v>
                </c:pt>
                <c:pt idx="1578">
                  <c:v>3985.3089</c:v>
                </c:pt>
                <c:pt idx="1579">
                  <c:v>13.956799999999999</c:v>
                </c:pt>
                <c:pt idx="1580">
                  <c:v>309.25400000000002</c:v>
                </c:pt>
                <c:pt idx="1581">
                  <c:v>2.806</c:v>
                </c:pt>
                <c:pt idx="1582">
                  <c:v>21.78</c:v>
                </c:pt>
                <c:pt idx="1583">
                  <c:v>149.8887</c:v>
                </c:pt>
                <c:pt idx="1584">
                  <c:v>-51.704000000000001</c:v>
                </c:pt>
                <c:pt idx="1585">
                  <c:v>144.7482</c:v>
                </c:pt>
                <c:pt idx="1586">
                  <c:v>-112.18899999999999</c:v>
                </c:pt>
                <c:pt idx="1587">
                  <c:v>-45.64</c:v>
                </c:pt>
                <c:pt idx="1588">
                  <c:v>204.49</c:v>
                </c:pt>
                <c:pt idx="1589">
                  <c:v>-66.584999999999994</c:v>
                </c:pt>
                <c:pt idx="1590">
                  <c:v>-14.52</c:v>
                </c:pt>
                <c:pt idx="1591">
                  <c:v>171.26490000000001</c:v>
                </c:pt>
                <c:pt idx="1592">
                  <c:v>689.32799999999997</c:v>
                </c:pt>
                <c:pt idx="1593">
                  <c:v>-33.585999999999999</c:v>
                </c:pt>
                <c:pt idx="1594">
                  <c:v>12.71</c:v>
                </c:pt>
                <c:pt idx="1595">
                  <c:v>-256.51900000000001</c:v>
                </c:pt>
                <c:pt idx="1596">
                  <c:v>398.358</c:v>
                </c:pt>
                <c:pt idx="1597">
                  <c:v>299.6739</c:v>
                </c:pt>
                <c:pt idx="1598">
                  <c:v>-235.89500000000001</c:v>
                </c:pt>
                <c:pt idx="1599">
                  <c:v>122.21</c:v>
                </c:pt>
                <c:pt idx="1600">
                  <c:v>49.787999999999997</c:v>
                </c:pt>
                <c:pt idx="1601">
                  <c:v>-132.62950000000001</c:v>
                </c:pt>
                <c:pt idx="1602">
                  <c:v>1.1080000000000001</c:v>
                </c:pt>
                <c:pt idx="1603">
                  <c:v>1061.3789999999999</c:v>
                </c:pt>
                <c:pt idx="1604">
                  <c:v>-23.5</c:v>
                </c:pt>
                <c:pt idx="1605">
                  <c:v>28.182600000000001</c:v>
                </c:pt>
                <c:pt idx="1606">
                  <c:v>-38.808</c:v>
                </c:pt>
                <c:pt idx="1607">
                  <c:v>-5.08</c:v>
                </c:pt>
                <c:pt idx="1608">
                  <c:v>261.87569999999999</c:v>
                </c:pt>
                <c:pt idx="1609">
                  <c:v>-41.77</c:v>
                </c:pt>
                <c:pt idx="1610">
                  <c:v>-1014.11</c:v>
                </c:pt>
                <c:pt idx="1611">
                  <c:v>553.33169999999996</c:v>
                </c:pt>
                <c:pt idx="1612">
                  <c:v>10.802</c:v>
                </c:pt>
                <c:pt idx="1613">
                  <c:v>18.922000000000001</c:v>
                </c:pt>
                <c:pt idx="1614">
                  <c:v>39.350700000000003</c:v>
                </c:pt>
                <c:pt idx="1615">
                  <c:v>-6.202</c:v>
                </c:pt>
                <c:pt idx="1616">
                  <c:v>2008.71</c:v>
                </c:pt>
                <c:pt idx="1617">
                  <c:v>-80.53</c:v>
                </c:pt>
                <c:pt idx="1618">
                  <c:v>-48.957999999999998</c:v>
                </c:pt>
                <c:pt idx="1619">
                  <c:v>-92.960999999999999</c:v>
                </c:pt>
                <c:pt idx="1620">
                  <c:v>106.7499</c:v>
                </c:pt>
                <c:pt idx="1621">
                  <c:v>-1191.5260000000001</c:v>
                </c:pt>
                <c:pt idx="1622">
                  <c:v>4.1673999999999998</c:v>
                </c:pt>
                <c:pt idx="1623">
                  <c:v>16.021799999999999</c:v>
                </c:pt>
                <c:pt idx="1624">
                  <c:v>38.067300000000003</c:v>
                </c:pt>
                <c:pt idx="1625">
                  <c:v>52.988</c:v>
                </c:pt>
                <c:pt idx="1626">
                  <c:v>10.507999999999999</c:v>
                </c:pt>
                <c:pt idx="1627">
                  <c:v>1448.7309</c:v>
                </c:pt>
                <c:pt idx="1628">
                  <c:v>1.004</c:v>
                </c:pt>
                <c:pt idx="1629">
                  <c:v>15.246</c:v>
                </c:pt>
                <c:pt idx="1630">
                  <c:v>881.04719999999998</c:v>
                </c:pt>
                <c:pt idx="1631">
                  <c:v>300.92579999999998</c:v>
                </c:pt>
                <c:pt idx="1632">
                  <c:v>-2.3759999999999999</c:v>
                </c:pt>
                <c:pt idx="1633">
                  <c:v>-18.3216</c:v>
                </c:pt>
                <c:pt idx="1634">
                  <c:v>638.02800000000002</c:v>
                </c:pt>
                <c:pt idx="1635">
                  <c:v>138.49680000000001</c:v>
                </c:pt>
                <c:pt idx="1636">
                  <c:v>-88.584999999999994</c:v>
                </c:pt>
                <c:pt idx="1637">
                  <c:v>-485.68</c:v>
                </c:pt>
                <c:pt idx="1638">
                  <c:v>-57.56</c:v>
                </c:pt>
                <c:pt idx="1639">
                  <c:v>322.25069999999999</c:v>
                </c:pt>
                <c:pt idx="1640">
                  <c:v>-3.496</c:v>
                </c:pt>
                <c:pt idx="1641">
                  <c:v>-717.072</c:v>
                </c:pt>
                <c:pt idx="1642">
                  <c:v>-2.0097</c:v>
                </c:pt>
                <c:pt idx="1643">
                  <c:v>-477.37200000000001</c:v>
                </c:pt>
                <c:pt idx="1644">
                  <c:v>-143.23500000000001</c:v>
                </c:pt>
                <c:pt idx="1645">
                  <c:v>-2002.6314</c:v>
                </c:pt>
                <c:pt idx="1646">
                  <c:v>91.956000000000003</c:v>
                </c:pt>
                <c:pt idx="1647">
                  <c:v>-2.544</c:v>
                </c:pt>
                <c:pt idx="1648">
                  <c:v>134.16825</c:v>
                </c:pt>
                <c:pt idx="1649">
                  <c:v>-23.155999999999999</c:v>
                </c:pt>
                <c:pt idx="1650">
                  <c:v>-7.6849999999999996</c:v>
                </c:pt>
                <c:pt idx="1651">
                  <c:v>-21.487749999999998</c:v>
                </c:pt>
                <c:pt idx="1652">
                  <c:v>44.677500000000002</c:v>
                </c:pt>
                <c:pt idx="1653">
                  <c:v>23.594999999999999</c:v>
                </c:pt>
                <c:pt idx="1654">
                  <c:v>-36.25</c:v>
                </c:pt>
                <c:pt idx="1655">
                  <c:v>66.362219999999994</c:v>
                </c:pt>
                <c:pt idx="1656">
                  <c:v>125.20740000000001</c:v>
                </c:pt>
                <c:pt idx="1657">
                  <c:v>281.53440000000001</c:v>
                </c:pt>
                <c:pt idx="1658">
                  <c:v>88.56</c:v>
                </c:pt>
                <c:pt idx="1659">
                  <c:v>29.380199999999999</c:v>
                </c:pt>
                <c:pt idx="1660">
                  <c:v>1892.424</c:v>
                </c:pt>
                <c:pt idx="1661">
                  <c:v>138.22200000000001</c:v>
                </c:pt>
                <c:pt idx="1662">
                  <c:v>500.95800000000003</c:v>
                </c:pt>
                <c:pt idx="1663">
                  <c:v>-130.42400000000001</c:v>
                </c:pt>
                <c:pt idx="1664">
                  <c:v>-106.42100000000001</c:v>
                </c:pt>
                <c:pt idx="1665">
                  <c:v>-10.435</c:v>
                </c:pt>
                <c:pt idx="1666">
                  <c:v>-134.512</c:v>
                </c:pt>
                <c:pt idx="1667">
                  <c:v>-453.2</c:v>
                </c:pt>
                <c:pt idx="1668">
                  <c:v>-161.47499999999999</c:v>
                </c:pt>
                <c:pt idx="1669">
                  <c:v>-0.81399999999999995</c:v>
                </c:pt>
                <c:pt idx="1670">
                  <c:v>-13.068</c:v>
                </c:pt>
                <c:pt idx="1671">
                  <c:v>-1455.9972</c:v>
                </c:pt>
                <c:pt idx="1672">
                  <c:v>-22.56</c:v>
                </c:pt>
                <c:pt idx="1673">
                  <c:v>23.87</c:v>
                </c:pt>
                <c:pt idx="1674">
                  <c:v>35.805</c:v>
                </c:pt>
                <c:pt idx="1675">
                  <c:v>732.26980000000003</c:v>
                </c:pt>
                <c:pt idx="1676">
                  <c:v>1231.6569</c:v>
                </c:pt>
                <c:pt idx="1677">
                  <c:v>144.2928</c:v>
                </c:pt>
                <c:pt idx="1678">
                  <c:v>888.14729999999997</c:v>
                </c:pt>
                <c:pt idx="1679">
                  <c:v>-46.005000000000003</c:v>
                </c:pt>
                <c:pt idx="1680">
                  <c:v>72.1858</c:v>
                </c:pt>
                <c:pt idx="1681">
                  <c:v>-122.3733</c:v>
                </c:pt>
                <c:pt idx="1682">
                  <c:v>113.41500000000001</c:v>
                </c:pt>
                <c:pt idx="1683">
                  <c:v>-6.835</c:v>
                </c:pt>
                <c:pt idx="1684">
                  <c:v>7024.2069000000001</c:v>
                </c:pt>
                <c:pt idx="1685">
                  <c:v>36.494999999999997</c:v>
                </c:pt>
                <c:pt idx="1686">
                  <c:v>255.76920000000001</c:v>
                </c:pt>
                <c:pt idx="1687">
                  <c:v>2639.01</c:v>
                </c:pt>
                <c:pt idx="1688">
                  <c:v>40.200000000000003</c:v>
                </c:pt>
                <c:pt idx="1689">
                  <c:v>3.21</c:v>
                </c:pt>
                <c:pt idx="1690">
                  <c:v>3.8519999999999999</c:v>
                </c:pt>
                <c:pt idx="1691">
                  <c:v>-14.074999999999999</c:v>
                </c:pt>
                <c:pt idx="1692">
                  <c:v>85.875</c:v>
                </c:pt>
                <c:pt idx="1693">
                  <c:v>567.59</c:v>
                </c:pt>
                <c:pt idx="1694">
                  <c:v>-28.45</c:v>
                </c:pt>
                <c:pt idx="1695">
                  <c:v>-14.225</c:v>
                </c:pt>
                <c:pt idx="1696">
                  <c:v>38.886000000000003</c:v>
                </c:pt>
                <c:pt idx="1697">
                  <c:v>1232.79</c:v>
                </c:pt>
                <c:pt idx="1698">
                  <c:v>27.38</c:v>
                </c:pt>
                <c:pt idx="1699">
                  <c:v>-5.2949999999999999</c:v>
                </c:pt>
                <c:pt idx="1700">
                  <c:v>41.07</c:v>
                </c:pt>
                <c:pt idx="1701">
                  <c:v>-34.764499999999998</c:v>
                </c:pt>
                <c:pt idx="1702">
                  <c:v>-21.231999999999999</c:v>
                </c:pt>
                <c:pt idx="1703">
                  <c:v>15.8148</c:v>
                </c:pt>
                <c:pt idx="1704">
                  <c:v>422.45249999999999</c:v>
                </c:pt>
                <c:pt idx="1705">
                  <c:v>23.616</c:v>
                </c:pt>
                <c:pt idx="1706">
                  <c:v>15.528</c:v>
                </c:pt>
                <c:pt idx="1707">
                  <c:v>-225.56379999999999</c:v>
                </c:pt>
                <c:pt idx="1708">
                  <c:v>6384.4389000000001</c:v>
                </c:pt>
                <c:pt idx="1709">
                  <c:v>22.818000000000001</c:v>
                </c:pt>
                <c:pt idx="1710">
                  <c:v>-251.40389999999999</c:v>
                </c:pt>
                <c:pt idx="1711">
                  <c:v>-2.3450000000000002</c:v>
                </c:pt>
                <c:pt idx="1712">
                  <c:v>-1220.9145000000001</c:v>
                </c:pt>
                <c:pt idx="1713">
                  <c:v>1039.7541000000001</c:v>
                </c:pt>
                <c:pt idx="1714">
                  <c:v>881.46810000000005</c:v>
                </c:pt>
                <c:pt idx="1715">
                  <c:v>1623.9494999999999</c:v>
                </c:pt>
                <c:pt idx="1716">
                  <c:v>5.8624999999999998</c:v>
                </c:pt>
                <c:pt idx="1717">
                  <c:v>10.5</c:v>
                </c:pt>
                <c:pt idx="1718">
                  <c:v>67.606200000000001</c:v>
                </c:pt>
                <c:pt idx="1719">
                  <c:v>6.0926999999999998</c:v>
                </c:pt>
                <c:pt idx="1720">
                  <c:v>-102.5121</c:v>
                </c:pt>
                <c:pt idx="1721">
                  <c:v>-47.995249999999999</c:v>
                </c:pt>
                <c:pt idx="1722">
                  <c:v>-29.172000000000001</c:v>
                </c:pt>
                <c:pt idx="1723">
                  <c:v>10.01</c:v>
                </c:pt>
                <c:pt idx="1724">
                  <c:v>-25.103999999999999</c:v>
                </c:pt>
                <c:pt idx="1725">
                  <c:v>-53.744999999999997</c:v>
                </c:pt>
                <c:pt idx="1726">
                  <c:v>-51.634999999999998</c:v>
                </c:pt>
                <c:pt idx="1727">
                  <c:v>-9.1769999999999996</c:v>
                </c:pt>
                <c:pt idx="1728">
                  <c:v>-7.3415999999999997</c:v>
                </c:pt>
                <c:pt idx="1729">
                  <c:v>-11.375999999999999</c:v>
                </c:pt>
                <c:pt idx="1730">
                  <c:v>-60.704000000000001</c:v>
                </c:pt>
                <c:pt idx="1731">
                  <c:v>-131.16</c:v>
                </c:pt>
                <c:pt idx="1732">
                  <c:v>-65.58</c:v>
                </c:pt>
                <c:pt idx="1733">
                  <c:v>253.3032</c:v>
                </c:pt>
                <c:pt idx="1734">
                  <c:v>-30.808</c:v>
                </c:pt>
                <c:pt idx="1735">
                  <c:v>47.61</c:v>
                </c:pt>
                <c:pt idx="1736">
                  <c:v>3.54</c:v>
                </c:pt>
                <c:pt idx="1737">
                  <c:v>40.283999999999999</c:v>
                </c:pt>
                <c:pt idx="1738">
                  <c:v>1166.6279999999999</c:v>
                </c:pt>
                <c:pt idx="1739">
                  <c:v>-40.604199999999999</c:v>
                </c:pt>
                <c:pt idx="1740">
                  <c:v>-294.084</c:v>
                </c:pt>
                <c:pt idx="1741">
                  <c:v>118.6317</c:v>
                </c:pt>
                <c:pt idx="1742">
                  <c:v>23.303999999999998</c:v>
                </c:pt>
                <c:pt idx="1743">
                  <c:v>150.72</c:v>
                </c:pt>
                <c:pt idx="1744">
                  <c:v>19.420000000000002</c:v>
                </c:pt>
                <c:pt idx="1745">
                  <c:v>3.13</c:v>
                </c:pt>
                <c:pt idx="1746">
                  <c:v>1141.07</c:v>
                </c:pt>
                <c:pt idx="1747">
                  <c:v>-27.375</c:v>
                </c:pt>
                <c:pt idx="1748">
                  <c:v>-435.75749999999999</c:v>
                </c:pt>
                <c:pt idx="1749">
                  <c:v>682.53</c:v>
                </c:pt>
                <c:pt idx="1750">
                  <c:v>-277.22199999999998</c:v>
                </c:pt>
                <c:pt idx="1751">
                  <c:v>349.40910000000002</c:v>
                </c:pt>
                <c:pt idx="1752">
                  <c:v>-27.283750000000001</c:v>
                </c:pt>
                <c:pt idx="1753">
                  <c:v>111.22199999999999</c:v>
                </c:pt>
                <c:pt idx="1754">
                  <c:v>-247.55157</c:v>
                </c:pt>
                <c:pt idx="1755">
                  <c:v>-277.20924000000002</c:v>
                </c:pt>
                <c:pt idx="1756">
                  <c:v>-93.064499999999995</c:v>
                </c:pt>
                <c:pt idx="1757">
                  <c:v>454.44779999999997</c:v>
                </c:pt>
                <c:pt idx="1758">
                  <c:v>7.6245000000000003</c:v>
                </c:pt>
                <c:pt idx="1759">
                  <c:v>-723.78399999999999</c:v>
                </c:pt>
                <c:pt idx="1760">
                  <c:v>589.18799999999999</c:v>
                </c:pt>
                <c:pt idx="1761">
                  <c:v>-1314.992</c:v>
                </c:pt>
                <c:pt idx="1762">
                  <c:v>262.2</c:v>
                </c:pt>
                <c:pt idx="1763">
                  <c:v>4637.4071999999996</c:v>
                </c:pt>
                <c:pt idx="1764">
                  <c:v>-239.54150000000001</c:v>
                </c:pt>
                <c:pt idx="1765">
                  <c:v>-31.68825</c:v>
                </c:pt>
                <c:pt idx="1766">
                  <c:v>690.7038</c:v>
                </c:pt>
                <c:pt idx="1767">
                  <c:v>33.659999999999997</c:v>
                </c:pt>
                <c:pt idx="1768">
                  <c:v>-191.548</c:v>
                </c:pt>
                <c:pt idx="1769">
                  <c:v>-144.19999999999999</c:v>
                </c:pt>
                <c:pt idx="1770">
                  <c:v>-115.36</c:v>
                </c:pt>
                <c:pt idx="1771">
                  <c:v>-138.0368</c:v>
                </c:pt>
                <c:pt idx="1772">
                  <c:v>4390.3665000000001</c:v>
                </c:pt>
                <c:pt idx="1773">
                  <c:v>2593.14</c:v>
                </c:pt>
                <c:pt idx="1774">
                  <c:v>1162.76</c:v>
                </c:pt>
                <c:pt idx="1775">
                  <c:v>711.05190000000005</c:v>
                </c:pt>
                <c:pt idx="1776">
                  <c:v>-899.67499999999995</c:v>
                </c:pt>
                <c:pt idx="1777">
                  <c:v>4.0442999999999998</c:v>
                </c:pt>
                <c:pt idx="1778">
                  <c:v>-10.368399999999999</c:v>
                </c:pt>
                <c:pt idx="1779">
                  <c:v>69.545100000000005</c:v>
                </c:pt>
                <c:pt idx="1780">
                  <c:v>-108.27249999999999</c:v>
                </c:pt>
                <c:pt idx="1781">
                  <c:v>123.89175</c:v>
                </c:pt>
                <c:pt idx="1782">
                  <c:v>39.585299999999997</c:v>
                </c:pt>
                <c:pt idx="1783">
                  <c:v>16.091999999999999</c:v>
                </c:pt>
                <c:pt idx="1784">
                  <c:v>44.52</c:v>
                </c:pt>
                <c:pt idx="1785">
                  <c:v>13.2294</c:v>
                </c:pt>
                <c:pt idx="1786">
                  <c:v>-84.437600000000003</c:v>
                </c:pt>
                <c:pt idx="1787">
                  <c:v>24.312000000000001</c:v>
                </c:pt>
                <c:pt idx="1788">
                  <c:v>797.85599999999999</c:v>
                </c:pt>
                <c:pt idx="1789">
                  <c:v>-178.21600000000001</c:v>
                </c:pt>
                <c:pt idx="1790">
                  <c:v>-26.655999999999999</c:v>
                </c:pt>
                <c:pt idx="1791">
                  <c:v>-203.09800000000001</c:v>
                </c:pt>
                <c:pt idx="1792">
                  <c:v>-223.94399999999999</c:v>
                </c:pt>
                <c:pt idx="1793">
                  <c:v>-403.18740000000003</c:v>
                </c:pt>
                <c:pt idx="1794">
                  <c:v>-32.816000000000003</c:v>
                </c:pt>
                <c:pt idx="1795">
                  <c:v>-15.61</c:v>
                </c:pt>
                <c:pt idx="1796">
                  <c:v>-25.634</c:v>
                </c:pt>
                <c:pt idx="1797">
                  <c:v>509.95830000000001</c:v>
                </c:pt>
                <c:pt idx="1798">
                  <c:v>-89.27</c:v>
                </c:pt>
                <c:pt idx="1799">
                  <c:v>72.983999999999995</c:v>
                </c:pt>
                <c:pt idx="1800">
                  <c:v>-11.57</c:v>
                </c:pt>
                <c:pt idx="1801">
                  <c:v>-61.87</c:v>
                </c:pt>
                <c:pt idx="1802">
                  <c:v>-530.24</c:v>
                </c:pt>
                <c:pt idx="1803">
                  <c:v>261.44400000000002</c:v>
                </c:pt>
                <c:pt idx="1804">
                  <c:v>-25.111999999999998</c:v>
                </c:pt>
                <c:pt idx="1805">
                  <c:v>17.376000000000001</c:v>
                </c:pt>
                <c:pt idx="1806">
                  <c:v>24.260400000000001</c:v>
                </c:pt>
                <c:pt idx="1807">
                  <c:v>14.48</c:v>
                </c:pt>
                <c:pt idx="1808">
                  <c:v>22.25</c:v>
                </c:pt>
                <c:pt idx="1809">
                  <c:v>-11.247999999999999</c:v>
                </c:pt>
                <c:pt idx="1810">
                  <c:v>1107.4079999999999</c:v>
                </c:pt>
                <c:pt idx="1811">
                  <c:v>-27.16</c:v>
                </c:pt>
                <c:pt idx="1812">
                  <c:v>-52.344000000000001</c:v>
                </c:pt>
                <c:pt idx="1813">
                  <c:v>-119.93600000000001</c:v>
                </c:pt>
                <c:pt idx="1814">
                  <c:v>-19.207999999999998</c:v>
                </c:pt>
                <c:pt idx="1815">
                  <c:v>7.44</c:v>
                </c:pt>
                <c:pt idx="1816">
                  <c:v>360.24</c:v>
                </c:pt>
                <c:pt idx="1817">
                  <c:v>-55.97</c:v>
                </c:pt>
                <c:pt idx="1818">
                  <c:v>70.676699999999997</c:v>
                </c:pt>
                <c:pt idx="1819">
                  <c:v>-500.38</c:v>
                </c:pt>
                <c:pt idx="1820">
                  <c:v>-250.19</c:v>
                </c:pt>
                <c:pt idx="1821">
                  <c:v>-8.9039999999999999</c:v>
                </c:pt>
                <c:pt idx="1822">
                  <c:v>484.8492</c:v>
                </c:pt>
                <c:pt idx="1823">
                  <c:v>18</c:v>
                </c:pt>
                <c:pt idx="1824">
                  <c:v>818.54617499999995</c:v>
                </c:pt>
                <c:pt idx="1825">
                  <c:v>-50.244999999999997</c:v>
                </c:pt>
                <c:pt idx="1826">
                  <c:v>-20.103999999999999</c:v>
                </c:pt>
                <c:pt idx="1827">
                  <c:v>-27.004999999999999</c:v>
                </c:pt>
                <c:pt idx="1828">
                  <c:v>-122.83499999999999</c:v>
                </c:pt>
                <c:pt idx="1829">
                  <c:v>-283.9914</c:v>
                </c:pt>
                <c:pt idx="1830">
                  <c:v>-195.34200000000001</c:v>
                </c:pt>
                <c:pt idx="1831">
                  <c:v>-89.709199999999996</c:v>
                </c:pt>
                <c:pt idx="1832">
                  <c:v>2028.12</c:v>
                </c:pt>
                <c:pt idx="1833">
                  <c:v>3042.18</c:v>
                </c:pt>
                <c:pt idx="1834">
                  <c:v>35.954999999999998</c:v>
                </c:pt>
                <c:pt idx="1835">
                  <c:v>756.67470000000003</c:v>
                </c:pt>
                <c:pt idx="1836">
                  <c:v>-222.34299999999999</c:v>
                </c:pt>
                <c:pt idx="1837">
                  <c:v>2169.7464</c:v>
                </c:pt>
                <c:pt idx="1838">
                  <c:v>-229.93</c:v>
                </c:pt>
                <c:pt idx="1839">
                  <c:v>52.92</c:v>
                </c:pt>
                <c:pt idx="1840">
                  <c:v>-63.51</c:v>
                </c:pt>
                <c:pt idx="1841">
                  <c:v>-31.754999999999999</c:v>
                </c:pt>
                <c:pt idx="1842">
                  <c:v>-164.3948</c:v>
                </c:pt>
                <c:pt idx="1843">
                  <c:v>257.08319999999998</c:v>
                </c:pt>
                <c:pt idx="1844">
                  <c:v>0.78539999999999999</c:v>
                </c:pt>
                <c:pt idx="1845">
                  <c:v>17.429400000000001</c:v>
                </c:pt>
                <c:pt idx="1846">
                  <c:v>-178.86959999999999</c:v>
                </c:pt>
                <c:pt idx="1847">
                  <c:v>-266.68599999999998</c:v>
                </c:pt>
                <c:pt idx="1848">
                  <c:v>-12.278</c:v>
                </c:pt>
                <c:pt idx="1849">
                  <c:v>800.25509999999997</c:v>
                </c:pt>
                <c:pt idx="1850">
                  <c:v>-10.36</c:v>
                </c:pt>
                <c:pt idx="1851">
                  <c:v>-204.16</c:v>
                </c:pt>
                <c:pt idx="1852">
                  <c:v>199.1823</c:v>
                </c:pt>
                <c:pt idx="1853">
                  <c:v>4033.6089000000002</c:v>
                </c:pt>
                <c:pt idx="1854">
                  <c:v>141.7824</c:v>
                </c:pt>
                <c:pt idx="1855">
                  <c:v>-34.591999999999999</c:v>
                </c:pt>
                <c:pt idx="1856">
                  <c:v>-64.664000000000001</c:v>
                </c:pt>
                <c:pt idx="1857">
                  <c:v>427.11840000000001</c:v>
                </c:pt>
                <c:pt idx="1858">
                  <c:v>4.53</c:v>
                </c:pt>
                <c:pt idx="1859">
                  <c:v>9.7799999999999994</c:v>
                </c:pt>
                <c:pt idx="1860">
                  <c:v>10.32</c:v>
                </c:pt>
                <c:pt idx="1861">
                  <c:v>-16.2</c:v>
                </c:pt>
                <c:pt idx="1862">
                  <c:v>-20.25</c:v>
                </c:pt>
                <c:pt idx="1863">
                  <c:v>-3.3809999999999998</c:v>
                </c:pt>
                <c:pt idx="1864">
                  <c:v>-2.7048000000000001</c:v>
                </c:pt>
                <c:pt idx="1865">
                  <c:v>26.1</c:v>
                </c:pt>
                <c:pt idx="1866">
                  <c:v>-2.58</c:v>
                </c:pt>
                <c:pt idx="1867">
                  <c:v>2800.12</c:v>
                </c:pt>
                <c:pt idx="1868">
                  <c:v>-512.87199999999996</c:v>
                </c:pt>
                <c:pt idx="1869">
                  <c:v>-3.7839999999999998</c:v>
                </c:pt>
                <c:pt idx="1870">
                  <c:v>-122.235</c:v>
                </c:pt>
                <c:pt idx="1871">
                  <c:v>-367.16500000000002</c:v>
                </c:pt>
                <c:pt idx="1872">
                  <c:v>-22.175999999999998</c:v>
                </c:pt>
                <c:pt idx="1873">
                  <c:v>-214.10400000000001</c:v>
                </c:pt>
                <c:pt idx="1874">
                  <c:v>-26.936</c:v>
                </c:pt>
                <c:pt idx="1875">
                  <c:v>-1537.1356000000001</c:v>
                </c:pt>
                <c:pt idx="1876">
                  <c:v>-136.12200000000001</c:v>
                </c:pt>
                <c:pt idx="1877">
                  <c:v>-79.400000000000006</c:v>
                </c:pt>
                <c:pt idx="1878">
                  <c:v>24.096</c:v>
                </c:pt>
                <c:pt idx="1879">
                  <c:v>6.9720000000000004</c:v>
                </c:pt>
                <c:pt idx="1880">
                  <c:v>-39.186250000000001</c:v>
                </c:pt>
                <c:pt idx="1881">
                  <c:v>-1.89</c:v>
                </c:pt>
                <c:pt idx="1882">
                  <c:v>87.12</c:v>
                </c:pt>
                <c:pt idx="1883">
                  <c:v>-243.54400000000001</c:v>
                </c:pt>
                <c:pt idx="1884">
                  <c:v>-139.07599999999999</c:v>
                </c:pt>
                <c:pt idx="1885">
                  <c:v>0.25800000000000001</c:v>
                </c:pt>
                <c:pt idx="1886">
                  <c:v>63.222000000000001</c:v>
                </c:pt>
                <c:pt idx="1887">
                  <c:v>-82.903999999999996</c:v>
                </c:pt>
                <c:pt idx="1888">
                  <c:v>1268.8064999999999</c:v>
                </c:pt>
                <c:pt idx="1889">
                  <c:v>-94.674644999999998</c:v>
                </c:pt>
                <c:pt idx="1890">
                  <c:v>1909.8855000000001</c:v>
                </c:pt>
                <c:pt idx="1891">
                  <c:v>65.077020000000005</c:v>
                </c:pt>
                <c:pt idx="1892">
                  <c:v>710.67240000000004</c:v>
                </c:pt>
                <c:pt idx="1893">
                  <c:v>126.22499999999999</c:v>
                </c:pt>
                <c:pt idx="1894">
                  <c:v>187.7628</c:v>
                </c:pt>
                <c:pt idx="1895">
                  <c:v>-115.90389999999999</c:v>
                </c:pt>
                <c:pt idx="1896">
                  <c:v>200.0172</c:v>
                </c:pt>
                <c:pt idx="1897">
                  <c:v>18.0642</c:v>
                </c:pt>
                <c:pt idx="1898">
                  <c:v>-31.885000000000002</c:v>
                </c:pt>
                <c:pt idx="1899">
                  <c:v>-95.210499999999996</c:v>
                </c:pt>
                <c:pt idx="1900">
                  <c:v>-286.245</c:v>
                </c:pt>
                <c:pt idx="1901">
                  <c:v>-103.624</c:v>
                </c:pt>
                <c:pt idx="1902">
                  <c:v>-57.823999999999998</c:v>
                </c:pt>
                <c:pt idx="1903">
                  <c:v>-30.45</c:v>
                </c:pt>
                <c:pt idx="1904">
                  <c:v>1206.5961</c:v>
                </c:pt>
                <c:pt idx="1905">
                  <c:v>-32.28</c:v>
                </c:pt>
                <c:pt idx="1906">
                  <c:v>-16.14</c:v>
                </c:pt>
                <c:pt idx="1907">
                  <c:v>59.4405</c:v>
                </c:pt>
                <c:pt idx="1908">
                  <c:v>-17.03</c:v>
                </c:pt>
                <c:pt idx="1909">
                  <c:v>39.627000000000002</c:v>
                </c:pt>
                <c:pt idx="1910">
                  <c:v>-8.5150000000000006</c:v>
                </c:pt>
                <c:pt idx="1911">
                  <c:v>52.764000000000003</c:v>
                </c:pt>
                <c:pt idx="1912">
                  <c:v>95.388000000000005</c:v>
                </c:pt>
                <c:pt idx="1913">
                  <c:v>-126.208</c:v>
                </c:pt>
                <c:pt idx="1914">
                  <c:v>-1.9039999999999999</c:v>
                </c:pt>
                <c:pt idx="1915">
                  <c:v>-37.048000000000002</c:v>
                </c:pt>
                <c:pt idx="1916">
                  <c:v>-56.887999999999998</c:v>
                </c:pt>
                <c:pt idx="1917">
                  <c:v>731.92200000000003</c:v>
                </c:pt>
                <c:pt idx="1918">
                  <c:v>186.55799999999999</c:v>
                </c:pt>
                <c:pt idx="1919">
                  <c:v>-169.232</c:v>
                </c:pt>
                <c:pt idx="1920">
                  <c:v>184.19550000000001</c:v>
                </c:pt>
                <c:pt idx="1921">
                  <c:v>38.700000000000003</c:v>
                </c:pt>
                <c:pt idx="1922">
                  <c:v>-21.91</c:v>
                </c:pt>
                <c:pt idx="1923">
                  <c:v>-119.77</c:v>
                </c:pt>
                <c:pt idx="1924">
                  <c:v>46.44</c:v>
                </c:pt>
                <c:pt idx="1925">
                  <c:v>-17.527999999999999</c:v>
                </c:pt>
                <c:pt idx="1926">
                  <c:v>-95.816000000000003</c:v>
                </c:pt>
                <c:pt idx="1927">
                  <c:v>44.892000000000003</c:v>
                </c:pt>
                <c:pt idx="1928">
                  <c:v>450.45960000000002</c:v>
                </c:pt>
                <c:pt idx="1929">
                  <c:v>8798.1831000000002</c:v>
                </c:pt>
                <c:pt idx="1930">
                  <c:v>-5.3849999999999998</c:v>
                </c:pt>
                <c:pt idx="1931">
                  <c:v>270.87430000000001</c:v>
                </c:pt>
                <c:pt idx="1932">
                  <c:v>219.54419999999999</c:v>
                </c:pt>
                <c:pt idx="1933">
                  <c:v>-163.03</c:v>
                </c:pt>
                <c:pt idx="1934">
                  <c:v>-44.624000000000002</c:v>
                </c:pt>
                <c:pt idx="1935">
                  <c:v>2653.7813999999998</c:v>
                </c:pt>
              </c:numCache>
            </c:numRef>
          </c:yVal>
          <c:smooth val="0"/>
          <c:extLst>
            <c:ext xmlns:c16="http://schemas.microsoft.com/office/drawing/2014/chart" uri="{C3380CC4-5D6E-409C-BE32-E72D297353CC}">
              <c16:uniqueId val="{00000004-1F34-40DB-8278-0C83381D7AAF}"/>
            </c:ext>
          </c:extLst>
        </c:ser>
        <c:dLbls>
          <c:showLegendKey val="0"/>
          <c:showVal val="0"/>
          <c:showCatName val="0"/>
          <c:showSerName val="0"/>
          <c:showPercent val="0"/>
          <c:showBubbleSize val="0"/>
        </c:dLbls>
        <c:axId val="1150013936"/>
        <c:axId val="1150014352"/>
      </c:scatterChart>
      <c:valAx>
        <c:axId val="1150013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Product Base Margin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14352"/>
        <c:crosses val="autoZero"/>
        <c:crossBetween val="midCat"/>
      </c:valAx>
      <c:valAx>
        <c:axId val="115001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0013936"/>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Field: Sales and Field: Total appear highly dependent on each other.</a:t>
            </a:r>
          </a:p>
        </c:rich>
      </c:tx>
      <c:layout>
        <c:manualLayout>
          <c:xMode val="edge"/>
          <c:yMode val="edge"/>
          <c:x val="0.1679304461942257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v>Total</c:v>
          </c:tx>
          <c:spPr>
            <a:ln w="25400" cap="rnd">
              <a:noFill/>
              <a:round/>
            </a:ln>
            <a:effectLst/>
          </c:spPr>
          <c:marker>
            <c:symbol val="circle"/>
            <c:size val="7"/>
            <c:spPr>
              <a:solidFill>
                <a:srgbClr val="ED7331"/>
              </a:solidFill>
              <a:ln w="9525">
                <a:solidFill>
                  <a:srgbClr val="FFFFFF"/>
                </a:solidFill>
                <a:prstDash val="solid"/>
              </a:ln>
              <a:effectLst/>
            </c:spPr>
          </c:marker>
          <c:xVal>
            <c:numRef>
              <c:f>Data!$W$2:$W$1937</c:f>
              <c:numCache>
                <c:formatCode>General</c:formatCode>
                <c:ptCount val="1936"/>
                <c:pt idx="0">
                  <c:v>723.54</c:v>
                </c:pt>
                <c:pt idx="1">
                  <c:v>609.09</c:v>
                </c:pt>
                <c:pt idx="2">
                  <c:v>36.58</c:v>
                </c:pt>
                <c:pt idx="3">
                  <c:v>2013.67</c:v>
                </c:pt>
                <c:pt idx="4">
                  <c:v>5183.8900000000003</c:v>
                </c:pt>
                <c:pt idx="5">
                  <c:v>36.090000000000003</c:v>
                </c:pt>
                <c:pt idx="6">
                  <c:v>63.32</c:v>
                </c:pt>
                <c:pt idx="7">
                  <c:v>485.01</c:v>
                </c:pt>
                <c:pt idx="8">
                  <c:v>41.6</c:v>
                </c:pt>
                <c:pt idx="9">
                  <c:v>34.409999999999997</c:v>
                </c:pt>
                <c:pt idx="10">
                  <c:v>157.27000000000001</c:v>
                </c:pt>
                <c:pt idx="11">
                  <c:v>361.72</c:v>
                </c:pt>
                <c:pt idx="12">
                  <c:v>124.81</c:v>
                </c:pt>
                <c:pt idx="13">
                  <c:v>3855.28</c:v>
                </c:pt>
                <c:pt idx="14">
                  <c:v>1225.5999999999999</c:v>
                </c:pt>
                <c:pt idx="15">
                  <c:v>1239.06</c:v>
                </c:pt>
                <c:pt idx="16">
                  <c:v>4083.19</c:v>
                </c:pt>
                <c:pt idx="17">
                  <c:v>4902.38</c:v>
                </c:pt>
                <c:pt idx="18">
                  <c:v>715.55</c:v>
                </c:pt>
                <c:pt idx="19">
                  <c:v>45.63</c:v>
                </c:pt>
                <c:pt idx="20">
                  <c:v>52.47</c:v>
                </c:pt>
                <c:pt idx="21">
                  <c:v>5555.6</c:v>
                </c:pt>
                <c:pt idx="22">
                  <c:v>1440.34</c:v>
                </c:pt>
                <c:pt idx="23">
                  <c:v>22.82</c:v>
                </c:pt>
                <c:pt idx="24">
                  <c:v>188.66</c:v>
                </c:pt>
                <c:pt idx="25">
                  <c:v>29.5</c:v>
                </c:pt>
                <c:pt idx="26">
                  <c:v>122.23</c:v>
                </c:pt>
                <c:pt idx="27">
                  <c:v>65.69</c:v>
                </c:pt>
                <c:pt idx="28">
                  <c:v>302.33999999999997</c:v>
                </c:pt>
                <c:pt idx="29">
                  <c:v>92.02</c:v>
                </c:pt>
                <c:pt idx="30">
                  <c:v>283.55</c:v>
                </c:pt>
                <c:pt idx="31">
                  <c:v>850.64</c:v>
                </c:pt>
                <c:pt idx="32">
                  <c:v>15.95</c:v>
                </c:pt>
                <c:pt idx="33">
                  <c:v>63.78</c:v>
                </c:pt>
                <c:pt idx="34">
                  <c:v>451.61</c:v>
                </c:pt>
                <c:pt idx="35">
                  <c:v>174.5</c:v>
                </c:pt>
                <c:pt idx="36">
                  <c:v>130.62</c:v>
                </c:pt>
                <c:pt idx="37">
                  <c:v>6945.16</c:v>
                </c:pt>
                <c:pt idx="38">
                  <c:v>30.94</c:v>
                </c:pt>
                <c:pt idx="39">
                  <c:v>131.34</c:v>
                </c:pt>
                <c:pt idx="40">
                  <c:v>8.9499999999999993</c:v>
                </c:pt>
                <c:pt idx="41">
                  <c:v>224.12</c:v>
                </c:pt>
                <c:pt idx="42">
                  <c:v>807</c:v>
                </c:pt>
                <c:pt idx="43">
                  <c:v>14.9</c:v>
                </c:pt>
                <c:pt idx="44">
                  <c:v>39.64</c:v>
                </c:pt>
                <c:pt idx="45">
                  <c:v>346.52</c:v>
                </c:pt>
                <c:pt idx="46">
                  <c:v>1202.6600000000001</c:v>
                </c:pt>
                <c:pt idx="47">
                  <c:v>499.31</c:v>
                </c:pt>
                <c:pt idx="48">
                  <c:v>2560.5500000000002</c:v>
                </c:pt>
                <c:pt idx="49">
                  <c:v>19.97</c:v>
                </c:pt>
                <c:pt idx="50">
                  <c:v>660.03</c:v>
                </c:pt>
                <c:pt idx="51">
                  <c:v>1000.26</c:v>
                </c:pt>
                <c:pt idx="52">
                  <c:v>2184.9899999999998</c:v>
                </c:pt>
                <c:pt idx="53">
                  <c:v>1191.2</c:v>
                </c:pt>
                <c:pt idx="54">
                  <c:v>55.25</c:v>
                </c:pt>
                <c:pt idx="55">
                  <c:v>551.22</c:v>
                </c:pt>
                <c:pt idx="56">
                  <c:v>233.58</c:v>
                </c:pt>
                <c:pt idx="57">
                  <c:v>19.86</c:v>
                </c:pt>
                <c:pt idx="58">
                  <c:v>23.26</c:v>
                </c:pt>
                <c:pt idx="59">
                  <c:v>2710.47</c:v>
                </c:pt>
                <c:pt idx="60">
                  <c:v>8354.73</c:v>
                </c:pt>
                <c:pt idx="61">
                  <c:v>637.76</c:v>
                </c:pt>
                <c:pt idx="62">
                  <c:v>2156.06</c:v>
                </c:pt>
                <c:pt idx="63">
                  <c:v>65.849999999999994</c:v>
                </c:pt>
                <c:pt idx="64">
                  <c:v>47.18</c:v>
                </c:pt>
                <c:pt idx="65">
                  <c:v>248.84</c:v>
                </c:pt>
                <c:pt idx="66">
                  <c:v>6968.9</c:v>
                </c:pt>
                <c:pt idx="67">
                  <c:v>8.7200000000000006</c:v>
                </c:pt>
                <c:pt idx="68">
                  <c:v>24.57</c:v>
                </c:pt>
                <c:pt idx="69">
                  <c:v>614.99</c:v>
                </c:pt>
                <c:pt idx="70">
                  <c:v>100.99</c:v>
                </c:pt>
                <c:pt idx="71">
                  <c:v>142.06</c:v>
                </c:pt>
                <c:pt idx="72">
                  <c:v>363.74</c:v>
                </c:pt>
                <c:pt idx="73">
                  <c:v>15.93</c:v>
                </c:pt>
                <c:pt idx="74">
                  <c:v>21.28</c:v>
                </c:pt>
                <c:pt idx="75">
                  <c:v>53.02</c:v>
                </c:pt>
                <c:pt idx="76">
                  <c:v>21.2</c:v>
                </c:pt>
                <c:pt idx="77">
                  <c:v>173.32</c:v>
                </c:pt>
                <c:pt idx="78">
                  <c:v>22.13</c:v>
                </c:pt>
                <c:pt idx="79">
                  <c:v>34.17</c:v>
                </c:pt>
                <c:pt idx="80">
                  <c:v>958.46</c:v>
                </c:pt>
                <c:pt idx="81">
                  <c:v>368.84</c:v>
                </c:pt>
                <c:pt idx="82">
                  <c:v>30.86</c:v>
                </c:pt>
                <c:pt idx="83">
                  <c:v>51.03</c:v>
                </c:pt>
                <c:pt idx="84">
                  <c:v>558.41</c:v>
                </c:pt>
                <c:pt idx="85">
                  <c:v>290.22000000000003</c:v>
                </c:pt>
                <c:pt idx="86">
                  <c:v>12.15</c:v>
                </c:pt>
                <c:pt idx="87">
                  <c:v>288.42</c:v>
                </c:pt>
                <c:pt idx="88">
                  <c:v>205.98</c:v>
                </c:pt>
                <c:pt idx="89">
                  <c:v>13.01</c:v>
                </c:pt>
                <c:pt idx="90">
                  <c:v>192.33</c:v>
                </c:pt>
                <c:pt idx="91">
                  <c:v>165.71</c:v>
                </c:pt>
                <c:pt idx="92">
                  <c:v>21.96</c:v>
                </c:pt>
                <c:pt idx="93">
                  <c:v>61.5</c:v>
                </c:pt>
                <c:pt idx="94">
                  <c:v>200.64</c:v>
                </c:pt>
                <c:pt idx="95">
                  <c:v>79.02</c:v>
                </c:pt>
                <c:pt idx="96">
                  <c:v>3.53</c:v>
                </c:pt>
                <c:pt idx="97">
                  <c:v>706.56</c:v>
                </c:pt>
                <c:pt idx="98">
                  <c:v>13121.07</c:v>
                </c:pt>
                <c:pt idx="99">
                  <c:v>296.75</c:v>
                </c:pt>
                <c:pt idx="100">
                  <c:v>1483.76</c:v>
                </c:pt>
                <c:pt idx="101">
                  <c:v>5220.4799999999996</c:v>
                </c:pt>
                <c:pt idx="102">
                  <c:v>16.07</c:v>
                </c:pt>
                <c:pt idx="103">
                  <c:v>25.26</c:v>
                </c:pt>
                <c:pt idx="104">
                  <c:v>42.44</c:v>
                </c:pt>
                <c:pt idx="105">
                  <c:v>84.59</c:v>
                </c:pt>
                <c:pt idx="106">
                  <c:v>8332.91</c:v>
                </c:pt>
                <c:pt idx="107">
                  <c:v>162.38999999999999</c:v>
                </c:pt>
                <c:pt idx="108">
                  <c:v>4920.8100000000004</c:v>
                </c:pt>
                <c:pt idx="109">
                  <c:v>11.16</c:v>
                </c:pt>
                <c:pt idx="110">
                  <c:v>45.22</c:v>
                </c:pt>
                <c:pt idx="111">
                  <c:v>138.51</c:v>
                </c:pt>
                <c:pt idx="112">
                  <c:v>107.95</c:v>
                </c:pt>
                <c:pt idx="113">
                  <c:v>30.1</c:v>
                </c:pt>
                <c:pt idx="114">
                  <c:v>45.87</c:v>
                </c:pt>
                <c:pt idx="115">
                  <c:v>10.19</c:v>
                </c:pt>
                <c:pt idx="116">
                  <c:v>18.68</c:v>
                </c:pt>
                <c:pt idx="117">
                  <c:v>36.299999999999997</c:v>
                </c:pt>
                <c:pt idx="118">
                  <c:v>16.03</c:v>
                </c:pt>
                <c:pt idx="119">
                  <c:v>50.71</c:v>
                </c:pt>
                <c:pt idx="120">
                  <c:v>199.12</c:v>
                </c:pt>
                <c:pt idx="121">
                  <c:v>63.14</c:v>
                </c:pt>
                <c:pt idx="122">
                  <c:v>49.78</c:v>
                </c:pt>
                <c:pt idx="123">
                  <c:v>16.62</c:v>
                </c:pt>
                <c:pt idx="124">
                  <c:v>551.51</c:v>
                </c:pt>
                <c:pt idx="125">
                  <c:v>142.79</c:v>
                </c:pt>
                <c:pt idx="126">
                  <c:v>6355.69</c:v>
                </c:pt>
                <c:pt idx="127">
                  <c:v>28.09</c:v>
                </c:pt>
                <c:pt idx="128">
                  <c:v>334.44</c:v>
                </c:pt>
                <c:pt idx="129">
                  <c:v>3707.05</c:v>
                </c:pt>
                <c:pt idx="130">
                  <c:v>43.94</c:v>
                </c:pt>
                <c:pt idx="131">
                  <c:v>28.2</c:v>
                </c:pt>
                <c:pt idx="132">
                  <c:v>72.11</c:v>
                </c:pt>
                <c:pt idx="133">
                  <c:v>1839.91</c:v>
                </c:pt>
                <c:pt idx="134">
                  <c:v>1132.8399999999999</c:v>
                </c:pt>
                <c:pt idx="135">
                  <c:v>143.63</c:v>
                </c:pt>
                <c:pt idx="136">
                  <c:v>73.040000000000006</c:v>
                </c:pt>
                <c:pt idx="137">
                  <c:v>33.35</c:v>
                </c:pt>
                <c:pt idx="138">
                  <c:v>60.24</c:v>
                </c:pt>
                <c:pt idx="139">
                  <c:v>3902.09</c:v>
                </c:pt>
                <c:pt idx="140">
                  <c:v>14.18</c:v>
                </c:pt>
                <c:pt idx="141">
                  <c:v>59.85</c:v>
                </c:pt>
                <c:pt idx="142">
                  <c:v>1708.73</c:v>
                </c:pt>
                <c:pt idx="143">
                  <c:v>573.30999999999995</c:v>
                </c:pt>
                <c:pt idx="144">
                  <c:v>140.22999999999999</c:v>
                </c:pt>
                <c:pt idx="145">
                  <c:v>191.1</c:v>
                </c:pt>
                <c:pt idx="146">
                  <c:v>28.05</c:v>
                </c:pt>
                <c:pt idx="147">
                  <c:v>1634.13</c:v>
                </c:pt>
                <c:pt idx="148">
                  <c:v>80.23</c:v>
                </c:pt>
                <c:pt idx="149">
                  <c:v>2044.9</c:v>
                </c:pt>
                <c:pt idx="150">
                  <c:v>1020.08</c:v>
                </c:pt>
                <c:pt idx="151">
                  <c:v>65.2</c:v>
                </c:pt>
                <c:pt idx="152">
                  <c:v>22.59</c:v>
                </c:pt>
                <c:pt idx="153">
                  <c:v>31.96</c:v>
                </c:pt>
                <c:pt idx="154">
                  <c:v>120.34</c:v>
                </c:pt>
                <c:pt idx="155">
                  <c:v>257.52</c:v>
                </c:pt>
                <c:pt idx="156">
                  <c:v>471.66</c:v>
                </c:pt>
                <c:pt idx="157">
                  <c:v>119.86</c:v>
                </c:pt>
                <c:pt idx="158">
                  <c:v>1939.03</c:v>
                </c:pt>
                <c:pt idx="159">
                  <c:v>457.63</c:v>
                </c:pt>
                <c:pt idx="160">
                  <c:v>9.23</c:v>
                </c:pt>
                <c:pt idx="161">
                  <c:v>152.54</c:v>
                </c:pt>
                <c:pt idx="162">
                  <c:v>65.739999999999995</c:v>
                </c:pt>
                <c:pt idx="163">
                  <c:v>32.6</c:v>
                </c:pt>
                <c:pt idx="164">
                  <c:v>77.42</c:v>
                </c:pt>
                <c:pt idx="165">
                  <c:v>1434.51</c:v>
                </c:pt>
                <c:pt idx="166">
                  <c:v>56.44</c:v>
                </c:pt>
                <c:pt idx="167">
                  <c:v>56.73</c:v>
                </c:pt>
                <c:pt idx="168">
                  <c:v>562.92999999999995</c:v>
                </c:pt>
                <c:pt idx="169">
                  <c:v>29.18</c:v>
                </c:pt>
                <c:pt idx="170">
                  <c:v>1081.54</c:v>
                </c:pt>
                <c:pt idx="171">
                  <c:v>56.71</c:v>
                </c:pt>
                <c:pt idx="172">
                  <c:v>139.49</c:v>
                </c:pt>
                <c:pt idx="173">
                  <c:v>1952.43</c:v>
                </c:pt>
                <c:pt idx="174">
                  <c:v>281.75</c:v>
                </c:pt>
                <c:pt idx="175">
                  <c:v>768.81</c:v>
                </c:pt>
                <c:pt idx="176">
                  <c:v>183.39</c:v>
                </c:pt>
                <c:pt idx="177">
                  <c:v>12.9</c:v>
                </c:pt>
                <c:pt idx="178">
                  <c:v>17.89</c:v>
                </c:pt>
                <c:pt idx="179">
                  <c:v>5.5</c:v>
                </c:pt>
                <c:pt idx="180">
                  <c:v>19.29</c:v>
                </c:pt>
                <c:pt idx="181">
                  <c:v>236.46</c:v>
                </c:pt>
                <c:pt idx="182">
                  <c:v>73.819999999999993</c:v>
                </c:pt>
                <c:pt idx="183">
                  <c:v>58.95</c:v>
                </c:pt>
                <c:pt idx="184">
                  <c:v>3672.89</c:v>
                </c:pt>
                <c:pt idx="185">
                  <c:v>11.74</c:v>
                </c:pt>
                <c:pt idx="186">
                  <c:v>48.25</c:v>
                </c:pt>
                <c:pt idx="187">
                  <c:v>52.93</c:v>
                </c:pt>
                <c:pt idx="188">
                  <c:v>75.61</c:v>
                </c:pt>
                <c:pt idx="189">
                  <c:v>14.65</c:v>
                </c:pt>
                <c:pt idx="190">
                  <c:v>447.89</c:v>
                </c:pt>
                <c:pt idx="191">
                  <c:v>111.97</c:v>
                </c:pt>
                <c:pt idx="192">
                  <c:v>192.3</c:v>
                </c:pt>
                <c:pt idx="193">
                  <c:v>748.1</c:v>
                </c:pt>
                <c:pt idx="194">
                  <c:v>19.12</c:v>
                </c:pt>
                <c:pt idx="195">
                  <c:v>186.64</c:v>
                </c:pt>
                <c:pt idx="196">
                  <c:v>226.53</c:v>
                </c:pt>
                <c:pt idx="197">
                  <c:v>68.650000000000006</c:v>
                </c:pt>
                <c:pt idx="198">
                  <c:v>85.79</c:v>
                </c:pt>
                <c:pt idx="199">
                  <c:v>202.41</c:v>
                </c:pt>
                <c:pt idx="200">
                  <c:v>832.14</c:v>
                </c:pt>
                <c:pt idx="201">
                  <c:v>15.7</c:v>
                </c:pt>
                <c:pt idx="202">
                  <c:v>680.65</c:v>
                </c:pt>
                <c:pt idx="203">
                  <c:v>129.54</c:v>
                </c:pt>
                <c:pt idx="204">
                  <c:v>64.959999999999994</c:v>
                </c:pt>
                <c:pt idx="205">
                  <c:v>19.14</c:v>
                </c:pt>
                <c:pt idx="206">
                  <c:v>67.64</c:v>
                </c:pt>
                <c:pt idx="207">
                  <c:v>240.42</c:v>
                </c:pt>
                <c:pt idx="208">
                  <c:v>184.4</c:v>
                </c:pt>
                <c:pt idx="209">
                  <c:v>285.87</c:v>
                </c:pt>
                <c:pt idx="210">
                  <c:v>20.37</c:v>
                </c:pt>
                <c:pt idx="211">
                  <c:v>28.22</c:v>
                </c:pt>
                <c:pt idx="212">
                  <c:v>17.61</c:v>
                </c:pt>
                <c:pt idx="213">
                  <c:v>1967.98</c:v>
                </c:pt>
                <c:pt idx="214">
                  <c:v>1545.58</c:v>
                </c:pt>
                <c:pt idx="215">
                  <c:v>353.1</c:v>
                </c:pt>
                <c:pt idx="216">
                  <c:v>45.28</c:v>
                </c:pt>
                <c:pt idx="217">
                  <c:v>13.57</c:v>
                </c:pt>
                <c:pt idx="218">
                  <c:v>55.48</c:v>
                </c:pt>
                <c:pt idx="219">
                  <c:v>128.13</c:v>
                </c:pt>
                <c:pt idx="220">
                  <c:v>99.69</c:v>
                </c:pt>
                <c:pt idx="221">
                  <c:v>152.49</c:v>
                </c:pt>
                <c:pt idx="222">
                  <c:v>26.01</c:v>
                </c:pt>
                <c:pt idx="223">
                  <c:v>130.11000000000001</c:v>
                </c:pt>
                <c:pt idx="224">
                  <c:v>337.34</c:v>
                </c:pt>
                <c:pt idx="225">
                  <c:v>280.43</c:v>
                </c:pt>
                <c:pt idx="226">
                  <c:v>448.47</c:v>
                </c:pt>
                <c:pt idx="227">
                  <c:v>25.39</c:v>
                </c:pt>
                <c:pt idx="228">
                  <c:v>87.27</c:v>
                </c:pt>
                <c:pt idx="229">
                  <c:v>336.92</c:v>
                </c:pt>
                <c:pt idx="230">
                  <c:v>282.38</c:v>
                </c:pt>
                <c:pt idx="231">
                  <c:v>739.06</c:v>
                </c:pt>
                <c:pt idx="232">
                  <c:v>35.479999999999997</c:v>
                </c:pt>
                <c:pt idx="233">
                  <c:v>2130.04</c:v>
                </c:pt>
                <c:pt idx="234">
                  <c:v>82.8</c:v>
                </c:pt>
                <c:pt idx="235">
                  <c:v>19.73</c:v>
                </c:pt>
                <c:pt idx="236">
                  <c:v>615.54</c:v>
                </c:pt>
                <c:pt idx="237">
                  <c:v>991.24</c:v>
                </c:pt>
                <c:pt idx="238">
                  <c:v>26.38</c:v>
                </c:pt>
                <c:pt idx="239">
                  <c:v>541.76</c:v>
                </c:pt>
                <c:pt idx="240">
                  <c:v>783.55</c:v>
                </c:pt>
                <c:pt idx="241">
                  <c:v>66.709999999999994</c:v>
                </c:pt>
                <c:pt idx="242">
                  <c:v>87.16</c:v>
                </c:pt>
                <c:pt idx="243">
                  <c:v>2589.0100000000002</c:v>
                </c:pt>
                <c:pt idx="244">
                  <c:v>1893.93</c:v>
                </c:pt>
                <c:pt idx="245">
                  <c:v>66.319999999999993</c:v>
                </c:pt>
                <c:pt idx="246">
                  <c:v>38.04</c:v>
                </c:pt>
                <c:pt idx="247">
                  <c:v>42.53</c:v>
                </c:pt>
                <c:pt idx="248">
                  <c:v>88.83</c:v>
                </c:pt>
                <c:pt idx="249">
                  <c:v>1008.53</c:v>
                </c:pt>
                <c:pt idx="250">
                  <c:v>304.33999999999997</c:v>
                </c:pt>
                <c:pt idx="251">
                  <c:v>414.91</c:v>
                </c:pt>
                <c:pt idx="252">
                  <c:v>1724.01</c:v>
                </c:pt>
                <c:pt idx="253">
                  <c:v>1420.84</c:v>
                </c:pt>
                <c:pt idx="254">
                  <c:v>355.21</c:v>
                </c:pt>
                <c:pt idx="255">
                  <c:v>386.61</c:v>
                </c:pt>
                <c:pt idx="256">
                  <c:v>43.31</c:v>
                </c:pt>
                <c:pt idx="257">
                  <c:v>76.16</c:v>
                </c:pt>
                <c:pt idx="258">
                  <c:v>1038.1400000000001</c:v>
                </c:pt>
                <c:pt idx="259">
                  <c:v>116.93</c:v>
                </c:pt>
                <c:pt idx="260">
                  <c:v>30.44</c:v>
                </c:pt>
                <c:pt idx="261">
                  <c:v>114.81</c:v>
                </c:pt>
                <c:pt idx="262">
                  <c:v>1786.04</c:v>
                </c:pt>
                <c:pt idx="263">
                  <c:v>2748.21</c:v>
                </c:pt>
                <c:pt idx="264">
                  <c:v>93.19</c:v>
                </c:pt>
                <c:pt idx="265">
                  <c:v>378.82</c:v>
                </c:pt>
                <c:pt idx="266">
                  <c:v>152.18</c:v>
                </c:pt>
                <c:pt idx="267">
                  <c:v>62.46</c:v>
                </c:pt>
                <c:pt idx="268">
                  <c:v>267.83</c:v>
                </c:pt>
                <c:pt idx="269">
                  <c:v>206.04</c:v>
                </c:pt>
                <c:pt idx="270">
                  <c:v>1160.42</c:v>
                </c:pt>
                <c:pt idx="271">
                  <c:v>1188.6300000000001</c:v>
                </c:pt>
                <c:pt idx="272">
                  <c:v>1009.93</c:v>
                </c:pt>
                <c:pt idx="273">
                  <c:v>140.69999999999999</c:v>
                </c:pt>
                <c:pt idx="274">
                  <c:v>83.93</c:v>
                </c:pt>
                <c:pt idx="275">
                  <c:v>7045.02</c:v>
                </c:pt>
                <c:pt idx="276">
                  <c:v>42.56</c:v>
                </c:pt>
                <c:pt idx="277">
                  <c:v>33.020000000000003</c:v>
                </c:pt>
                <c:pt idx="278">
                  <c:v>2273.1</c:v>
                </c:pt>
                <c:pt idx="279">
                  <c:v>384.22</c:v>
                </c:pt>
                <c:pt idx="280">
                  <c:v>37.89</c:v>
                </c:pt>
                <c:pt idx="281">
                  <c:v>343.79</c:v>
                </c:pt>
                <c:pt idx="282">
                  <c:v>102.32</c:v>
                </c:pt>
                <c:pt idx="283">
                  <c:v>89.91</c:v>
                </c:pt>
                <c:pt idx="284">
                  <c:v>63.66</c:v>
                </c:pt>
                <c:pt idx="285">
                  <c:v>1054.69</c:v>
                </c:pt>
                <c:pt idx="286">
                  <c:v>4429.6899999999996</c:v>
                </c:pt>
                <c:pt idx="287">
                  <c:v>893.53</c:v>
                </c:pt>
                <c:pt idx="288">
                  <c:v>68.45</c:v>
                </c:pt>
                <c:pt idx="289">
                  <c:v>281.82</c:v>
                </c:pt>
                <c:pt idx="290">
                  <c:v>76.87</c:v>
                </c:pt>
                <c:pt idx="291">
                  <c:v>61.52</c:v>
                </c:pt>
                <c:pt idx="292">
                  <c:v>1104.32</c:v>
                </c:pt>
                <c:pt idx="293">
                  <c:v>149.80000000000001</c:v>
                </c:pt>
                <c:pt idx="294">
                  <c:v>2.77</c:v>
                </c:pt>
                <c:pt idx="295">
                  <c:v>33.82</c:v>
                </c:pt>
                <c:pt idx="296">
                  <c:v>408.66</c:v>
                </c:pt>
                <c:pt idx="297">
                  <c:v>119.29</c:v>
                </c:pt>
                <c:pt idx="298">
                  <c:v>3.08</c:v>
                </c:pt>
                <c:pt idx="299">
                  <c:v>1183.82</c:v>
                </c:pt>
                <c:pt idx="300">
                  <c:v>107.66</c:v>
                </c:pt>
                <c:pt idx="301">
                  <c:v>318.83</c:v>
                </c:pt>
                <c:pt idx="302">
                  <c:v>105.5</c:v>
                </c:pt>
                <c:pt idx="303">
                  <c:v>27.76</c:v>
                </c:pt>
                <c:pt idx="304">
                  <c:v>30.9</c:v>
                </c:pt>
                <c:pt idx="305">
                  <c:v>2363.08</c:v>
                </c:pt>
                <c:pt idx="306">
                  <c:v>328.45</c:v>
                </c:pt>
                <c:pt idx="307">
                  <c:v>40.799999999999997</c:v>
                </c:pt>
                <c:pt idx="308">
                  <c:v>80.58</c:v>
                </c:pt>
                <c:pt idx="309">
                  <c:v>57.14</c:v>
                </c:pt>
                <c:pt idx="310">
                  <c:v>498.31</c:v>
                </c:pt>
                <c:pt idx="311">
                  <c:v>1058.3599999999999</c:v>
                </c:pt>
                <c:pt idx="312">
                  <c:v>18.309999999999999</c:v>
                </c:pt>
                <c:pt idx="313">
                  <c:v>116.11</c:v>
                </c:pt>
                <c:pt idx="314">
                  <c:v>577.75</c:v>
                </c:pt>
                <c:pt idx="315">
                  <c:v>73.180000000000007</c:v>
                </c:pt>
                <c:pt idx="316">
                  <c:v>25.22</c:v>
                </c:pt>
                <c:pt idx="317">
                  <c:v>454.4</c:v>
                </c:pt>
                <c:pt idx="318">
                  <c:v>14.53</c:v>
                </c:pt>
                <c:pt idx="319">
                  <c:v>68.72</c:v>
                </c:pt>
                <c:pt idx="320">
                  <c:v>25.35</c:v>
                </c:pt>
                <c:pt idx="321">
                  <c:v>94.3</c:v>
                </c:pt>
                <c:pt idx="322">
                  <c:v>10.23</c:v>
                </c:pt>
                <c:pt idx="323">
                  <c:v>594.44000000000005</c:v>
                </c:pt>
                <c:pt idx="324">
                  <c:v>228.5</c:v>
                </c:pt>
                <c:pt idx="325">
                  <c:v>151.77000000000001</c:v>
                </c:pt>
                <c:pt idx="326">
                  <c:v>57.13</c:v>
                </c:pt>
                <c:pt idx="327">
                  <c:v>627.78</c:v>
                </c:pt>
                <c:pt idx="328">
                  <c:v>1610.84</c:v>
                </c:pt>
                <c:pt idx="329">
                  <c:v>3267.55</c:v>
                </c:pt>
                <c:pt idx="330">
                  <c:v>1794.88</c:v>
                </c:pt>
                <c:pt idx="331">
                  <c:v>765.04</c:v>
                </c:pt>
                <c:pt idx="332">
                  <c:v>67.489999999999995</c:v>
                </c:pt>
                <c:pt idx="333">
                  <c:v>2.25</c:v>
                </c:pt>
                <c:pt idx="334">
                  <c:v>63.48</c:v>
                </c:pt>
                <c:pt idx="335">
                  <c:v>47.64</c:v>
                </c:pt>
                <c:pt idx="336">
                  <c:v>267.52999999999997</c:v>
                </c:pt>
                <c:pt idx="337">
                  <c:v>66.88</c:v>
                </c:pt>
                <c:pt idx="338">
                  <c:v>274.91000000000003</c:v>
                </c:pt>
                <c:pt idx="339">
                  <c:v>320.75</c:v>
                </c:pt>
                <c:pt idx="340">
                  <c:v>59.4</c:v>
                </c:pt>
                <c:pt idx="341">
                  <c:v>66.459999999999994</c:v>
                </c:pt>
                <c:pt idx="342">
                  <c:v>210.1</c:v>
                </c:pt>
                <c:pt idx="343">
                  <c:v>6499.87</c:v>
                </c:pt>
                <c:pt idx="344">
                  <c:v>260.66000000000003</c:v>
                </c:pt>
                <c:pt idx="345">
                  <c:v>4249.37</c:v>
                </c:pt>
                <c:pt idx="346">
                  <c:v>336.64</c:v>
                </c:pt>
                <c:pt idx="347">
                  <c:v>18.75</c:v>
                </c:pt>
                <c:pt idx="348">
                  <c:v>188.51</c:v>
                </c:pt>
                <c:pt idx="349">
                  <c:v>31.18</c:v>
                </c:pt>
                <c:pt idx="350">
                  <c:v>123.03</c:v>
                </c:pt>
                <c:pt idx="351">
                  <c:v>431.84</c:v>
                </c:pt>
                <c:pt idx="352">
                  <c:v>4146.28</c:v>
                </c:pt>
                <c:pt idx="353">
                  <c:v>34.64</c:v>
                </c:pt>
                <c:pt idx="354">
                  <c:v>111.86</c:v>
                </c:pt>
                <c:pt idx="355">
                  <c:v>2188.06</c:v>
                </c:pt>
                <c:pt idx="356">
                  <c:v>1635.38</c:v>
                </c:pt>
                <c:pt idx="357">
                  <c:v>58.48</c:v>
                </c:pt>
                <c:pt idx="358">
                  <c:v>40.049999999999997</c:v>
                </c:pt>
                <c:pt idx="359">
                  <c:v>5.48</c:v>
                </c:pt>
                <c:pt idx="360">
                  <c:v>8201.33</c:v>
                </c:pt>
                <c:pt idx="361">
                  <c:v>22.67</c:v>
                </c:pt>
                <c:pt idx="362">
                  <c:v>1634.67</c:v>
                </c:pt>
                <c:pt idx="363">
                  <c:v>16.600000000000001</c:v>
                </c:pt>
                <c:pt idx="364">
                  <c:v>2285.41</c:v>
                </c:pt>
                <c:pt idx="365">
                  <c:v>64.48</c:v>
                </c:pt>
                <c:pt idx="366">
                  <c:v>89.79</c:v>
                </c:pt>
                <c:pt idx="367">
                  <c:v>799.76</c:v>
                </c:pt>
                <c:pt idx="368">
                  <c:v>13.05</c:v>
                </c:pt>
                <c:pt idx="369">
                  <c:v>4935.22</c:v>
                </c:pt>
                <c:pt idx="370">
                  <c:v>1414.88</c:v>
                </c:pt>
                <c:pt idx="371">
                  <c:v>33.630000000000003</c:v>
                </c:pt>
                <c:pt idx="372">
                  <c:v>242.7</c:v>
                </c:pt>
                <c:pt idx="373">
                  <c:v>1216.32</c:v>
                </c:pt>
                <c:pt idx="374">
                  <c:v>261.20999999999998</c:v>
                </c:pt>
                <c:pt idx="375">
                  <c:v>42.79</c:v>
                </c:pt>
                <c:pt idx="376">
                  <c:v>5718.85</c:v>
                </c:pt>
                <c:pt idx="377">
                  <c:v>1400.53</c:v>
                </c:pt>
                <c:pt idx="378">
                  <c:v>44.85</c:v>
                </c:pt>
                <c:pt idx="379">
                  <c:v>355.4</c:v>
                </c:pt>
                <c:pt idx="380">
                  <c:v>88.85</c:v>
                </c:pt>
                <c:pt idx="381">
                  <c:v>90.98</c:v>
                </c:pt>
                <c:pt idx="382">
                  <c:v>38.81</c:v>
                </c:pt>
                <c:pt idx="383">
                  <c:v>484.56</c:v>
                </c:pt>
                <c:pt idx="384">
                  <c:v>8717.75</c:v>
                </c:pt>
                <c:pt idx="385">
                  <c:v>2230.12</c:v>
                </c:pt>
                <c:pt idx="386">
                  <c:v>2084.16</c:v>
                </c:pt>
                <c:pt idx="387">
                  <c:v>1173.76</c:v>
                </c:pt>
                <c:pt idx="388">
                  <c:v>227.79</c:v>
                </c:pt>
                <c:pt idx="389">
                  <c:v>3501.79</c:v>
                </c:pt>
                <c:pt idx="390">
                  <c:v>63.04</c:v>
                </c:pt>
                <c:pt idx="391">
                  <c:v>178.68</c:v>
                </c:pt>
                <c:pt idx="392">
                  <c:v>3.51</c:v>
                </c:pt>
                <c:pt idx="393">
                  <c:v>7.01</c:v>
                </c:pt>
                <c:pt idx="394">
                  <c:v>374.81</c:v>
                </c:pt>
                <c:pt idx="395">
                  <c:v>43.27</c:v>
                </c:pt>
                <c:pt idx="396">
                  <c:v>1117.6600000000001</c:v>
                </c:pt>
                <c:pt idx="397">
                  <c:v>169.46</c:v>
                </c:pt>
                <c:pt idx="398">
                  <c:v>17.420000000000002</c:v>
                </c:pt>
                <c:pt idx="399">
                  <c:v>26.37</c:v>
                </c:pt>
                <c:pt idx="400">
                  <c:v>53.44</c:v>
                </c:pt>
                <c:pt idx="401">
                  <c:v>18.59</c:v>
                </c:pt>
                <c:pt idx="402">
                  <c:v>58.83</c:v>
                </c:pt>
                <c:pt idx="403">
                  <c:v>1557.66</c:v>
                </c:pt>
                <c:pt idx="404">
                  <c:v>61.87</c:v>
                </c:pt>
                <c:pt idx="405">
                  <c:v>48.88</c:v>
                </c:pt>
                <c:pt idx="406">
                  <c:v>21.56</c:v>
                </c:pt>
                <c:pt idx="407">
                  <c:v>1129.67</c:v>
                </c:pt>
                <c:pt idx="408">
                  <c:v>171.33</c:v>
                </c:pt>
                <c:pt idx="409">
                  <c:v>106.57</c:v>
                </c:pt>
                <c:pt idx="410">
                  <c:v>162.49</c:v>
                </c:pt>
                <c:pt idx="411">
                  <c:v>1599.96</c:v>
                </c:pt>
                <c:pt idx="412">
                  <c:v>53.42</c:v>
                </c:pt>
                <c:pt idx="413">
                  <c:v>34.97</c:v>
                </c:pt>
                <c:pt idx="414">
                  <c:v>308.86</c:v>
                </c:pt>
                <c:pt idx="415">
                  <c:v>1824.33</c:v>
                </c:pt>
                <c:pt idx="416">
                  <c:v>202.38</c:v>
                </c:pt>
                <c:pt idx="417">
                  <c:v>809.51</c:v>
                </c:pt>
                <c:pt idx="418">
                  <c:v>477.2</c:v>
                </c:pt>
                <c:pt idx="419">
                  <c:v>7840.04</c:v>
                </c:pt>
                <c:pt idx="420">
                  <c:v>86.12</c:v>
                </c:pt>
                <c:pt idx="421">
                  <c:v>150.24</c:v>
                </c:pt>
                <c:pt idx="422">
                  <c:v>3913.02</c:v>
                </c:pt>
                <c:pt idx="423">
                  <c:v>180.14</c:v>
                </c:pt>
                <c:pt idx="424">
                  <c:v>277.60000000000002</c:v>
                </c:pt>
                <c:pt idx="425">
                  <c:v>148.36000000000001</c:v>
                </c:pt>
                <c:pt idx="426">
                  <c:v>919.09</c:v>
                </c:pt>
                <c:pt idx="427">
                  <c:v>79.06</c:v>
                </c:pt>
                <c:pt idx="428">
                  <c:v>65.14</c:v>
                </c:pt>
                <c:pt idx="429">
                  <c:v>74.010000000000005</c:v>
                </c:pt>
                <c:pt idx="430">
                  <c:v>48.1</c:v>
                </c:pt>
                <c:pt idx="431">
                  <c:v>1757.15</c:v>
                </c:pt>
                <c:pt idx="432">
                  <c:v>556.61</c:v>
                </c:pt>
                <c:pt idx="433">
                  <c:v>237.62</c:v>
                </c:pt>
                <c:pt idx="434">
                  <c:v>176.42</c:v>
                </c:pt>
                <c:pt idx="435">
                  <c:v>1845.23</c:v>
                </c:pt>
                <c:pt idx="436">
                  <c:v>118.35</c:v>
                </c:pt>
                <c:pt idx="437">
                  <c:v>375.03</c:v>
                </c:pt>
                <c:pt idx="438">
                  <c:v>22.11</c:v>
                </c:pt>
                <c:pt idx="439">
                  <c:v>2875.35</c:v>
                </c:pt>
                <c:pt idx="440">
                  <c:v>292.18</c:v>
                </c:pt>
                <c:pt idx="441">
                  <c:v>1154.1199999999999</c:v>
                </c:pt>
                <c:pt idx="442">
                  <c:v>237.8</c:v>
                </c:pt>
                <c:pt idx="443">
                  <c:v>79.39</c:v>
                </c:pt>
                <c:pt idx="444">
                  <c:v>168.04</c:v>
                </c:pt>
                <c:pt idx="445">
                  <c:v>703.46</c:v>
                </c:pt>
                <c:pt idx="446">
                  <c:v>320.93</c:v>
                </c:pt>
                <c:pt idx="447">
                  <c:v>261.85000000000002</c:v>
                </c:pt>
                <c:pt idx="448">
                  <c:v>364.92</c:v>
                </c:pt>
                <c:pt idx="449">
                  <c:v>1137.5999999999999</c:v>
                </c:pt>
                <c:pt idx="450">
                  <c:v>506.5</c:v>
                </c:pt>
                <c:pt idx="451">
                  <c:v>718.03</c:v>
                </c:pt>
                <c:pt idx="452">
                  <c:v>179.51</c:v>
                </c:pt>
                <c:pt idx="453">
                  <c:v>7.21</c:v>
                </c:pt>
                <c:pt idx="454">
                  <c:v>52.16</c:v>
                </c:pt>
                <c:pt idx="455">
                  <c:v>391.4</c:v>
                </c:pt>
                <c:pt idx="456">
                  <c:v>119.37</c:v>
                </c:pt>
                <c:pt idx="457">
                  <c:v>217</c:v>
                </c:pt>
                <c:pt idx="458">
                  <c:v>52.93</c:v>
                </c:pt>
                <c:pt idx="459">
                  <c:v>29.85</c:v>
                </c:pt>
                <c:pt idx="460">
                  <c:v>69.459999999999994</c:v>
                </c:pt>
                <c:pt idx="461">
                  <c:v>1145.72</c:v>
                </c:pt>
                <c:pt idx="462">
                  <c:v>5768.12</c:v>
                </c:pt>
                <c:pt idx="463">
                  <c:v>115.53</c:v>
                </c:pt>
                <c:pt idx="464">
                  <c:v>761.16</c:v>
                </c:pt>
                <c:pt idx="465">
                  <c:v>682.68</c:v>
                </c:pt>
                <c:pt idx="466">
                  <c:v>73.44</c:v>
                </c:pt>
                <c:pt idx="467">
                  <c:v>2997.07</c:v>
                </c:pt>
                <c:pt idx="468">
                  <c:v>20.03</c:v>
                </c:pt>
                <c:pt idx="469">
                  <c:v>382.33</c:v>
                </c:pt>
                <c:pt idx="470">
                  <c:v>356.61</c:v>
                </c:pt>
                <c:pt idx="471">
                  <c:v>92.29</c:v>
                </c:pt>
                <c:pt idx="472">
                  <c:v>82.29</c:v>
                </c:pt>
                <c:pt idx="473">
                  <c:v>37.700000000000003</c:v>
                </c:pt>
                <c:pt idx="474">
                  <c:v>237.83</c:v>
                </c:pt>
                <c:pt idx="475">
                  <c:v>38.54</c:v>
                </c:pt>
                <c:pt idx="476">
                  <c:v>2439.37</c:v>
                </c:pt>
                <c:pt idx="477">
                  <c:v>9757.48</c:v>
                </c:pt>
                <c:pt idx="478">
                  <c:v>8.3000000000000007</c:v>
                </c:pt>
                <c:pt idx="479">
                  <c:v>10.039999999999999</c:v>
                </c:pt>
                <c:pt idx="480">
                  <c:v>3377.06</c:v>
                </c:pt>
                <c:pt idx="481">
                  <c:v>123.93</c:v>
                </c:pt>
                <c:pt idx="482">
                  <c:v>93.96</c:v>
                </c:pt>
                <c:pt idx="483">
                  <c:v>3786.84</c:v>
                </c:pt>
                <c:pt idx="484">
                  <c:v>2118.9899999999998</c:v>
                </c:pt>
                <c:pt idx="485">
                  <c:v>837.64</c:v>
                </c:pt>
                <c:pt idx="486">
                  <c:v>1263.3499999999999</c:v>
                </c:pt>
                <c:pt idx="487">
                  <c:v>39.97</c:v>
                </c:pt>
                <c:pt idx="488">
                  <c:v>18.8</c:v>
                </c:pt>
                <c:pt idx="489">
                  <c:v>945.99</c:v>
                </c:pt>
                <c:pt idx="490">
                  <c:v>164.71</c:v>
                </c:pt>
                <c:pt idx="491">
                  <c:v>79.680000000000007</c:v>
                </c:pt>
                <c:pt idx="492">
                  <c:v>251.06</c:v>
                </c:pt>
                <c:pt idx="493">
                  <c:v>27.63</c:v>
                </c:pt>
                <c:pt idx="494">
                  <c:v>31.21</c:v>
                </c:pt>
                <c:pt idx="495">
                  <c:v>52.1</c:v>
                </c:pt>
                <c:pt idx="496">
                  <c:v>19.32</c:v>
                </c:pt>
                <c:pt idx="497">
                  <c:v>58.5</c:v>
                </c:pt>
                <c:pt idx="498">
                  <c:v>29.99</c:v>
                </c:pt>
                <c:pt idx="499">
                  <c:v>878.34</c:v>
                </c:pt>
                <c:pt idx="500">
                  <c:v>676.57</c:v>
                </c:pt>
                <c:pt idx="501">
                  <c:v>1370.99</c:v>
                </c:pt>
                <c:pt idx="502">
                  <c:v>8549.0400000000009</c:v>
                </c:pt>
                <c:pt idx="503">
                  <c:v>2239.0300000000002</c:v>
                </c:pt>
                <c:pt idx="504">
                  <c:v>894.88</c:v>
                </c:pt>
                <c:pt idx="505">
                  <c:v>904.25</c:v>
                </c:pt>
                <c:pt idx="506">
                  <c:v>16.309999999999999</c:v>
                </c:pt>
                <c:pt idx="507">
                  <c:v>32.76</c:v>
                </c:pt>
                <c:pt idx="508">
                  <c:v>83.14</c:v>
                </c:pt>
                <c:pt idx="509">
                  <c:v>761.67</c:v>
                </c:pt>
                <c:pt idx="510">
                  <c:v>5014.07</c:v>
                </c:pt>
                <c:pt idx="511">
                  <c:v>186.19</c:v>
                </c:pt>
                <c:pt idx="512">
                  <c:v>1227.94</c:v>
                </c:pt>
                <c:pt idx="513">
                  <c:v>40.93</c:v>
                </c:pt>
                <c:pt idx="514">
                  <c:v>662.8</c:v>
                </c:pt>
                <c:pt idx="515">
                  <c:v>2651.21</c:v>
                </c:pt>
                <c:pt idx="516">
                  <c:v>36.82</c:v>
                </c:pt>
                <c:pt idx="517">
                  <c:v>80.2</c:v>
                </c:pt>
                <c:pt idx="518">
                  <c:v>70.16</c:v>
                </c:pt>
                <c:pt idx="519">
                  <c:v>1240.57</c:v>
                </c:pt>
                <c:pt idx="520">
                  <c:v>280.62</c:v>
                </c:pt>
                <c:pt idx="521">
                  <c:v>1013.84</c:v>
                </c:pt>
                <c:pt idx="522">
                  <c:v>256.77</c:v>
                </c:pt>
                <c:pt idx="523">
                  <c:v>64.19</c:v>
                </c:pt>
                <c:pt idx="524">
                  <c:v>1769.91</c:v>
                </c:pt>
                <c:pt idx="525">
                  <c:v>6686.34</c:v>
                </c:pt>
                <c:pt idx="526">
                  <c:v>284.48</c:v>
                </c:pt>
                <c:pt idx="527">
                  <c:v>72.77</c:v>
                </c:pt>
                <c:pt idx="528">
                  <c:v>211.15</c:v>
                </c:pt>
                <c:pt idx="529">
                  <c:v>24.27</c:v>
                </c:pt>
                <c:pt idx="530">
                  <c:v>38.53</c:v>
                </c:pt>
                <c:pt idx="531">
                  <c:v>4910.72</c:v>
                </c:pt>
                <c:pt idx="532">
                  <c:v>87.11</c:v>
                </c:pt>
                <c:pt idx="533">
                  <c:v>170.46</c:v>
                </c:pt>
                <c:pt idx="534">
                  <c:v>79.739999999999995</c:v>
                </c:pt>
                <c:pt idx="535">
                  <c:v>392.45</c:v>
                </c:pt>
                <c:pt idx="536">
                  <c:v>31.44</c:v>
                </c:pt>
                <c:pt idx="537">
                  <c:v>6901.25</c:v>
                </c:pt>
                <c:pt idx="538">
                  <c:v>148.94</c:v>
                </c:pt>
                <c:pt idx="539">
                  <c:v>200.68</c:v>
                </c:pt>
                <c:pt idx="540">
                  <c:v>11.78</c:v>
                </c:pt>
                <c:pt idx="541">
                  <c:v>20.96</c:v>
                </c:pt>
                <c:pt idx="542">
                  <c:v>819.4</c:v>
                </c:pt>
                <c:pt idx="543">
                  <c:v>1809.75</c:v>
                </c:pt>
                <c:pt idx="544">
                  <c:v>674.55</c:v>
                </c:pt>
                <c:pt idx="545">
                  <c:v>311.66000000000003</c:v>
                </c:pt>
                <c:pt idx="546">
                  <c:v>9862.51</c:v>
                </c:pt>
                <c:pt idx="547">
                  <c:v>75.81</c:v>
                </c:pt>
                <c:pt idx="548">
                  <c:v>2630</c:v>
                </c:pt>
                <c:pt idx="549">
                  <c:v>14.53</c:v>
                </c:pt>
                <c:pt idx="550">
                  <c:v>192.49</c:v>
                </c:pt>
                <c:pt idx="551">
                  <c:v>208.83</c:v>
                </c:pt>
                <c:pt idx="552">
                  <c:v>228.3</c:v>
                </c:pt>
                <c:pt idx="553">
                  <c:v>129.53</c:v>
                </c:pt>
                <c:pt idx="554">
                  <c:v>55.68</c:v>
                </c:pt>
                <c:pt idx="555">
                  <c:v>1959.88</c:v>
                </c:pt>
                <c:pt idx="556">
                  <c:v>451.35</c:v>
                </c:pt>
                <c:pt idx="557">
                  <c:v>8.41</c:v>
                </c:pt>
                <c:pt idx="558">
                  <c:v>182.33</c:v>
                </c:pt>
                <c:pt idx="559">
                  <c:v>885.65</c:v>
                </c:pt>
                <c:pt idx="560">
                  <c:v>377.44</c:v>
                </c:pt>
                <c:pt idx="561">
                  <c:v>97.96</c:v>
                </c:pt>
                <c:pt idx="562">
                  <c:v>19.68</c:v>
                </c:pt>
                <c:pt idx="563">
                  <c:v>9798.84</c:v>
                </c:pt>
                <c:pt idx="564">
                  <c:v>154.11000000000001</c:v>
                </c:pt>
                <c:pt idx="565">
                  <c:v>242.97</c:v>
                </c:pt>
                <c:pt idx="566">
                  <c:v>53.54</c:v>
                </c:pt>
                <c:pt idx="567">
                  <c:v>2400.9499999999998</c:v>
                </c:pt>
                <c:pt idx="568">
                  <c:v>10554.63</c:v>
                </c:pt>
                <c:pt idx="569">
                  <c:v>1749.64</c:v>
                </c:pt>
                <c:pt idx="570">
                  <c:v>2814.57</c:v>
                </c:pt>
                <c:pt idx="571">
                  <c:v>38.58</c:v>
                </c:pt>
                <c:pt idx="572">
                  <c:v>459.55</c:v>
                </c:pt>
                <c:pt idx="573">
                  <c:v>90.46</c:v>
                </c:pt>
                <c:pt idx="574">
                  <c:v>536.9</c:v>
                </c:pt>
                <c:pt idx="575">
                  <c:v>469.59</c:v>
                </c:pt>
                <c:pt idx="576">
                  <c:v>55.13</c:v>
                </c:pt>
                <c:pt idx="577">
                  <c:v>44.8</c:v>
                </c:pt>
                <c:pt idx="578">
                  <c:v>384.22</c:v>
                </c:pt>
                <c:pt idx="579">
                  <c:v>31.64</c:v>
                </c:pt>
                <c:pt idx="580">
                  <c:v>565.36</c:v>
                </c:pt>
                <c:pt idx="581">
                  <c:v>159.88999999999999</c:v>
                </c:pt>
                <c:pt idx="582">
                  <c:v>180.48</c:v>
                </c:pt>
                <c:pt idx="583">
                  <c:v>350.48</c:v>
                </c:pt>
                <c:pt idx="584">
                  <c:v>38.89</c:v>
                </c:pt>
                <c:pt idx="585">
                  <c:v>45.12</c:v>
                </c:pt>
                <c:pt idx="586">
                  <c:v>90.45</c:v>
                </c:pt>
                <c:pt idx="587">
                  <c:v>119.78</c:v>
                </c:pt>
                <c:pt idx="588">
                  <c:v>58.8</c:v>
                </c:pt>
                <c:pt idx="589">
                  <c:v>120.47</c:v>
                </c:pt>
                <c:pt idx="590">
                  <c:v>157.81</c:v>
                </c:pt>
                <c:pt idx="591">
                  <c:v>19.440000000000001</c:v>
                </c:pt>
                <c:pt idx="592">
                  <c:v>4636.63</c:v>
                </c:pt>
                <c:pt idx="593">
                  <c:v>901.81</c:v>
                </c:pt>
                <c:pt idx="594">
                  <c:v>250.5</c:v>
                </c:pt>
                <c:pt idx="595">
                  <c:v>1608.11</c:v>
                </c:pt>
                <c:pt idx="596">
                  <c:v>78.59</c:v>
                </c:pt>
                <c:pt idx="597">
                  <c:v>497.11</c:v>
                </c:pt>
                <c:pt idx="598">
                  <c:v>51.13</c:v>
                </c:pt>
                <c:pt idx="599">
                  <c:v>43046.2</c:v>
                </c:pt>
                <c:pt idx="600">
                  <c:v>10331.09</c:v>
                </c:pt>
                <c:pt idx="601">
                  <c:v>3596.03</c:v>
                </c:pt>
                <c:pt idx="602">
                  <c:v>424.68</c:v>
                </c:pt>
                <c:pt idx="603">
                  <c:v>546.21</c:v>
                </c:pt>
                <c:pt idx="604">
                  <c:v>925.19</c:v>
                </c:pt>
                <c:pt idx="605">
                  <c:v>4775.1099999999997</c:v>
                </c:pt>
                <c:pt idx="606">
                  <c:v>28.46</c:v>
                </c:pt>
                <c:pt idx="607">
                  <c:v>34.32</c:v>
                </c:pt>
                <c:pt idx="608">
                  <c:v>392.45</c:v>
                </c:pt>
                <c:pt idx="609">
                  <c:v>10.94</c:v>
                </c:pt>
                <c:pt idx="610">
                  <c:v>731.38</c:v>
                </c:pt>
                <c:pt idx="611">
                  <c:v>29.08</c:v>
                </c:pt>
                <c:pt idx="612">
                  <c:v>2569.5700000000002</c:v>
                </c:pt>
                <c:pt idx="613">
                  <c:v>56.68</c:v>
                </c:pt>
                <c:pt idx="614">
                  <c:v>273.33999999999997</c:v>
                </c:pt>
                <c:pt idx="615">
                  <c:v>123</c:v>
                </c:pt>
                <c:pt idx="616">
                  <c:v>2125.12</c:v>
                </c:pt>
                <c:pt idx="617">
                  <c:v>45.05</c:v>
                </c:pt>
                <c:pt idx="618">
                  <c:v>798.69</c:v>
                </c:pt>
                <c:pt idx="619">
                  <c:v>792.11</c:v>
                </c:pt>
                <c:pt idx="620">
                  <c:v>145.12</c:v>
                </c:pt>
                <c:pt idx="621">
                  <c:v>3845.35</c:v>
                </c:pt>
                <c:pt idx="622">
                  <c:v>3.77</c:v>
                </c:pt>
                <c:pt idx="623">
                  <c:v>882.93</c:v>
                </c:pt>
                <c:pt idx="624">
                  <c:v>66.81</c:v>
                </c:pt>
                <c:pt idx="625">
                  <c:v>120.12</c:v>
                </c:pt>
                <c:pt idx="626">
                  <c:v>96.86</c:v>
                </c:pt>
                <c:pt idx="627">
                  <c:v>4556.63</c:v>
                </c:pt>
                <c:pt idx="628">
                  <c:v>2948.61</c:v>
                </c:pt>
                <c:pt idx="629">
                  <c:v>75.17</c:v>
                </c:pt>
                <c:pt idx="630">
                  <c:v>1125.76</c:v>
                </c:pt>
                <c:pt idx="631">
                  <c:v>746.03</c:v>
                </c:pt>
                <c:pt idx="632">
                  <c:v>8.49</c:v>
                </c:pt>
                <c:pt idx="633">
                  <c:v>300.63</c:v>
                </c:pt>
                <c:pt idx="634">
                  <c:v>15.65</c:v>
                </c:pt>
                <c:pt idx="635">
                  <c:v>292.37</c:v>
                </c:pt>
                <c:pt idx="636">
                  <c:v>682.79</c:v>
                </c:pt>
                <c:pt idx="637">
                  <c:v>151.6</c:v>
                </c:pt>
                <c:pt idx="638">
                  <c:v>214.14</c:v>
                </c:pt>
                <c:pt idx="639">
                  <c:v>255.83</c:v>
                </c:pt>
                <c:pt idx="640">
                  <c:v>421.18</c:v>
                </c:pt>
                <c:pt idx="641">
                  <c:v>34.729999999999997</c:v>
                </c:pt>
                <c:pt idx="642">
                  <c:v>247.53</c:v>
                </c:pt>
                <c:pt idx="643">
                  <c:v>405.57</c:v>
                </c:pt>
                <c:pt idx="644">
                  <c:v>6.97</c:v>
                </c:pt>
                <c:pt idx="645">
                  <c:v>86.79</c:v>
                </c:pt>
                <c:pt idx="646">
                  <c:v>31.46</c:v>
                </c:pt>
                <c:pt idx="647">
                  <c:v>948.97</c:v>
                </c:pt>
                <c:pt idx="648">
                  <c:v>50.28</c:v>
                </c:pt>
                <c:pt idx="649">
                  <c:v>2570.4499999999998</c:v>
                </c:pt>
                <c:pt idx="650">
                  <c:v>83.72</c:v>
                </c:pt>
                <c:pt idx="651">
                  <c:v>950.43</c:v>
                </c:pt>
                <c:pt idx="652">
                  <c:v>617.4</c:v>
                </c:pt>
                <c:pt idx="653">
                  <c:v>157.78</c:v>
                </c:pt>
                <c:pt idx="654">
                  <c:v>411.64</c:v>
                </c:pt>
                <c:pt idx="655">
                  <c:v>118.57</c:v>
                </c:pt>
                <c:pt idx="656">
                  <c:v>79.47</c:v>
                </c:pt>
                <c:pt idx="657">
                  <c:v>627.28</c:v>
                </c:pt>
                <c:pt idx="658">
                  <c:v>14.77</c:v>
                </c:pt>
                <c:pt idx="659">
                  <c:v>438.33</c:v>
                </c:pt>
                <c:pt idx="660">
                  <c:v>38.11</c:v>
                </c:pt>
                <c:pt idx="661">
                  <c:v>619.38</c:v>
                </c:pt>
                <c:pt idx="662">
                  <c:v>18.690000000000001</c:v>
                </c:pt>
                <c:pt idx="663">
                  <c:v>55.08</c:v>
                </c:pt>
                <c:pt idx="664">
                  <c:v>84.6</c:v>
                </c:pt>
                <c:pt idx="665">
                  <c:v>13.93</c:v>
                </c:pt>
                <c:pt idx="666">
                  <c:v>549.85</c:v>
                </c:pt>
                <c:pt idx="667">
                  <c:v>48.99</c:v>
                </c:pt>
                <c:pt idx="668">
                  <c:v>681.42</c:v>
                </c:pt>
                <c:pt idx="669">
                  <c:v>127.83</c:v>
                </c:pt>
                <c:pt idx="670">
                  <c:v>199.43</c:v>
                </c:pt>
                <c:pt idx="671">
                  <c:v>99.75</c:v>
                </c:pt>
                <c:pt idx="672">
                  <c:v>119.6</c:v>
                </c:pt>
                <c:pt idx="673">
                  <c:v>122.25</c:v>
                </c:pt>
                <c:pt idx="674">
                  <c:v>206.09</c:v>
                </c:pt>
                <c:pt idx="675">
                  <c:v>151.34</c:v>
                </c:pt>
                <c:pt idx="676">
                  <c:v>581.08000000000004</c:v>
                </c:pt>
                <c:pt idx="677">
                  <c:v>27.53</c:v>
                </c:pt>
                <c:pt idx="678">
                  <c:v>135.77000000000001</c:v>
                </c:pt>
                <c:pt idx="679">
                  <c:v>1782.44</c:v>
                </c:pt>
                <c:pt idx="680">
                  <c:v>160.16999999999999</c:v>
                </c:pt>
                <c:pt idx="681">
                  <c:v>7.47</c:v>
                </c:pt>
                <c:pt idx="682">
                  <c:v>370.81</c:v>
                </c:pt>
                <c:pt idx="683">
                  <c:v>81.900000000000006</c:v>
                </c:pt>
                <c:pt idx="684">
                  <c:v>327.61</c:v>
                </c:pt>
                <c:pt idx="685">
                  <c:v>98.17</c:v>
                </c:pt>
                <c:pt idx="686">
                  <c:v>105.75</c:v>
                </c:pt>
                <c:pt idx="687">
                  <c:v>103.37</c:v>
                </c:pt>
                <c:pt idx="688">
                  <c:v>40.22</c:v>
                </c:pt>
                <c:pt idx="689">
                  <c:v>210.33</c:v>
                </c:pt>
                <c:pt idx="690">
                  <c:v>260</c:v>
                </c:pt>
                <c:pt idx="691">
                  <c:v>3550.28</c:v>
                </c:pt>
                <c:pt idx="692">
                  <c:v>11.35</c:v>
                </c:pt>
                <c:pt idx="693">
                  <c:v>7029.1</c:v>
                </c:pt>
                <c:pt idx="694">
                  <c:v>199.48</c:v>
                </c:pt>
                <c:pt idx="695">
                  <c:v>4</c:v>
                </c:pt>
                <c:pt idx="696">
                  <c:v>589.79999999999995</c:v>
                </c:pt>
                <c:pt idx="697">
                  <c:v>107.51</c:v>
                </c:pt>
                <c:pt idx="698">
                  <c:v>421.08</c:v>
                </c:pt>
                <c:pt idx="699">
                  <c:v>5086.08</c:v>
                </c:pt>
                <c:pt idx="700">
                  <c:v>19.670000000000002</c:v>
                </c:pt>
                <c:pt idx="701">
                  <c:v>243.11</c:v>
                </c:pt>
                <c:pt idx="702">
                  <c:v>1128.74</c:v>
                </c:pt>
                <c:pt idx="703">
                  <c:v>25.35</c:v>
                </c:pt>
                <c:pt idx="704">
                  <c:v>45.03</c:v>
                </c:pt>
                <c:pt idx="705">
                  <c:v>153.87</c:v>
                </c:pt>
                <c:pt idx="706">
                  <c:v>2800.33</c:v>
                </c:pt>
                <c:pt idx="707">
                  <c:v>12.18</c:v>
                </c:pt>
                <c:pt idx="708">
                  <c:v>324.62</c:v>
                </c:pt>
                <c:pt idx="709">
                  <c:v>3363.53</c:v>
                </c:pt>
                <c:pt idx="710">
                  <c:v>10.11</c:v>
                </c:pt>
                <c:pt idx="711">
                  <c:v>6621.17</c:v>
                </c:pt>
                <c:pt idx="712">
                  <c:v>253.78</c:v>
                </c:pt>
                <c:pt idx="713">
                  <c:v>612.91999999999996</c:v>
                </c:pt>
                <c:pt idx="714">
                  <c:v>61.29</c:v>
                </c:pt>
                <c:pt idx="715">
                  <c:v>109.15</c:v>
                </c:pt>
                <c:pt idx="716">
                  <c:v>1429.81</c:v>
                </c:pt>
                <c:pt idx="717">
                  <c:v>59.75</c:v>
                </c:pt>
                <c:pt idx="718">
                  <c:v>37.159999999999997</c:v>
                </c:pt>
                <c:pt idx="719">
                  <c:v>43.65</c:v>
                </c:pt>
                <c:pt idx="720">
                  <c:v>1503.05</c:v>
                </c:pt>
                <c:pt idx="721">
                  <c:v>119.99</c:v>
                </c:pt>
                <c:pt idx="722">
                  <c:v>2343.34</c:v>
                </c:pt>
                <c:pt idx="723">
                  <c:v>107.65</c:v>
                </c:pt>
                <c:pt idx="724">
                  <c:v>25.15</c:v>
                </c:pt>
                <c:pt idx="725">
                  <c:v>88.22</c:v>
                </c:pt>
                <c:pt idx="726">
                  <c:v>125.77</c:v>
                </c:pt>
                <c:pt idx="727">
                  <c:v>203.37</c:v>
                </c:pt>
                <c:pt idx="728">
                  <c:v>21.34</c:v>
                </c:pt>
                <c:pt idx="729">
                  <c:v>50.88</c:v>
                </c:pt>
                <c:pt idx="730">
                  <c:v>924.8</c:v>
                </c:pt>
                <c:pt idx="731">
                  <c:v>410.17</c:v>
                </c:pt>
                <c:pt idx="732">
                  <c:v>98.7</c:v>
                </c:pt>
                <c:pt idx="733">
                  <c:v>356.14</c:v>
                </c:pt>
                <c:pt idx="734">
                  <c:v>27.08</c:v>
                </c:pt>
                <c:pt idx="735">
                  <c:v>2354.54</c:v>
                </c:pt>
                <c:pt idx="736">
                  <c:v>41.96</c:v>
                </c:pt>
                <c:pt idx="737">
                  <c:v>240.46</c:v>
                </c:pt>
                <c:pt idx="738">
                  <c:v>74.08</c:v>
                </c:pt>
                <c:pt idx="739">
                  <c:v>657.61</c:v>
                </c:pt>
                <c:pt idx="740">
                  <c:v>159.53</c:v>
                </c:pt>
                <c:pt idx="741">
                  <c:v>637.37</c:v>
                </c:pt>
                <c:pt idx="742">
                  <c:v>232.16</c:v>
                </c:pt>
                <c:pt idx="743">
                  <c:v>95.1</c:v>
                </c:pt>
                <c:pt idx="744">
                  <c:v>734.74</c:v>
                </c:pt>
                <c:pt idx="745">
                  <c:v>1882.87</c:v>
                </c:pt>
                <c:pt idx="746">
                  <c:v>974.14</c:v>
                </c:pt>
                <c:pt idx="747">
                  <c:v>220.92</c:v>
                </c:pt>
                <c:pt idx="748">
                  <c:v>73.290000000000006</c:v>
                </c:pt>
                <c:pt idx="749">
                  <c:v>2961.32</c:v>
                </c:pt>
                <c:pt idx="750">
                  <c:v>6296</c:v>
                </c:pt>
                <c:pt idx="751">
                  <c:v>202.98</c:v>
                </c:pt>
                <c:pt idx="752">
                  <c:v>43.84</c:v>
                </c:pt>
                <c:pt idx="753">
                  <c:v>141.74</c:v>
                </c:pt>
                <c:pt idx="754">
                  <c:v>627.04</c:v>
                </c:pt>
                <c:pt idx="755">
                  <c:v>110.19</c:v>
                </c:pt>
                <c:pt idx="756">
                  <c:v>17.59</c:v>
                </c:pt>
                <c:pt idx="757">
                  <c:v>141.54</c:v>
                </c:pt>
                <c:pt idx="758">
                  <c:v>157.63999999999999</c:v>
                </c:pt>
                <c:pt idx="759">
                  <c:v>42.16</c:v>
                </c:pt>
                <c:pt idx="760">
                  <c:v>14.08</c:v>
                </c:pt>
                <c:pt idx="761">
                  <c:v>256.73</c:v>
                </c:pt>
                <c:pt idx="762">
                  <c:v>44.75</c:v>
                </c:pt>
                <c:pt idx="763">
                  <c:v>290.24</c:v>
                </c:pt>
                <c:pt idx="764">
                  <c:v>971.4</c:v>
                </c:pt>
                <c:pt idx="765">
                  <c:v>193.51</c:v>
                </c:pt>
                <c:pt idx="766">
                  <c:v>207.31</c:v>
                </c:pt>
                <c:pt idx="767">
                  <c:v>143.12</c:v>
                </c:pt>
                <c:pt idx="768">
                  <c:v>59.9</c:v>
                </c:pt>
                <c:pt idx="769">
                  <c:v>79.400000000000006</c:v>
                </c:pt>
                <c:pt idx="770">
                  <c:v>172.79</c:v>
                </c:pt>
                <c:pt idx="771">
                  <c:v>370.62</c:v>
                </c:pt>
                <c:pt idx="772">
                  <c:v>347.23</c:v>
                </c:pt>
                <c:pt idx="773">
                  <c:v>478.23</c:v>
                </c:pt>
                <c:pt idx="774">
                  <c:v>3838.14</c:v>
                </c:pt>
                <c:pt idx="775">
                  <c:v>146.16999999999999</c:v>
                </c:pt>
                <c:pt idx="776">
                  <c:v>316.27999999999997</c:v>
                </c:pt>
                <c:pt idx="777">
                  <c:v>193.59</c:v>
                </c:pt>
                <c:pt idx="778">
                  <c:v>116.92</c:v>
                </c:pt>
                <c:pt idx="779">
                  <c:v>305.70999999999998</c:v>
                </c:pt>
                <c:pt idx="780">
                  <c:v>393.98</c:v>
                </c:pt>
                <c:pt idx="781">
                  <c:v>5.84</c:v>
                </c:pt>
                <c:pt idx="782">
                  <c:v>100.59</c:v>
                </c:pt>
                <c:pt idx="783">
                  <c:v>598.38</c:v>
                </c:pt>
                <c:pt idx="784">
                  <c:v>724.57</c:v>
                </c:pt>
                <c:pt idx="785">
                  <c:v>3802.01</c:v>
                </c:pt>
                <c:pt idx="786">
                  <c:v>32.39</c:v>
                </c:pt>
                <c:pt idx="787">
                  <c:v>374.6</c:v>
                </c:pt>
                <c:pt idx="788">
                  <c:v>109.99</c:v>
                </c:pt>
                <c:pt idx="789">
                  <c:v>900.12</c:v>
                </c:pt>
                <c:pt idx="790">
                  <c:v>5679.59</c:v>
                </c:pt>
                <c:pt idx="791">
                  <c:v>1494.63</c:v>
                </c:pt>
                <c:pt idx="792">
                  <c:v>810.47</c:v>
                </c:pt>
                <c:pt idx="793">
                  <c:v>127.22</c:v>
                </c:pt>
                <c:pt idx="794">
                  <c:v>432.44</c:v>
                </c:pt>
                <c:pt idx="795">
                  <c:v>1805.9</c:v>
                </c:pt>
                <c:pt idx="796">
                  <c:v>311.41000000000003</c:v>
                </c:pt>
                <c:pt idx="797">
                  <c:v>765.65</c:v>
                </c:pt>
                <c:pt idx="798">
                  <c:v>125.19</c:v>
                </c:pt>
                <c:pt idx="799">
                  <c:v>9539.6</c:v>
                </c:pt>
                <c:pt idx="800">
                  <c:v>109.86</c:v>
                </c:pt>
                <c:pt idx="801">
                  <c:v>1426.51</c:v>
                </c:pt>
                <c:pt idx="802">
                  <c:v>2331.9</c:v>
                </c:pt>
                <c:pt idx="803">
                  <c:v>27.47</c:v>
                </c:pt>
                <c:pt idx="804">
                  <c:v>225.98</c:v>
                </c:pt>
                <c:pt idx="805">
                  <c:v>57.7</c:v>
                </c:pt>
                <c:pt idx="806">
                  <c:v>511.57</c:v>
                </c:pt>
                <c:pt idx="807">
                  <c:v>17.440000000000001</c:v>
                </c:pt>
                <c:pt idx="808">
                  <c:v>1821.89</c:v>
                </c:pt>
                <c:pt idx="809">
                  <c:v>103.61</c:v>
                </c:pt>
                <c:pt idx="810">
                  <c:v>91.39</c:v>
                </c:pt>
                <c:pt idx="811">
                  <c:v>100.38</c:v>
                </c:pt>
                <c:pt idx="812">
                  <c:v>66.319999999999993</c:v>
                </c:pt>
                <c:pt idx="813">
                  <c:v>668.38</c:v>
                </c:pt>
                <c:pt idx="814">
                  <c:v>7.2</c:v>
                </c:pt>
                <c:pt idx="815">
                  <c:v>31.24</c:v>
                </c:pt>
                <c:pt idx="816">
                  <c:v>35.97</c:v>
                </c:pt>
                <c:pt idx="817">
                  <c:v>50.83</c:v>
                </c:pt>
                <c:pt idx="818">
                  <c:v>78.08</c:v>
                </c:pt>
                <c:pt idx="819">
                  <c:v>337.86</c:v>
                </c:pt>
                <c:pt idx="820">
                  <c:v>84.21</c:v>
                </c:pt>
                <c:pt idx="821">
                  <c:v>453.62</c:v>
                </c:pt>
                <c:pt idx="822">
                  <c:v>286.39999999999998</c:v>
                </c:pt>
                <c:pt idx="823">
                  <c:v>253.87</c:v>
                </c:pt>
                <c:pt idx="824">
                  <c:v>5880.46</c:v>
                </c:pt>
                <c:pt idx="825">
                  <c:v>9280.7199999999993</c:v>
                </c:pt>
                <c:pt idx="826">
                  <c:v>22.48</c:v>
                </c:pt>
                <c:pt idx="827">
                  <c:v>1913.84</c:v>
                </c:pt>
                <c:pt idx="828">
                  <c:v>2692.12</c:v>
                </c:pt>
                <c:pt idx="829">
                  <c:v>52.21</c:v>
                </c:pt>
                <c:pt idx="830">
                  <c:v>170.32</c:v>
                </c:pt>
                <c:pt idx="831">
                  <c:v>40.299999999999997</c:v>
                </c:pt>
                <c:pt idx="832">
                  <c:v>111.88</c:v>
                </c:pt>
                <c:pt idx="833">
                  <c:v>88.64</c:v>
                </c:pt>
                <c:pt idx="834">
                  <c:v>57.34</c:v>
                </c:pt>
                <c:pt idx="835">
                  <c:v>117.87</c:v>
                </c:pt>
                <c:pt idx="836">
                  <c:v>33.950000000000003</c:v>
                </c:pt>
                <c:pt idx="837">
                  <c:v>93.81</c:v>
                </c:pt>
                <c:pt idx="838">
                  <c:v>1350.94</c:v>
                </c:pt>
                <c:pt idx="839">
                  <c:v>343.54</c:v>
                </c:pt>
                <c:pt idx="840">
                  <c:v>650.70000000000005</c:v>
                </c:pt>
                <c:pt idx="841">
                  <c:v>641.11</c:v>
                </c:pt>
                <c:pt idx="842">
                  <c:v>762.38</c:v>
                </c:pt>
                <c:pt idx="843">
                  <c:v>2591.09</c:v>
                </c:pt>
                <c:pt idx="844">
                  <c:v>10364.36</c:v>
                </c:pt>
                <c:pt idx="845">
                  <c:v>8.77</c:v>
                </c:pt>
                <c:pt idx="846">
                  <c:v>38.65</c:v>
                </c:pt>
                <c:pt idx="847">
                  <c:v>279.83</c:v>
                </c:pt>
                <c:pt idx="848">
                  <c:v>429.33</c:v>
                </c:pt>
                <c:pt idx="849">
                  <c:v>44.66</c:v>
                </c:pt>
                <c:pt idx="850">
                  <c:v>1619.95</c:v>
                </c:pt>
                <c:pt idx="851">
                  <c:v>70.819999999999993</c:v>
                </c:pt>
                <c:pt idx="852">
                  <c:v>90.44</c:v>
                </c:pt>
                <c:pt idx="853">
                  <c:v>207.22</c:v>
                </c:pt>
                <c:pt idx="854">
                  <c:v>360.03</c:v>
                </c:pt>
                <c:pt idx="855">
                  <c:v>936.8</c:v>
                </c:pt>
                <c:pt idx="856">
                  <c:v>240.21</c:v>
                </c:pt>
                <c:pt idx="857">
                  <c:v>332.16</c:v>
                </c:pt>
                <c:pt idx="858">
                  <c:v>147.62</c:v>
                </c:pt>
                <c:pt idx="859">
                  <c:v>68.34</c:v>
                </c:pt>
                <c:pt idx="860">
                  <c:v>522.22</c:v>
                </c:pt>
                <c:pt idx="861">
                  <c:v>14.2</c:v>
                </c:pt>
                <c:pt idx="862">
                  <c:v>60.01</c:v>
                </c:pt>
                <c:pt idx="863">
                  <c:v>90.98</c:v>
                </c:pt>
                <c:pt idx="864">
                  <c:v>1270.7</c:v>
                </c:pt>
                <c:pt idx="865">
                  <c:v>236.87</c:v>
                </c:pt>
                <c:pt idx="866">
                  <c:v>370.91</c:v>
                </c:pt>
                <c:pt idx="867">
                  <c:v>4976.92</c:v>
                </c:pt>
                <c:pt idx="868">
                  <c:v>1232.01</c:v>
                </c:pt>
                <c:pt idx="869">
                  <c:v>4620.05</c:v>
                </c:pt>
                <c:pt idx="870">
                  <c:v>3206.94</c:v>
                </c:pt>
                <c:pt idx="871">
                  <c:v>43.08</c:v>
                </c:pt>
                <c:pt idx="872">
                  <c:v>58.67</c:v>
                </c:pt>
                <c:pt idx="873">
                  <c:v>101.06</c:v>
                </c:pt>
                <c:pt idx="874">
                  <c:v>276.64</c:v>
                </c:pt>
                <c:pt idx="875">
                  <c:v>5.21</c:v>
                </c:pt>
                <c:pt idx="876">
                  <c:v>27.37</c:v>
                </c:pt>
                <c:pt idx="877">
                  <c:v>98.16</c:v>
                </c:pt>
                <c:pt idx="878">
                  <c:v>49.81</c:v>
                </c:pt>
                <c:pt idx="879">
                  <c:v>4410.1899999999996</c:v>
                </c:pt>
                <c:pt idx="880">
                  <c:v>42.02</c:v>
                </c:pt>
                <c:pt idx="881">
                  <c:v>127.12</c:v>
                </c:pt>
                <c:pt idx="882">
                  <c:v>28.73</c:v>
                </c:pt>
                <c:pt idx="883">
                  <c:v>20552.55</c:v>
                </c:pt>
                <c:pt idx="884">
                  <c:v>646.88</c:v>
                </c:pt>
                <c:pt idx="885">
                  <c:v>41.82</c:v>
                </c:pt>
                <c:pt idx="886">
                  <c:v>2875.72</c:v>
                </c:pt>
                <c:pt idx="887">
                  <c:v>151.27000000000001</c:v>
                </c:pt>
                <c:pt idx="888">
                  <c:v>10.51</c:v>
                </c:pt>
                <c:pt idx="889">
                  <c:v>881.32</c:v>
                </c:pt>
                <c:pt idx="890">
                  <c:v>1497.22</c:v>
                </c:pt>
                <c:pt idx="891">
                  <c:v>244.81</c:v>
                </c:pt>
                <c:pt idx="892">
                  <c:v>4.55</c:v>
                </c:pt>
                <c:pt idx="893">
                  <c:v>558.16999999999996</c:v>
                </c:pt>
                <c:pt idx="894">
                  <c:v>8.39</c:v>
                </c:pt>
                <c:pt idx="895">
                  <c:v>1214.03</c:v>
                </c:pt>
                <c:pt idx="896">
                  <c:v>87.53</c:v>
                </c:pt>
                <c:pt idx="897">
                  <c:v>1828.22</c:v>
                </c:pt>
                <c:pt idx="898">
                  <c:v>585.08000000000004</c:v>
                </c:pt>
                <c:pt idx="899">
                  <c:v>1051.52</c:v>
                </c:pt>
                <c:pt idx="900">
                  <c:v>257.92</c:v>
                </c:pt>
                <c:pt idx="901">
                  <c:v>103.39</c:v>
                </c:pt>
                <c:pt idx="902">
                  <c:v>435.39</c:v>
                </c:pt>
                <c:pt idx="903">
                  <c:v>25.85</c:v>
                </c:pt>
                <c:pt idx="904">
                  <c:v>326.02999999999997</c:v>
                </c:pt>
                <c:pt idx="905">
                  <c:v>25.45</c:v>
                </c:pt>
                <c:pt idx="906">
                  <c:v>110.72</c:v>
                </c:pt>
                <c:pt idx="907">
                  <c:v>904.31</c:v>
                </c:pt>
                <c:pt idx="908">
                  <c:v>25.31</c:v>
                </c:pt>
                <c:pt idx="909">
                  <c:v>70.06</c:v>
                </c:pt>
                <c:pt idx="910">
                  <c:v>25.31</c:v>
                </c:pt>
                <c:pt idx="911">
                  <c:v>369.78</c:v>
                </c:pt>
                <c:pt idx="912">
                  <c:v>514.79</c:v>
                </c:pt>
                <c:pt idx="913">
                  <c:v>20.22</c:v>
                </c:pt>
                <c:pt idx="914">
                  <c:v>1548.97</c:v>
                </c:pt>
                <c:pt idx="915">
                  <c:v>2527.79</c:v>
                </c:pt>
                <c:pt idx="916">
                  <c:v>659.42</c:v>
                </c:pt>
                <c:pt idx="917">
                  <c:v>19.66</c:v>
                </c:pt>
                <c:pt idx="918">
                  <c:v>1373.47</c:v>
                </c:pt>
                <c:pt idx="919">
                  <c:v>134.09</c:v>
                </c:pt>
                <c:pt idx="920">
                  <c:v>33.840000000000003</c:v>
                </c:pt>
                <c:pt idx="921">
                  <c:v>152.05000000000001</c:v>
                </c:pt>
                <c:pt idx="922">
                  <c:v>27.02</c:v>
                </c:pt>
                <c:pt idx="923">
                  <c:v>27.67</c:v>
                </c:pt>
                <c:pt idx="924">
                  <c:v>1348.83</c:v>
                </c:pt>
                <c:pt idx="925">
                  <c:v>735.7</c:v>
                </c:pt>
                <c:pt idx="926">
                  <c:v>225.59</c:v>
                </c:pt>
                <c:pt idx="927">
                  <c:v>58.52</c:v>
                </c:pt>
                <c:pt idx="928">
                  <c:v>27.96</c:v>
                </c:pt>
                <c:pt idx="929">
                  <c:v>31.71</c:v>
                </c:pt>
                <c:pt idx="930">
                  <c:v>3722.41</c:v>
                </c:pt>
                <c:pt idx="931">
                  <c:v>879.62</c:v>
                </c:pt>
                <c:pt idx="932">
                  <c:v>361.19</c:v>
                </c:pt>
                <c:pt idx="933">
                  <c:v>49.44</c:v>
                </c:pt>
                <c:pt idx="934">
                  <c:v>14.29</c:v>
                </c:pt>
                <c:pt idx="935">
                  <c:v>102.54</c:v>
                </c:pt>
                <c:pt idx="936">
                  <c:v>164.67</c:v>
                </c:pt>
                <c:pt idx="937">
                  <c:v>72.739999999999995</c:v>
                </c:pt>
                <c:pt idx="938">
                  <c:v>418.75</c:v>
                </c:pt>
                <c:pt idx="939">
                  <c:v>608.80999999999995</c:v>
                </c:pt>
                <c:pt idx="940">
                  <c:v>808.61</c:v>
                </c:pt>
                <c:pt idx="941">
                  <c:v>818.49</c:v>
                </c:pt>
                <c:pt idx="942">
                  <c:v>66.12</c:v>
                </c:pt>
                <c:pt idx="943">
                  <c:v>249.07</c:v>
                </c:pt>
                <c:pt idx="944">
                  <c:v>2761.94</c:v>
                </c:pt>
                <c:pt idx="945">
                  <c:v>146.5</c:v>
                </c:pt>
                <c:pt idx="946">
                  <c:v>1130.1500000000001</c:v>
                </c:pt>
                <c:pt idx="947">
                  <c:v>54.37</c:v>
                </c:pt>
                <c:pt idx="948">
                  <c:v>10.96</c:v>
                </c:pt>
                <c:pt idx="949">
                  <c:v>114.91</c:v>
                </c:pt>
                <c:pt idx="950">
                  <c:v>934.52</c:v>
                </c:pt>
                <c:pt idx="951">
                  <c:v>40.17</c:v>
                </c:pt>
                <c:pt idx="952">
                  <c:v>197.59</c:v>
                </c:pt>
                <c:pt idx="953">
                  <c:v>33.04</c:v>
                </c:pt>
                <c:pt idx="954">
                  <c:v>134.38</c:v>
                </c:pt>
                <c:pt idx="955">
                  <c:v>78.540000000000006</c:v>
                </c:pt>
                <c:pt idx="956">
                  <c:v>605.1</c:v>
                </c:pt>
                <c:pt idx="957">
                  <c:v>1346.32</c:v>
                </c:pt>
                <c:pt idx="958">
                  <c:v>322.02999999999997</c:v>
                </c:pt>
                <c:pt idx="959">
                  <c:v>2470.84</c:v>
                </c:pt>
                <c:pt idx="960">
                  <c:v>5250.66</c:v>
                </c:pt>
                <c:pt idx="961">
                  <c:v>2427.1799999999998</c:v>
                </c:pt>
                <c:pt idx="962">
                  <c:v>434.85</c:v>
                </c:pt>
                <c:pt idx="963">
                  <c:v>19.16</c:v>
                </c:pt>
                <c:pt idx="964">
                  <c:v>132.22999999999999</c:v>
                </c:pt>
                <c:pt idx="965">
                  <c:v>473.53</c:v>
                </c:pt>
                <c:pt idx="966">
                  <c:v>307.64999999999998</c:v>
                </c:pt>
                <c:pt idx="967">
                  <c:v>76.91</c:v>
                </c:pt>
                <c:pt idx="968">
                  <c:v>68.88</c:v>
                </c:pt>
                <c:pt idx="969">
                  <c:v>130.74</c:v>
                </c:pt>
                <c:pt idx="970">
                  <c:v>49.87</c:v>
                </c:pt>
                <c:pt idx="971">
                  <c:v>344.87</c:v>
                </c:pt>
                <c:pt idx="972">
                  <c:v>568.25</c:v>
                </c:pt>
                <c:pt idx="973">
                  <c:v>126.66</c:v>
                </c:pt>
                <c:pt idx="974">
                  <c:v>1486.34</c:v>
                </c:pt>
                <c:pt idx="975">
                  <c:v>77.2</c:v>
                </c:pt>
                <c:pt idx="976">
                  <c:v>292.23</c:v>
                </c:pt>
                <c:pt idx="977">
                  <c:v>96.13</c:v>
                </c:pt>
                <c:pt idx="978">
                  <c:v>277.07</c:v>
                </c:pt>
                <c:pt idx="979">
                  <c:v>149.66999999999999</c:v>
                </c:pt>
                <c:pt idx="980">
                  <c:v>99.22</c:v>
                </c:pt>
                <c:pt idx="981">
                  <c:v>246.44</c:v>
                </c:pt>
                <c:pt idx="982">
                  <c:v>93.82</c:v>
                </c:pt>
                <c:pt idx="983">
                  <c:v>177.41</c:v>
                </c:pt>
                <c:pt idx="984">
                  <c:v>24.52</c:v>
                </c:pt>
                <c:pt idx="985">
                  <c:v>59.98</c:v>
                </c:pt>
                <c:pt idx="986">
                  <c:v>80.86</c:v>
                </c:pt>
                <c:pt idx="987">
                  <c:v>443.66</c:v>
                </c:pt>
                <c:pt idx="988">
                  <c:v>14.52</c:v>
                </c:pt>
                <c:pt idx="989">
                  <c:v>10728</c:v>
                </c:pt>
                <c:pt idx="990">
                  <c:v>1316.03</c:v>
                </c:pt>
                <c:pt idx="991">
                  <c:v>56.4</c:v>
                </c:pt>
                <c:pt idx="992">
                  <c:v>257.52</c:v>
                </c:pt>
                <c:pt idx="993">
                  <c:v>140.30000000000001</c:v>
                </c:pt>
                <c:pt idx="994">
                  <c:v>71.55</c:v>
                </c:pt>
                <c:pt idx="995">
                  <c:v>899.81</c:v>
                </c:pt>
                <c:pt idx="996">
                  <c:v>240.6</c:v>
                </c:pt>
                <c:pt idx="997">
                  <c:v>236.88</c:v>
                </c:pt>
                <c:pt idx="998">
                  <c:v>48.3</c:v>
                </c:pt>
                <c:pt idx="999">
                  <c:v>58.81</c:v>
                </c:pt>
                <c:pt idx="1000">
                  <c:v>47.38</c:v>
                </c:pt>
                <c:pt idx="1001">
                  <c:v>535.08000000000004</c:v>
                </c:pt>
                <c:pt idx="1002">
                  <c:v>38.979999999999997</c:v>
                </c:pt>
                <c:pt idx="1003">
                  <c:v>8.65</c:v>
                </c:pt>
                <c:pt idx="1004">
                  <c:v>54.08</c:v>
                </c:pt>
                <c:pt idx="1005">
                  <c:v>125.9</c:v>
                </c:pt>
                <c:pt idx="1006">
                  <c:v>136.99</c:v>
                </c:pt>
                <c:pt idx="1007">
                  <c:v>99.36</c:v>
                </c:pt>
                <c:pt idx="1008">
                  <c:v>222.71</c:v>
                </c:pt>
                <c:pt idx="1009">
                  <c:v>220.52</c:v>
                </c:pt>
                <c:pt idx="1010">
                  <c:v>21.86</c:v>
                </c:pt>
                <c:pt idx="1011">
                  <c:v>1066.54</c:v>
                </c:pt>
                <c:pt idx="1012">
                  <c:v>17.62</c:v>
                </c:pt>
                <c:pt idx="1013">
                  <c:v>3292.02</c:v>
                </c:pt>
                <c:pt idx="1014">
                  <c:v>3108.98</c:v>
                </c:pt>
                <c:pt idx="1015">
                  <c:v>12599.55</c:v>
                </c:pt>
                <c:pt idx="1016">
                  <c:v>356.92</c:v>
                </c:pt>
                <c:pt idx="1017">
                  <c:v>136.16</c:v>
                </c:pt>
                <c:pt idx="1018">
                  <c:v>450.49</c:v>
                </c:pt>
                <c:pt idx="1019">
                  <c:v>137.76</c:v>
                </c:pt>
                <c:pt idx="1020">
                  <c:v>3527.82</c:v>
                </c:pt>
                <c:pt idx="1021">
                  <c:v>4698.21</c:v>
                </c:pt>
                <c:pt idx="1022">
                  <c:v>251.61</c:v>
                </c:pt>
                <c:pt idx="1023">
                  <c:v>74.930000000000007</c:v>
                </c:pt>
                <c:pt idx="1024">
                  <c:v>513.52</c:v>
                </c:pt>
                <c:pt idx="1025">
                  <c:v>17.64</c:v>
                </c:pt>
                <c:pt idx="1026">
                  <c:v>89.76</c:v>
                </c:pt>
                <c:pt idx="1027">
                  <c:v>8.8000000000000007</c:v>
                </c:pt>
                <c:pt idx="1028">
                  <c:v>168.04</c:v>
                </c:pt>
                <c:pt idx="1029">
                  <c:v>1477.57</c:v>
                </c:pt>
                <c:pt idx="1030">
                  <c:v>385.45</c:v>
                </c:pt>
                <c:pt idx="1031">
                  <c:v>58.33</c:v>
                </c:pt>
                <c:pt idx="1032">
                  <c:v>20.420000000000002</c:v>
                </c:pt>
                <c:pt idx="1033">
                  <c:v>228.46</c:v>
                </c:pt>
                <c:pt idx="1034">
                  <c:v>77.61</c:v>
                </c:pt>
                <c:pt idx="1035">
                  <c:v>144.03</c:v>
                </c:pt>
                <c:pt idx="1036">
                  <c:v>48.81</c:v>
                </c:pt>
                <c:pt idx="1037">
                  <c:v>709.7</c:v>
                </c:pt>
                <c:pt idx="1038">
                  <c:v>27.42</c:v>
                </c:pt>
                <c:pt idx="1039">
                  <c:v>135.78</c:v>
                </c:pt>
                <c:pt idx="1040">
                  <c:v>2119.54</c:v>
                </c:pt>
                <c:pt idx="1041">
                  <c:v>45737.33</c:v>
                </c:pt>
                <c:pt idx="1042">
                  <c:v>561.05999999999995</c:v>
                </c:pt>
                <c:pt idx="1043">
                  <c:v>11434.33</c:v>
                </c:pt>
                <c:pt idx="1044">
                  <c:v>3229.24</c:v>
                </c:pt>
                <c:pt idx="1045">
                  <c:v>3705.14</c:v>
                </c:pt>
                <c:pt idx="1046">
                  <c:v>945.36</c:v>
                </c:pt>
                <c:pt idx="1047">
                  <c:v>28.32</c:v>
                </c:pt>
                <c:pt idx="1048">
                  <c:v>2309.4899999999998</c:v>
                </c:pt>
                <c:pt idx="1049">
                  <c:v>564.98</c:v>
                </c:pt>
                <c:pt idx="1050">
                  <c:v>129.47999999999999</c:v>
                </c:pt>
                <c:pt idx="1051">
                  <c:v>152.11000000000001</c:v>
                </c:pt>
                <c:pt idx="1052">
                  <c:v>35.97</c:v>
                </c:pt>
                <c:pt idx="1053">
                  <c:v>291.64</c:v>
                </c:pt>
                <c:pt idx="1054">
                  <c:v>2233.46</c:v>
                </c:pt>
                <c:pt idx="1055">
                  <c:v>379.72</c:v>
                </c:pt>
                <c:pt idx="1056">
                  <c:v>15.73</c:v>
                </c:pt>
                <c:pt idx="1057">
                  <c:v>1719.07</c:v>
                </c:pt>
                <c:pt idx="1058">
                  <c:v>43.08</c:v>
                </c:pt>
                <c:pt idx="1059">
                  <c:v>258.93</c:v>
                </c:pt>
                <c:pt idx="1060">
                  <c:v>79.61</c:v>
                </c:pt>
                <c:pt idx="1061">
                  <c:v>158.13</c:v>
                </c:pt>
                <c:pt idx="1062">
                  <c:v>163.01</c:v>
                </c:pt>
                <c:pt idx="1063">
                  <c:v>366.26</c:v>
                </c:pt>
                <c:pt idx="1064">
                  <c:v>157.99</c:v>
                </c:pt>
                <c:pt idx="1065">
                  <c:v>1212.8800000000001</c:v>
                </c:pt>
                <c:pt idx="1066">
                  <c:v>99.75</c:v>
                </c:pt>
                <c:pt idx="1067">
                  <c:v>618.85</c:v>
                </c:pt>
                <c:pt idx="1068">
                  <c:v>19.489999999999998</c:v>
                </c:pt>
                <c:pt idx="1069">
                  <c:v>9459.94</c:v>
                </c:pt>
                <c:pt idx="1070">
                  <c:v>2441.27</c:v>
                </c:pt>
                <c:pt idx="1071">
                  <c:v>76.23</c:v>
                </c:pt>
                <c:pt idx="1072">
                  <c:v>272.86</c:v>
                </c:pt>
                <c:pt idx="1073">
                  <c:v>77.47</c:v>
                </c:pt>
                <c:pt idx="1074">
                  <c:v>18.670000000000002</c:v>
                </c:pt>
                <c:pt idx="1075">
                  <c:v>210.77</c:v>
                </c:pt>
                <c:pt idx="1076">
                  <c:v>68.459999999999994</c:v>
                </c:pt>
                <c:pt idx="1077">
                  <c:v>885.23</c:v>
                </c:pt>
                <c:pt idx="1078">
                  <c:v>355.84</c:v>
                </c:pt>
                <c:pt idx="1079">
                  <c:v>1423.35</c:v>
                </c:pt>
                <c:pt idx="1080">
                  <c:v>69.959999999999994</c:v>
                </c:pt>
                <c:pt idx="1081">
                  <c:v>536.23</c:v>
                </c:pt>
                <c:pt idx="1082">
                  <c:v>2144.92</c:v>
                </c:pt>
                <c:pt idx="1083">
                  <c:v>294.97000000000003</c:v>
                </c:pt>
                <c:pt idx="1084">
                  <c:v>2458.0500000000002</c:v>
                </c:pt>
                <c:pt idx="1085">
                  <c:v>2465.75</c:v>
                </c:pt>
                <c:pt idx="1086">
                  <c:v>1818.41</c:v>
                </c:pt>
                <c:pt idx="1087">
                  <c:v>61.1</c:v>
                </c:pt>
                <c:pt idx="1088">
                  <c:v>193.81</c:v>
                </c:pt>
                <c:pt idx="1089">
                  <c:v>33.47</c:v>
                </c:pt>
                <c:pt idx="1090">
                  <c:v>413.73</c:v>
                </c:pt>
                <c:pt idx="1091">
                  <c:v>29.88</c:v>
                </c:pt>
                <c:pt idx="1092">
                  <c:v>348.08</c:v>
                </c:pt>
                <c:pt idx="1093">
                  <c:v>494.49</c:v>
                </c:pt>
                <c:pt idx="1094">
                  <c:v>680.39</c:v>
                </c:pt>
                <c:pt idx="1095">
                  <c:v>75.52</c:v>
                </c:pt>
                <c:pt idx="1096">
                  <c:v>29.77</c:v>
                </c:pt>
                <c:pt idx="1097">
                  <c:v>147.19</c:v>
                </c:pt>
                <c:pt idx="1098">
                  <c:v>39.17</c:v>
                </c:pt>
                <c:pt idx="1099">
                  <c:v>1345.33</c:v>
                </c:pt>
                <c:pt idx="1100">
                  <c:v>94.97</c:v>
                </c:pt>
                <c:pt idx="1101">
                  <c:v>3741.39</c:v>
                </c:pt>
                <c:pt idx="1102">
                  <c:v>568.24</c:v>
                </c:pt>
                <c:pt idx="1103">
                  <c:v>162.91</c:v>
                </c:pt>
                <c:pt idx="1104">
                  <c:v>21.46</c:v>
                </c:pt>
                <c:pt idx="1105">
                  <c:v>3506.78</c:v>
                </c:pt>
                <c:pt idx="1106">
                  <c:v>267.69</c:v>
                </c:pt>
                <c:pt idx="1107">
                  <c:v>85.64</c:v>
                </c:pt>
                <c:pt idx="1108">
                  <c:v>2508.15</c:v>
                </c:pt>
                <c:pt idx="1109">
                  <c:v>225.62</c:v>
                </c:pt>
                <c:pt idx="1110">
                  <c:v>42.69</c:v>
                </c:pt>
                <c:pt idx="1111">
                  <c:v>327.41000000000003</c:v>
                </c:pt>
                <c:pt idx="1112">
                  <c:v>170.75</c:v>
                </c:pt>
                <c:pt idx="1113">
                  <c:v>1339.42</c:v>
                </c:pt>
                <c:pt idx="1114">
                  <c:v>26.07</c:v>
                </c:pt>
                <c:pt idx="1115">
                  <c:v>99.94</c:v>
                </c:pt>
                <c:pt idx="1116">
                  <c:v>1042.54</c:v>
                </c:pt>
                <c:pt idx="1117">
                  <c:v>852.53</c:v>
                </c:pt>
                <c:pt idx="1118">
                  <c:v>53.26</c:v>
                </c:pt>
                <c:pt idx="1119">
                  <c:v>203.49</c:v>
                </c:pt>
                <c:pt idx="1120">
                  <c:v>2356.0100000000002</c:v>
                </c:pt>
                <c:pt idx="1121">
                  <c:v>1483.16</c:v>
                </c:pt>
                <c:pt idx="1122">
                  <c:v>115.99</c:v>
                </c:pt>
                <c:pt idx="1123">
                  <c:v>19.46</c:v>
                </c:pt>
                <c:pt idx="1124">
                  <c:v>268.64</c:v>
                </c:pt>
                <c:pt idx="1125">
                  <c:v>87.68</c:v>
                </c:pt>
                <c:pt idx="1126">
                  <c:v>37.619999999999997</c:v>
                </c:pt>
                <c:pt idx="1127">
                  <c:v>17.420000000000002</c:v>
                </c:pt>
                <c:pt idx="1128">
                  <c:v>35.479999999999997</c:v>
                </c:pt>
                <c:pt idx="1129">
                  <c:v>312.22000000000003</c:v>
                </c:pt>
                <c:pt idx="1130">
                  <c:v>26.66</c:v>
                </c:pt>
                <c:pt idx="1131">
                  <c:v>29.55</c:v>
                </c:pt>
                <c:pt idx="1132">
                  <c:v>1237.4000000000001</c:v>
                </c:pt>
                <c:pt idx="1133">
                  <c:v>2291.39</c:v>
                </c:pt>
                <c:pt idx="1134">
                  <c:v>9492.92</c:v>
                </c:pt>
                <c:pt idx="1135">
                  <c:v>87.8</c:v>
                </c:pt>
                <c:pt idx="1136">
                  <c:v>49.1</c:v>
                </c:pt>
                <c:pt idx="1137">
                  <c:v>56.19</c:v>
                </c:pt>
                <c:pt idx="1138">
                  <c:v>69.89</c:v>
                </c:pt>
                <c:pt idx="1139">
                  <c:v>110.71</c:v>
                </c:pt>
                <c:pt idx="1140">
                  <c:v>394.1</c:v>
                </c:pt>
                <c:pt idx="1141">
                  <c:v>267.32</c:v>
                </c:pt>
                <c:pt idx="1142">
                  <c:v>11.21</c:v>
                </c:pt>
                <c:pt idx="1143">
                  <c:v>101.71</c:v>
                </c:pt>
                <c:pt idx="1144">
                  <c:v>73.099999999999994</c:v>
                </c:pt>
                <c:pt idx="1145">
                  <c:v>47.95</c:v>
                </c:pt>
                <c:pt idx="1146">
                  <c:v>76.77</c:v>
                </c:pt>
                <c:pt idx="1147">
                  <c:v>243.86</c:v>
                </c:pt>
                <c:pt idx="1148">
                  <c:v>48.32</c:v>
                </c:pt>
                <c:pt idx="1149">
                  <c:v>3.42</c:v>
                </c:pt>
                <c:pt idx="1150">
                  <c:v>63.93</c:v>
                </c:pt>
                <c:pt idx="1151">
                  <c:v>237.77</c:v>
                </c:pt>
                <c:pt idx="1152">
                  <c:v>14.66</c:v>
                </c:pt>
                <c:pt idx="1153">
                  <c:v>523.05999999999995</c:v>
                </c:pt>
                <c:pt idx="1154">
                  <c:v>2424.6799999999998</c:v>
                </c:pt>
                <c:pt idx="1155">
                  <c:v>51.41</c:v>
                </c:pt>
                <c:pt idx="1156">
                  <c:v>396.19</c:v>
                </c:pt>
                <c:pt idx="1157">
                  <c:v>1170.21</c:v>
                </c:pt>
                <c:pt idx="1158">
                  <c:v>243.32</c:v>
                </c:pt>
                <c:pt idx="1159">
                  <c:v>1088.26</c:v>
                </c:pt>
                <c:pt idx="1160">
                  <c:v>243.24</c:v>
                </c:pt>
                <c:pt idx="1161">
                  <c:v>330.21</c:v>
                </c:pt>
                <c:pt idx="1162">
                  <c:v>83.86</c:v>
                </c:pt>
                <c:pt idx="1163">
                  <c:v>70.03</c:v>
                </c:pt>
                <c:pt idx="1164">
                  <c:v>805.99</c:v>
                </c:pt>
                <c:pt idx="1165">
                  <c:v>110.93</c:v>
                </c:pt>
                <c:pt idx="1166">
                  <c:v>56.38</c:v>
                </c:pt>
                <c:pt idx="1167">
                  <c:v>119.13</c:v>
                </c:pt>
                <c:pt idx="1168">
                  <c:v>643.64</c:v>
                </c:pt>
                <c:pt idx="1169">
                  <c:v>244.31</c:v>
                </c:pt>
                <c:pt idx="1170">
                  <c:v>466.58</c:v>
                </c:pt>
                <c:pt idx="1171">
                  <c:v>2290.69</c:v>
                </c:pt>
                <c:pt idx="1172">
                  <c:v>4845.2700000000004</c:v>
                </c:pt>
                <c:pt idx="1173">
                  <c:v>1011.44</c:v>
                </c:pt>
                <c:pt idx="1174">
                  <c:v>29.92</c:v>
                </c:pt>
                <c:pt idx="1175">
                  <c:v>322.77</c:v>
                </c:pt>
                <c:pt idx="1176">
                  <c:v>65.09</c:v>
                </c:pt>
                <c:pt idx="1177">
                  <c:v>56.24</c:v>
                </c:pt>
                <c:pt idx="1178">
                  <c:v>226.88</c:v>
                </c:pt>
                <c:pt idx="1179">
                  <c:v>113.44</c:v>
                </c:pt>
                <c:pt idx="1180">
                  <c:v>1059.3800000000001</c:v>
                </c:pt>
                <c:pt idx="1181">
                  <c:v>4354.55</c:v>
                </c:pt>
                <c:pt idx="1182">
                  <c:v>460.87</c:v>
                </c:pt>
                <c:pt idx="1183">
                  <c:v>45</c:v>
                </c:pt>
                <c:pt idx="1184">
                  <c:v>6569.07</c:v>
                </c:pt>
                <c:pt idx="1185">
                  <c:v>646.97</c:v>
                </c:pt>
                <c:pt idx="1186">
                  <c:v>946.29</c:v>
                </c:pt>
                <c:pt idx="1187">
                  <c:v>793.39</c:v>
                </c:pt>
                <c:pt idx="1188">
                  <c:v>475.42</c:v>
                </c:pt>
                <c:pt idx="1189">
                  <c:v>3598.82</c:v>
                </c:pt>
                <c:pt idx="1190">
                  <c:v>41.22</c:v>
                </c:pt>
                <c:pt idx="1191">
                  <c:v>875.39</c:v>
                </c:pt>
                <c:pt idx="1192">
                  <c:v>8.24</c:v>
                </c:pt>
                <c:pt idx="1193">
                  <c:v>337.59</c:v>
                </c:pt>
                <c:pt idx="1194">
                  <c:v>215.32</c:v>
                </c:pt>
                <c:pt idx="1195">
                  <c:v>382.85</c:v>
                </c:pt>
                <c:pt idx="1196">
                  <c:v>1094.33</c:v>
                </c:pt>
                <c:pt idx="1197">
                  <c:v>389.97</c:v>
                </c:pt>
                <c:pt idx="1198">
                  <c:v>511.25</c:v>
                </c:pt>
                <c:pt idx="1199">
                  <c:v>3600.65</c:v>
                </c:pt>
                <c:pt idx="1200">
                  <c:v>675.83</c:v>
                </c:pt>
                <c:pt idx="1201">
                  <c:v>28</c:v>
                </c:pt>
                <c:pt idx="1202">
                  <c:v>990.25</c:v>
                </c:pt>
                <c:pt idx="1203">
                  <c:v>667.84</c:v>
                </c:pt>
                <c:pt idx="1204">
                  <c:v>34.76</c:v>
                </c:pt>
                <c:pt idx="1205">
                  <c:v>559.42999999999995</c:v>
                </c:pt>
                <c:pt idx="1206">
                  <c:v>1216.52</c:v>
                </c:pt>
                <c:pt idx="1207">
                  <c:v>34.159999999999997</c:v>
                </c:pt>
                <c:pt idx="1208">
                  <c:v>10.86</c:v>
                </c:pt>
                <c:pt idx="1209">
                  <c:v>5572.18</c:v>
                </c:pt>
                <c:pt idx="1210">
                  <c:v>522.46</c:v>
                </c:pt>
                <c:pt idx="1211">
                  <c:v>28.11</c:v>
                </c:pt>
                <c:pt idx="1212">
                  <c:v>38.65</c:v>
                </c:pt>
                <c:pt idx="1213">
                  <c:v>6600.63</c:v>
                </c:pt>
                <c:pt idx="1214">
                  <c:v>1811.99</c:v>
                </c:pt>
                <c:pt idx="1215">
                  <c:v>798.89</c:v>
                </c:pt>
                <c:pt idx="1216">
                  <c:v>73.55</c:v>
                </c:pt>
                <c:pt idx="1217">
                  <c:v>29.57</c:v>
                </c:pt>
                <c:pt idx="1218">
                  <c:v>57.41</c:v>
                </c:pt>
                <c:pt idx="1219">
                  <c:v>2809.87</c:v>
                </c:pt>
                <c:pt idx="1220">
                  <c:v>1452.18</c:v>
                </c:pt>
                <c:pt idx="1221">
                  <c:v>1867.04</c:v>
                </c:pt>
                <c:pt idx="1222">
                  <c:v>277.12</c:v>
                </c:pt>
                <c:pt idx="1223">
                  <c:v>4.95</c:v>
                </c:pt>
                <c:pt idx="1224">
                  <c:v>461.24</c:v>
                </c:pt>
                <c:pt idx="1225">
                  <c:v>47.04</c:v>
                </c:pt>
                <c:pt idx="1226">
                  <c:v>403.25</c:v>
                </c:pt>
                <c:pt idx="1227">
                  <c:v>382.29</c:v>
                </c:pt>
                <c:pt idx="1228">
                  <c:v>881.74</c:v>
                </c:pt>
                <c:pt idx="1229">
                  <c:v>7384.18</c:v>
                </c:pt>
                <c:pt idx="1230">
                  <c:v>95.57</c:v>
                </c:pt>
                <c:pt idx="1231">
                  <c:v>214.48</c:v>
                </c:pt>
                <c:pt idx="1232">
                  <c:v>1790.1</c:v>
                </c:pt>
                <c:pt idx="1233">
                  <c:v>9580</c:v>
                </c:pt>
                <c:pt idx="1234">
                  <c:v>24.18</c:v>
                </c:pt>
                <c:pt idx="1235">
                  <c:v>55.43</c:v>
                </c:pt>
                <c:pt idx="1236">
                  <c:v>931.87</c:v>
                </c:pt>
                <c:pt idx="1237">
                  <c:v>54.04</c:v>
                </c:pt>
                <c:pt idx="1238">
                  <c:v>221.06</c:v>
                </c:pt>
                <c:pt idx="1239">
                  <c:v>38.409999999999997</c:v>
                </c:pt>
                <c:pt idx="1240">
                  <c:v>81.14</c:v>
                </c:pt>
                <c:pt idx="1241">
                  <c:v>241.97</c:v>
                </c:pt>
                <c:pt idx="1242">
                  <c:v>120.81</c:v>
                </c:pt>
                <c:pt idx="1243">
                  <c:v>821.17</c:v>
                </c:pt>
                <c:pt idx="1244">
                  <c:v>3.07</c:v>
                </c:pt>
                <c:pt idx="1245">
                  <c:v>610.65</c:v>
                </c:pt>
                <c:pt idx="1246">
                  <c:v>699.24</c:v>
                </c:pt>
                <c:pt idx="1247">
                  <c:v>2346.0300000000002</c:v>
                </c:pt>
                <c:pt idx="1248">
                  <c:v>929.57</c:v>
                </c:pt>
                <c:pt idx="1249">
                  <c:v>32.5</c:v>
                </c:pt>
                <c:pt idx="1250">
                  <c:v>6.5</c:v>
                </c:pt>
                <c:pt idx="1251">
                  <c:v>8.74</c:v>
                </c:pt>
                <c:pt idx="1252">
                  <c:v>8.82</c:v>
                </c:pt>
                <c:pt idx="1253">
                  <c:v>5976.09</c:v>
                </c:pt>
                <c:pt idx="1254">
                  <c:v>3.13</c:v>
                </c:pt>
                <c:pt idx="1255">
                  <c:v>121.46</c:v>
                </c:pt>
                <c:pt idx="1256">
                  <c:v>30.87</c:v>
                </c:pt>
                <c:pt idx="1257">
                  <c:v>45.24</c:v>
                </c:pt>
                <c:pt idx="1258">
                  <c:v>367.52</c:v>
                </c:pt>
                <c:pt idx="1259">
                  <c:v>1576.35</c:v>
                </c:pt>
                <c:pt idx="1260">
                  <c:v>7.96</c:v>
                </c:pt>
                <c:pt idx="1261">
                  <c:v>87.85</c:v>
                </c:pt>
                <c:pt idx="1262">
                  <c:v>7429.63</c:v>
                </c:pt>
                <c:pt idx="1263">
                  <c:v>224.29</c:v>
                </c:pt>
                <c:pt idx="1264">
                  <c:v>51.2</c:v>
                </c:pt>
                <c:pt idx="1265">
                  <c:v>29718.53</c:v>
                </c:pt>
                <c:pt idx="1266">
                  <c:v>197.48</c:v>
                </c:pt>
                <c:pt idx="1267">
                  <c:v>59.22</c:v>
                </c:pt>
                <c:pt idx="1268">
                  <c:v>1178.32</c:v>
                </c:pt>
                <c:pt idx="1269">
                  <c:v>928.92</c:v>
                </c:pt>
                <c:pt idx="1270">
                  <c:v>38.96</c:v>
                </c:pt>
                <c:pt idx="1271">
                  <c:v>8.66</c:v>
                </c:pt>
                <c:pt idx="1272">
                  <c:v>2012.11</c:v>
                </c:pt>
                <c:pt idx="1273">
                  <c:v>8048.45</c:v>
                </c:pt>
                <c:pt idx="1274">
                  <c:v>29.08</c:v>
                </c:pt>
                <c:pt idx="1275">
                  <c:v>109.86</c:v>
                </c:pt>
                <c:pt idx="1276">
                  <c:v>169.46</c:v>
                </c:pt>
                <c:pt idx="1277">
                  <c:v>2848.38</c:v>
                </c:pt>
                <c:pt idx="1278">
                  <c:v>34.65</c:v>
                </c:pt>
                <c:pt idx="1279">
                  <c:v>1362.2</c:v>
                </c:pt>
                <c:pt idx="1280">
                  <c:v>57.24</c:v>
                </c:pt>
                <c:pt idx="1281">
                  <c:v>824.7</c:v>
                </c:pt>
                <c:pt idx="1282">
                  <c:v>21.46</c:v>
                </c:pt>
                <c:pt idx="1283">
                  <c:v>9705.4599999999991</c:v>
                </c:pt>
                <c:pt idx="1284">
                  <c:v>3247.54</c:v>
                </c:pt>
                <c:pt idx="1285">
                  <c:v>5582.63</c:v>
                </c:pt>
                <c:pt idx="1286">
                  <c:v>2426.36</c:v>
                </c:pt>
                <c:pt idx="1287">
                  <c:v>824</c:v>
                </c:pt>
                <c:pt idx="1288">
                  <c:v>1347.53</c:v>
                </c:pt>
                <c:pt idx="1289">
                  <c:v>618.96</c:v>
                </c:pt>
                <c:pt idx="1290">
                  <c:v>77.540000000000006</c:v>
                </c:pt>
                <c:pt idx="1291">
                  <c:v>32.33</c:v>
                </c:pt>
                <c:pt idx="1292">
                  <c:v>642.05999999999995</c:v>
                </c:pt>
                <c:pt idx="1293">
                  <c:v>157.33000000000001</c:v>
                </c:pt>
                <c:pt idx="1294">
                  <c:v>27.45</c:v>
                </c:pt>
                <c:pt idx="1295">
                  <c:v>5258.94</c:v>
                </c:pt>
                <c:pt idx="1296">
                  <c:v>66.739999999999995</c:v>
                </c:pt>
                <c:pt idx="1297">
                  <c:v>1282.67</c:v>
                </c:pt>
                <c:pt idx="1298">
                  <c:v>131.79</c:v>
                </c:pt>
                <c:pt idx="1299">
                  <c:v>35.33</c:v>
                </c:pt>
                <c:pt idx="1300">
                  <c:v>279.01</c:v>
                </c:pt>
                <c:pt idx="1301">
                  <c:v>93.82</c:v>
                </c:pt>
                <c:pt idx="1302">
                  <c:v>1377.46</c:v>
                </c:pt>
                <c:pt idx="1303">
                  <c:v>513.33000000000004</c:v>
                </c:pt>
                <c:pt idx="1304">
                  <c:v>710.36</c:v>
                </c:pt>
                <c:pt idx="1305">
                  <c:v>46.23</c:v>
                </c:pt>
                <c:pt idx="1306">
                  <c:v>279.27999999999997</c:v>
                </c:pt>
                <c:pt idx="1307">
                  <c:v>81.819999999999993</c:v>
                </c:pt>
                <c:pt idx="1308">
                  <c:v>13.16</c:v>
                </c:pt>
                <c:pt idx="1309">
                  <c:v>506.38</c:v>
                </c:pt>
                <c:pt idx="1310">
                  <c:v>1042.72</c:v>
                </c:pt>
                <c:pt idx="1311">
                  <c:v>1912.98</c:v>
                </c:pt>
                <c:pt idx="1312">
                  <c:v>4170.87</c:v>
                </c:pt>
                <c:pt idx="1313">
                  <c:v>5.28</c:v>
                </c:pt>
                <c:pt idx="1314">
                  <c:v>39.26</c:v>
                </c:pt>
                <c:pt idx="1315">
                  <c:v>606.51</c:v>
                </c:pt>
                <c:pt idx="1316">
                  <c:v>64.89</c:v>
                </c:pt>
                <c:pt idx="1317">
                  <c:v>15.19</c:v>
                </c:pt>
                <c:pt idx="1318">
                  <c:v>283.44</c:v>
                </c:pt>
                <c:pt idx="1319">
                  <c:v>51.86</c:v>
                </c:pt>
                <c:pt idx="1320">
                  <c:v>59.49</c:v>
                </c:pt>
                <c:pt idx="1321">
                  <c:v>240.05</c:v>
                </c:pt>
                <c:pt idx="1322">
                  <c:v>16.88</c:v>
                </c:pt>
                <c:pt idx="1323">
                  <c:v>196.69</c:v>
                </c:pt>
                <c:pt idx="1324">
                  <c:v>40.28</c:v>
                </c:pt>
                <c:pt idx="1325">
                  <c:v>53.21</c:v>
                </c:pt>
                <c:pt idx="1326">
                  <c:v>122.8</c:v>
                </c:pt>
                <c:pt idx="1327">
                  <c:v>219.66</c:v>
                </c:pt>
                <c:pt idx="1328">
                  <c:v>28.66</c:v>
                </c:pt>
                <c:pt idx="1329">
                  <c:v>394.51</c:v>
                </c:pt>
                <c:pt idx="1330">
                  <c:v>517.85</c:v>
                </c:pt>
                <c:pt idx="1331">
                  <c:v>127.94</c:v>
                </c:pt>
                <c:pt idx="1332">
                  <c:v>7974.21</c:v>
                </c:pt>
                <c:pt idx="1333">
                  <c:v>758.97</c:v>
                </c:pt>
                <c:pt idx="1334">
                  <c:v>84.44</c:v>
                </c:pt>
                <c:pt idx="1335">
                  <c:v>400.47</c:v>
                </c:pt>
                <c:pt idx="1336">
                  <c:v>202.29</c:v>
                </c:pt>
                <c:pt idx="1337">
                  <c:v>168.71</c:v>
                </c:pt>
                <c:pt idx="1338">
                  <c:v>46.85</c:v>
                </c:pt>
                <c:pt idx="1339">
                  <c:v>93.57</c:v>
                </c:pt>
                <c:pt idx="1340">
                  <c:v>2694.49</c:v>
                </c:pt>
                <c:pt idx="1341">
                  <c:v>51.99</c:v>
                </c:pt>
                <c:pt idx="1342">
                  <c:v>54.78</c:v>
                </c:pt>
                <c:pt idx="1343">
                  <c:v>28.34</c:v>
                </c:pt>
                <c:pt idx="1344">
                  <c:v>861.3</c:v>
                </c:pt>
                <c:pt idx="1345">
                  <c:v>577.25</c:v>
                </c:pt>
                <c:pt idx="1346">
                  <c:v>4075.18</c:v>
                </c:pt>
                <c:pt idx="1347">
                  <c:v>1798.23</c:v>
                </c:pt>
                <c:pt idx="1348">
                  <c:v>389.59</c:v>
                </c:pt>
                <c:pt idx="1349">
                  <c:v>514.62</c:v>
                </c:pt>
                <c:pt idx="1350">
                  <c:v>817.32</c:v>
                </c:pt>
                <c:pt idx="1351">
                  <c:v>6276.34</c:v>
                </c:pt>
                <c:pt idx="1352">
                  <c:v>2664.4</c:v>
                </c:pt>
                <c:pt idx="1353">
                  <c:v>1526.68</c:v>
                </c:pt>
                <c:pt idx="1354">
                  <c:v>1952.56</c:v>
                </c:pt>
                <c:pt idx="1355">
                  <c:v>80.349999999999994</c:v>
                </c:pt>
                <c:pt idx="1356">
                  <c:v>8.5299999999999994</c:v>
                </c:pt>
                <c:pt idx="1357">
                  <c:v>73.97</c:v>
                </c:pt>
                <c:pt idx="1358">
                  <c:v>18.489999999999998</c:v>
                </c:pt>
                <c:pt idx="1359">
                  <c:v>136.25</c:v>
                </c:pt>
                <c:pt idx="1360">
                  <c:v>759.88</c:v>
                </c:pt>
                <c:pt idx="1361">
                  <c:v>74.23</c:v>
                </c:pt>
                <c:pt idx="1362">
                  <c:v>627.19000000000005</c:v>
                </c:pt>
                <c:pt idx="1363">
                  <c:v>1531.31</c:v>
                </c:pt>
                <c:pt idx="1364">
                  <c:v>215.25</c:v>
                </c:pt>
                <c:pt idx="1365">
                  <c:v>66.650000000000006</c:v>
                </c:pt>
                <c:pt idx="1366">
                  <c:v>2934.16</c:v>
                </c:pt>
                <c:pt idx="1367">
                  <c:v>876.88</c:v>
                </c:pt>
                <c:pt idx="1368">
                  <c:v>52.43</c:v>
                </c:pt>
                <c:pt idx="1369">
                  <c:v>8834.58</c:v>
                </c:pt>
                <c:pt idx="1370">
                  <c:v>2013.88</c:v>
                </c:pt>
                <c:pt idx="1371">
                  <c:v>201.32</c:v>
                </c:pt>
                <c:pt idx="1372">
                  <c:v>298.51</c:v>
                </c:pt>
                <c:pt idx="1373">
                  <c:v>1477.84</c:v>
                </c:pt>
                <c:pt idx="1374">
                  <c:v>1162.46</c:v>
                </c:pt>
                <c:pt idx="1375">
                  <c:v>5911.35</c:v>
                </c:pt>
                <c:pt idx="1376">
                  <c:v>4649.8500000000004</c:v>
                </c:pt>
                <c:pt idx="1377">
                  <c:v>51.02</c:v>
                </c:pt>
                <c:pt idx="1378">
                  <c:v>462.57</c:v>
                </c:pt>
                <c:pt idx="1379">
                  <c:v>72.75</c:v>
                </c:pt>
                <c:pt idx="1380">
                  <c:v>471.21</c:v>
                </c:pt>
                <c:pt idx="1381">
                  <c:v>100.87</c:v>
                </c:pt>
                <c:pt idx="1382">
                  <c:v>377</c:v>
                </c:pt>
                <c:pt idx="1383">
                  <c:v>42.99</c:v>
                </c:pt>
                <c:pt idx="1384">
                  <c:v>378.23</c:v>
                </c:pt>
                <c:pt idx="1385">
                  <c:v>129.43</c:v>
                </c:pt>
                <c:pt idx="1386">
                  <c:v>261.56</c:v>
                </c:pt>
                <c:pt idx="1387">
                  <c:v>48.33</c:v>
                </c:pt>
                <c:pt idx="1388">
                  <c:v>47.12</c:v>
                </c:pt>
                <c:pt idx="1389">
                  <c:v>45</c:v>
                </c:pt>
                <c:pt idx="1390">
                  <c:v>122.93</c:v>
                </c:pt>
                <c:pt idx="1391">
                  <c:v>582.20000000000005</c:v>
                </c:pt>
                <c:pt idx="1392">
                  <c:v>2037.69</c:v>
                </c:pt>
                <c:pt idx="1393">
                  <c:v>86.8</c:v>
                </c:pt>
                <c:pt idx="1394">
                  <c:v>381.91</c:v>
                </c:pt>
                <c:pt idx="1395">
                  <c:v>291.39999999999998</c:v>
                </c:pt>
                <c:pt idx="1396">
                  <c:v>5587.89</c:v>
                </c:pt>
                <c:pt idx="1397">
                  <c:v>141.59</c:v>
                </c:pt>
                <c:pt idx="1398">
                  <c:v>203.05</c:v>
                </c:pt>
                <c:pt idx="1399">
                  <c:v>32.4</c:v>
                </c:pt>
                <c:pt idx="1400">
                  <c:v>1670.33</c:v>
                </c:pt>
                <c:pt idx="1401">
                  <c:v>196.41</c:v>
                </c:pt>
                <c:pt idx="1402">
                  <c:v>232.5</c:v>
                </c:pt>
                <c:pt idx="1403">
                  <c:v>59.79</c:v>
                </c:pt>
                <c:pt idx="1404">
                  <c:v>22.85</c:v>
                </c:pt>
                <c:pt idx="1405">
                  <c:v>94.27</c:v>
                </c:pt>
                <c:pt idx="1406">
                  <c:v>82.21</c:v>
                </c:pt>
                <c:pt idx="1407">
                  <c:v>417.47</c:v>
                </c:pt>
                <c:pt idx="1408">
                  <c:v>647.07000000000005</c:v>
                </c:pt>
                <c:pt idx="1409">
                  <c:v>287.99</c:v>
                </c:pt>
                <c:pt idx="1410">
                  <c:v>46.86</c:v>
                </c:pt>
                <c:pt idx="1411">
                  <c:v>537.79999999999995</c:v>
                </c:pt>
                <c:pt idx="1412">
                  <c:v>72.83</c:v>
                </c:pt>
                <c:pt idx="1413">
                  <c:v>113.68</c:v>
                </c:pt>
                <c:pt idx="1414">
                  <c:v>3251.76</c:v>
                </c:pt>
                <c:pt idx="1415">
                  <c:v>7360.2</c:v>
                </c:pt>
                <c:pt idx="1416">
                  <c:v>89.06</c:v>
                </c:pt>
                <c:pt idx="1417">
                  <c:v>134.97</c:v>
                </c:pt>
                <c:pt idx="1418">
                  <c:v>17.309999999999999</c:v>
                </c:pt>
                <c:pt idx="1419">
                  <c:v>23.56</c:v>
                </c:pt>
                <c:pt idx="1420">
                  <c:v>10.41</c:v>
                </c:pt>
                <c:pt idx="1421">
                  <c:v>2849.64</c:v>
                </c:pt>
                <c:pt idx="1422">
                  <c:v>188.09</c:v>
                </c:pt>
                <c:pt idx="1423">
                  <c:v>20.46</c:v>
                </c:pt>
                <c:pt idx="1424">
                  <c:v>4881.84</c:v>
                </c:pt>
                <c:pt idx="1425">
                  <c:v>1164.45</c:v>
                </c:pt>
                <c:pt idx="1426">
                  <c:v>22.23</c:v>
                </c:pt>
                <c:pt idx="1427">
                  <c:v>13.99</c:v>
                </c:pt>
                <c:pt idx="1428">
                  <c:v>14.26</c:v>
                </c:pt>
                <c:pt idx="1429">
                  <c:v>10.65</c:v>
                </c:pt>
                <c:pt idx="1430">
                  <c:v>69.75</c:v>
                </c:pt>
                <c:pt idx="1431">
                  <c:v>31.55</c:v>
                </c:pt>
                <c:pt idx="1432">
                  <c:v>515.88</c:v>
                </c:pt>
                <c:pt idx="1433">
                  <c:v>25.06</c:v>
                </c:pt>
                <c:pt idx="1434">
                  <c:v>578.24</c:v>
                </c:pt>
                <c:pt idx="1435">
                  <c:v>170.45</c:v>
                </c:pt>
                <c:pt idx="1436">
                  <c:v>700.41</c:v>
                </c:pt>
                <c:pt idx="1437">
                  <c:v>309.05</c:v>
                </c:pt>
                <c:pt idx="1438">
                  <c:v>299.3</c:v>
                </c:pt>
                <c:pt idx="1439">
                  <c:v>1050.08</c:v>
                </c:pt>
                <c:pt idx="1440">
                  <c:v>5062.49</c:v>
                </c:pt>
                <c:pt idx="1441">
                  <c:v>85.26</c:v>
                </c:pt>
                <c:pt idx="1442">
                  <c:v>84.76</c:v>
                </c:pt>
                <c:pt idx="1443">
                  <c:v>104.84</c:v>
                </c:pt>
                <c:pt idx="1444">
                  <c:v>414.49</c:v>
                </c:pt>
                <c:pt idx="1445">
                  <c:v>469.69</c:v>
                </c:pt>
                <c:pt idx="1446">
                  <c:v>664.34</c:v>
                </c:pt>
                <c:pt idx="1447">
                  <c:v>640.71</c:v>
                </c:pt>
                <c:pt idx="1448">
                  <c:v>659.6</c:v>
                </c:pt>
                <c:pt idx="1449">
                  <c:v>455.77</c:v>
                </c:pt>
                <c:pt idx="1450">
                  <c:v>1876.69</c:v>
                </c:pt>
                <c:pt idx="1451">
                  <c:v>363.37</c:v>
                </c:pt>
                <c:pt idx="1452">
                  <c:v>480.75</c:v>
                </c:pt>
                <c:pt idx="1453">
                  <c:v>67.86</c:v>
                </c:pt>
                <c:pt idx="1454">
                  <c:v>747.28</c:v>
                </c:pt>
                <c:pt idx="1455">
                  <c:v>66.7</c:v>
                </c:pt>
                <c:pt idx="1456">
                  <c:v>101.26</c:v>
                </c:pt>
                <c:pt idx="1457">
                  <c:v>17.399999999999999</c:v>
                </c:pt>
                <c:pt idx="1458">
                  <c:v>1181.67</c:v>
                </c:pt>
                <c:pt idx="1459">
                  <c:v>29.93</c:v>
                </c:pt>
                <c:pt idx="1460">
                  <c:v>101.74</c:v>
                </c:pt>
                <c:pt idx="1461">
                  <c:v>84.52</c:v>
                </c:pt>
                <c:pt idx="1462">
                  <c:v>2716.09</c:v>
                </c:pt>
                <c:pt idx="1463">
                  <c:v>98.96</c:v>
                </c:pt>
                <c:pt idx="1464">
                  <c:v>145.36000000000001</c:v>
                </c:pt>
                <c:pt idx="1465">
                  <c:v>3616.52</c:v>
                </c:pt>
                <c:pt idx="1466">
                  <c:v>464.94</c:v>
                </c:pt>
                <c:pt idx="1467">
                  <c:v>1834.61</c:v>
                </c:pt>
                <c:pt idx="1468">
                  <c:v>49.24</c:v>
                </c:pt>
                <c:pt idx="1469">
                  <c:v>199.53</c:v>
                </c:pt>
                <c:pt idx="1470">
                  <c:v>37.049999999999997</c:v>
                </c:pt>
                <c:pt idx="1471">
                  <c:v>153.61000000000001</c:v>
                </c:pt>
                <c:pt idx="1472">
                  <c:v>1063.81</c:v>
                </c:pt>
                <c:pt idx="1473">
                  <c:v>269.33</c:v>
                </c:pt>
                <c:pt idx="1474">
                  <c:v>170.8</c:v>
                </c:pt>
                <c:pt idx="1475">
                  <c:v>132.08000000000001</c:v>
                </c:pt>
                <c:pt idx="1476">
                  <c:v>45.34</c:v>
                </c:pt>
                <c:pt idx="1477">
                  <c:v>64.41</c:v>
                </c:pt>
                <c:pt idx="1478">
                  <c:v>344.57</c:v>
                </c:pt>
                <c:pt idx="1479">
                  <c:v>3627.08</c:v>
                </c:pt>
                <c:pt idx="1480">
                  <c:v>8.34</c:v>
                </c:pt>
                <c:pt idx="1481">
                  <c:v>8.7899999999999991</c:v>
                </c:pt>
                <c:pt idx="1482">
                  <c:v>2382.7199999999998</c:v>
                </c:pt>
                <c:pt idx="1483">
                  <c:v>574.97</c:v>
                </c:pt>
                <c:pt idx="1484">
                  <c:v>115.22</c:v>
                </c:pt>
                <c:pt idx="1485">
                  <c:v>456.58</c:v>
                </c:pt>
                <c:pt idx="1486">
                  <c:v>36.72</c:v>
                </c:pt>
                <c:pt idx="1487">
                  <c:v>172.22</c:v>
                </c:pt>
                <c:pt idx="1488">
                  <c:v>130.91</c:v>
                </c:pt>
                <c:pt idx="1489">
                  <c:v>20.87</c:v>
                </c:pt>
                <c:pt idx="1490">
                  <c:v>25.7</c:v>
                </c:pt>
                <c:pt idx="1491">
                  <c:v>229.57</c:v>
                </c:pt>
                <c:pt idx="1492">
                  <c:v>1300.81</c:v>
                </c:pt>
                <c:pt idx="1493">
                  <c:v>4285.5600000000004</c:v>
                </c:pt>
                <c:pt idx="1494">
                  <c:v>631.37</c:v>
                </c:pt>
                <c:pt idx="1495">
                  <c:v>2039.07</c:v>
                </c:pt>
                <c:pt idx="1496">
                  <c:v>436.94</c:v>
                </c:pt>
                <c:pt idx="1497">
                  <c:v>52.09</c:v>
                </c:pt>
                <c:pt idx="1498">
                  <c:v>2115.06</c:v>
                </c:pt>
                <c:pt idx="1499">
                  <c:v>2411.4299999999998</c:v>
                </c:pt>
                <c:pt idx="1500">
                  <c:v>110.75</c:v>
                </c:pt>
                <c:pt idx="1501">
                  <c:v>2805.18</c:v>
                </c:pt>
                <c:pt idx="1502">
                  <c:v>87.21</c:v>
                </c:pt>
                <c:pt idx="1503">
                  <c:v>40.15</c:v>
                </c:pt>
                <c:pt idx="1504">
                  <c:v>351.56</c:v>
                </c:pt>
                <c:pt idx="1505">
                  <c:v>87.89</c:v>
                </c:pt>
                <c:pt idx="1506">
                  <c:v>318.47000000000003</c:v>
                </c:pt>
                <c:pt idx="1507">
                  <c:v>270.55</c:v>
                </c:pt>
                <c:pt idx="1508">
                  <c:v>79.62</c:v>
                </c:pt>
                <c:pt idx="1509">
                  <c:v>479.79</c:v>
                </c:pt>
                <c:pt idx="1510">
                  <c:v>99.02</c:v>
                </c:pt>
                <c:pt idx="1511">
                  <c:v>46.4</c:v>
                </c:pt>
                <c:pt idx="1512">
                  <c:v>727.2</c:v>
                </c:pt>
                <c:pt idx="1513">
                  <c:v>6173.42</c:v>
                </c:pt>
                <c:pt idx="1514">
                  <c:v>1553.7</c:v>
                </c:pt>
                <c:pt idx="1515">
                  <c:v>74.77</c:v>
                </c:pt>
                <c:pt idx="1516">
                  <c:v>127.81</c:v>
                </c:pt>
                <c:pt idx="1517">
                  <c:v>782</c:v>
                </c:pt>
                <c:pt idx="1518">
                  <c:v>5319.35</c:v>
                </c:pt>
                <c:pt idx="1519">
                  <c:v>8.3000000000000007</c:v>
                </c:pt>
                <c:pt idx="1520">
                  <c:v>416.95</c:v>
                </c:pt>
                <c:pt idx="1521">
                  <c:v>53.3</c:v>
                </c:pt>
                <c:pt idx="1522">
                  <c:v>72.760000000000005</c:v>
                </c:pt>
                <c:pt idx="1523">
                  <c:v>586.96</c:v>
                </c:pt>
                <c:pt idx="1524">
                  <c:v>144.33000000000001</c:v>
                </c:pt>
                <c:pt idx="1525">
                  <c:v>5.9</c:v>
                </c:pt>
                <c:pt idx="1526">
                  <c:v>1395.41</c:v>
                </c:pt>
                <c:pt idx="1527">
                  <c:v>431.43</c:v>
                </c:pt>
                <c:pt idx="1528">
                  <c:v>406.91</c:v>
                </c:pt>
                <c:pt idx="1529">
                  <c:v>101.73</c:v>
                </c:pt>
                <c:pt idx="1530">
                  <c:v>33.770000000000003</c:v>
                </c:pt>
                <c:pt idx="1531">
                  <c:v>231.79</c:v>
                </c:pt>
                <c:pt idx="1532">
                  <c:v>293.06</c:v>
                </c:pt>
                <c:pt idx="1533">
                  <c:v>914.29</c:v>
                </c:pt>
                <c:pt idx="1534">
                  <c:v>1488.51</c:v>
                </c:pt>
                <c:pt idx="1535">
                  <c:v>2259.9899999999998</c:v>
                </c:pt>
                <c:pt idx="1536">
                  <c:v>78.989999999999995</c:v>
                </c:pt>
                <c:pt idx="1537">
                  <c:v>186.59</c:v>
                </c:pt>
                <c:pt idx="1538">
                  <c:v>221.24</c:v>
                </c:pt>
                <c:pt idx="1539">
                  <c:v>46.65</c:v>
                </c:pt>
                <c:pt idx="1540">
                  <c:v>8216.2800000000007</c:v>
                </c:pt>
                <c:pt idx="1541">
                  <c:v>604.35</c:v>
                </c:pt>
                <c:pt idx="1542">
                  <c:v>1278.96</c:v>
                </c:pt>
                <c:pt idx="1543">
                  <c:v>428.85</c:v>
                </c:pt>
                <c:pt idx="1544">
                  <c:v>342.54</c:v>
                </c:pt>
                <c:pt idx="1545">
                  <c:v>58.05</c:v>
                </c:pt>
                <c:pt idx="1546">
                  <c:v>68.64</c:v>
                </c:pt>
                <c:pt idx="1547">
                  <c:v>39.15</c:v>
                </c:pt>
                <c:pt idx="1548">
                  <c:v>670.9</c:v>
                </c:pt>
                <c:pt idx="1549">
                  <c:v>492.9</c:v>
                </c:pt>
                <c:pt idx="1550">
                  <c:v>2051.6799999999998</c:v>
                </c:pt>
                <c:pt idx="1551">
                  <c:v>5295.03</c:v>
                </c:pt>
                <c:pt idx="1552">
                  <c:v>80.27</c:v>
                </c:pt>
                <c:pt idx="1553">
                  <c:v>1989.32</c:v>
                </c:pt>
                <c:pt idx="1554">
                  <c:v>8585.67</c:v>
                </c:pt>
                <c:pt idx="1555">
                  <c:v>42.35</c:v>
                </c:pt>
                <c:pt idx="1556">
                  <c:v>1300.54</c:v>
                </c:pt>
                <c:pt idx="1557">
                  <c:v>38.06</c:v>
                </c:pt>
                <c:pt idx="1558">
                  <c:v>4.21</c:v>
                </c:pt>
                <c:pt idx="1559">
                  <c:v>1714.93</c:v>
                </c:pt>
                <c:pt idx="1560">
                  <c:v>1033.56</c:v>
                </c:pt>
                <c:pt idx="1561">
                  <c:v>333.04</c:v>
                </c:pt>
                <c:pt idx="1562">
                  <c:v>472.44</c:v>
                </c:pt>
                <c:pt idx="1563">
                  <c:v>18.73</c:v>
                </c:pt>
                <c:pt idx="1564">
                  <c:v>119.86</c:v>
                </c:pt>
                <c:pt idx="1565">
                  <c:v>98.77</c:v>
                </c:pt>
                <c:pt idx="1566">
                  <c:v>2495.35</c:v>
                </c:pt>
                <c:pt idx="1567">
                  <c:v>837.57</c:v>
                </c:pt>
                <c:pt idx="1568">
                  <c:v>56.22</c:v>
                </c:pt>
                <c:pt idx="1569">
                  <c:v>2366.5100000000002</c:v>
                </c:pt>
                <c:pt idx="1570">
                  <c:v>1857.08</c:v>
                </c:pt>
                <c:pt idx="1571">
                  <c:v>158.87</c:v>
                </c:pt>
                <c:pt idx="1572">
                  <c:v>355.92</c:v>
                </c:pt>
                <c:pt idx="1573">
                  <c:v>211.13</c:v>
                </c:pt>
                <c:pt idx="1574">
                  <c:v>25.37</c:v>
                </c:pt>
                <c:pt idx="1575">
                  <c:v>2104.9899999999998</c:v>
                </c:pt>
                <c:pt idx="1576">
                  <c:v>511.42</c:v>
                </c:pt>
                <c:pt idx="1577">
                  <c:v>21.93</c:v>
                </c:pt>
                <c:pt idx="1578">
                  <c:v>5775.81</c:v>
                </c:pt>
                <c:pt idx="1579">
                  <c:v>1878.24</c:v>
                </c:pt>
                <c:pt idx="1580">
                  <c:v>621.55999999999995</c:v>
                </c:pt>
                <c:pt idx="1581">
                  <c:v>73.959999999999994</c:v>
                </c:pt>
                <c:pt idx="1582">
                  <c:v>94.2</c:v>
                </c:pt>
                <c:pt idx="1583">
                  <c:v>217.23</c:v>
                </c:pt>
                <c:pt idx="1584">
                  <c:v>26.31</c:v>
                </c:pt>
                <c:pt idx="1585">
                  <c:v>209.78</c:v>
                </c:pt>
                <c:pt idx="1586">
                  <c:v>17.829999999999998</c:v>
                </c:pt>
                <c:pt idx="1587">
                  <c:v>42.46</c:v>
                </c:pt>
                <c:pt idx="1588">
                  <c:v>314.06</c:v>
                </c:pt>
                <c:pt idx="1589">
                  <c:v>66.02</c:v>
                </c:pt>
                <c:pt idx="1590">
                  <c:v>35.35</c:v>
                </c:pt>
                <c:pt idx="1591">
                  <c:v>248.21</c:v>
                </c:pt>
                <c:pt idx="1592">
                  <c:v>236.83</c:v>
                </c:pt>
                <c:pt idx="1593">
                  <c:v>1944.87</c:v>
                </c:pt>
                <c:pt idx="1594">
                  <c:v>21.41</c:v>
                </c:pt>
                <c:pt idx="1595">
                  <c:v>79.930000000000007</c:v>
                </c:pt>
                <c:pt idx="1596">
                  <c:v>873.18</c:v>
                </c:pt>
                <c:pt idx="1597">
                  <c:v>434.31</c:v>
                </c:pt>
                <c:pt idx="1598">
                  <c:v>51.83</c:v>
                </c:pt>
                <c:pt idx="1599">
                  <c:v>267.2</c:v>
                </c:pt>
                <c:pt idx="1600">
                  <c:v>266.39</c:v>
                </c:pt>
                <c:pt idx="1601">
                  <c:v>51.82</c:v>
                </c:pt>
                <c:pt idx="1602">
                  <c:v>109.74</c:v>
                </c:pt>
                <c:pt idx="1603">
                  <c:v>1543.55</c:v>
                </c:pt>
                <c:pt idx="1604">
                  <c:v>107.08</c:v>
                </c:pt>
                <c:pt idx="1605">
                  <c:v>201.77</c:v>
                </c:pt>
                <c:pt idx="1606">
                  <c:v>710.16</c:v>
                </c:pt>
                <c:pt idx="1607">
                  <c:v>41.4</c:v>
                </c:pt>
                <c:pt idx="1608">
                  <c:v>379.53</c:v>
                </c:pt>
                <c:pt idx="1609">
                  <c:v>57.84</c:v>
                </c:pt>
                <c:pt idx="1610">
                  <c:v>1425.71</c:v>
                </c:pt>
                <c:pt idx="1611">
                  <c:v>801.93</c:v>
                </c:pt>
                <c:pt idx="1612">
                  <c:v>261.33999999999997</c:v>
                </c:pt>
                <c:pt idx="1613">
                  <c:v>151.55000000000001</c:v>
                </c:pt>
                <c:pt idx="1614">
                  <c:v>57.03</c:v>
                </c:pt>
                <c:pt idx="1615">
                  <c:v>284.39</c:v>
                </c:pt>
                <c:pt idx="1616">
                  <c:v>27587.55</c:v>
                </c:pt>
                <c:pt idx="1617">
                  <c:v>1191.58</c:v>
                </c:pt>
                <c:pt idx="1618">
                  <c:v>6938.19</c:v>
                </c:pt>
                <c:pt idx="1619">
                  <c:v>92.96</c:v>
                </c:pt>
                <c:pt idx="1620">
                  <c:v>154.71</c:v>
                </c:pt>
                <c:pt idx="1621">
                  <c:v>16.5</c:v>
                </c:pt>
                <c:pt idx="1622">
                  <c:v>121.87</c:v>
                </c:pt>
                <c:pt idx="1623">
                  <c:v>403.53</c:v>
                </c:pt>
                <c:pt idx="1624">
                  <c:v>55.17</c:v>
                </c:pt>
                <c:pt idx="1625">
                  <c:v>561.65</c:v>
                </c:pt>
                <c:pt idx="1626">
                  <c:v>55.6</c:v>
                </c:pt>
                <c:pt idx="1627">
                  <c:v>2099.61</c:v>
                </c:pt>
                <c:pt idx="1628">
                  <c:v>96.6</c:v>
                </c:pt>
                <c:pt idx="1629">
                  <c:v>111.92</c:v>
                </c:pt>
                <c:pt idx="1630">
                  <c:v>1276.8800000000001</c:v>
                </c:pt>
                <c:pt idx="1631">
                  <c:v>41.29</c:v>
                </c:pt>
                <c:pt idx="1632">
                  <c:v>12.16</c:v>
                </c:pt>
                <c:pt idx="1633">
                  <c:v>147.56</c:v>
                </c:pt>
                <c:pt idx="1634">
                  <c:v>1894.45</c:v>
                </c:pt>
                <c:pt idx="1635">
                  <c:v>200.72</c:v>
                </c:pt>
                <c:pt idx="1636">
                  <c:v>87.1</c:v>
                </c:pt>
                <c:pt idx="1637">
                  <c:v>736.86</c:v>
                </c:pt>
                <c:pt idx="1638">
                  <c:v>194.08</c:v>
                </c:pt>
                <c:pt idx="1639">
                  <c:v>467.03</c:v>
                </c:pt>
                <c:pt idx="1640">
                  <c:v>18.59</c:v>
                </c:pt>
                <c:pt idx="1641">
                  <c:v>834.08</c:v>
                </c:pt>
                <c:pt idx="1642">
                  <c:v>16.670000000000002</c:v>
                </c:pt>
                <c:pt idx="1643">
                  <c:v>195.16</c:v>
                </c:pt>
                <c:pt idx="1644">
                  <c:v>2053.6</c:v>
                </c:pt>
                <c:pt idx="1645">
                  <c:v>30.47</c:v>
                </c:pt>
                <c:pt idx="1646">
                  <c:v>312.58999999999997</c:v>
                </c:pt>
                <c:pt idx="1647">
                  <c:v>64.400000000000006</c:v>
                </c:pt>
                <c:pt idx="1648">
                  <c:v>252.36</c:v>
                </c:pt>
                <c:pt idx="1649">
                  <c:v>32.659999999999997</c:v>
                </c:pt>
                <c:pt idx="1650">
                  <c:v>44.75</c:v>
                </c:pt>
                <c:pt idx="1651">
                  <c:v>27.3</c:v>
                </c:pt>
                <c:pt idx="1652">
                  <c:v>64.75</c:v>
                </c:pt>
                <c:pt idx="1653">
                  <c:v>62.98</c:v>
                </c:pt>
                <c:pt idx="1654">
                  <c:v>42.29</c:v>
                </c:pt>
                <c:pt idx="1655">
                  <c:v>1487.9</c:v>
                </c:pt>
                <c:pt idx="1656">
                  <c:v>181.46</c:v>
                </c:pt>
                <c:pt idx="1657">
                  <c:v>1076.3</c:v>
                </c:pt>
                <c:pt idx="1658">
                  <c:v>1140.95</c:v>
                </c:pt>
                <c:pt idx="1659">
                  <c:v>42.58</c:v>
                </c:pt>
                <c:pt idx="1660">
                  <c:v>3127.69</c:v>
                </c:pt>
                <c:pt idx="1661">
                  <c:v>4086.5</c:v>
                </c:pt>
                <c:pt idx="1662">
                  <c:v>981.65</c:v>
                </c:pt>
                <c:pt idx="1663">
                  <c:v>451.83</c:v>
                </c:pt>
                <c:pt idx="1664">
                  <c:v>20.239999999999998</c:v>
                </c:pt>
                <c:pt idx="1665">
                  <c:v>14.85</c:v>
                </c:pt>
                <c:pt idx="1666">
                  <c:v>1370.79</c:v>
                </c:pt>
                <c:pt idx="1667">
                  <c:v>905.4</c:v>
                </c:pt>
                <c:pt idx="1668">
                  <c:v>97.65</c:v>
                </c:pt>
                <c:pt idx="1669">
                  <c:v>1018.61</c:v>
                </c:pt>
                <c:pt idx="1670">
                  <c:v>495.82</c:v>
                </c:pt>
                <c:pt idx="1671">
                  <c:v>1009.99</c:v>
                </c:pt>
                <c:pt idx="1672">
                  <c:v>92.16</c:v>
                </c:pt>
                <c:pt idx="1673">
                  <c:v>448.26</c:v>
                </c:pt>
                <c:pt idx="1674">
                  <c:v>110.68</c:v>
                </c:pt>
                <c:pt idx="1675">
                  <c:v>7497.05</c:v>
                </c:pt>
                <c:pt idx="1676">
                  <c:v>1785.01</c:v>
                </c:pt>
                <c:pt idx="1677">
                  <c:v>209.12</c:v>
                </c:pt>
                <c:pt idx="1678">
                  <c:v>1287.17</c:v>
                </c:pt>
                <c:pt idx="1679">
                  <c:v>46.17</c:v>
                </c:pt>
                <c:pt idx="1680">
                  <c:v>836.47</c:v>
                </c:pt>
                <c:pt idx="1681">
                  <c:v>189.83</c:v>
                </c:pt>
                <c:pt idx="1682">
                  <c:v>199.76</c:v>
                </c:pt>
                <c:pt idx="1683">
                  <c:v>10.72</c:v>
                </c:pt>
                <c:pt idx="1684">
                  <c:v>10180.01</c:v>
                </c:pt>
                <c:pt idx="1685">
                  <c:v>190.85</c:v>
                </c:pt>
                <c:pt idx="1686">
                  <c:v>370.68</c:v>
                </c:pt>
                <c:pt idx="1687">
                  <c:v>7303.05</c:v>
                </c:pt>
                <c:pt idx="1688">
                  <c:v>193.95</c:v>
                </c:pt>
                <c:pt idx="1689">
                  <c:v>158.80000000000001</c:v>
                </c:pt>
                <c:pt idx="1690">
                  <c:v>40.369999999999997</c:v>
                </c:pt>
                <c:pt idx="1691">
                  <c:v>84.04</c:v>
                </c:pt>
                <c:pt idx="1692">
                  <c:v>227.67</c:v>
                </c:pt>
                <c:pt idx="1693">
                  <c:v>9666.7199999999993</c:v>
                </c:pt>
                <c:pt idx="1694">
                  <c:v>134.58000000000001</c:v>
                </c:pt>
                <c:pt idx="1695">
                  <c:v>33.65</c:v>
                </c:pt>
                <c:pt idx="1696">
                  <c:v>832.97</c:v>
                </c:pt>
                <c:pt idx="1697">
                  <c:v>11272.77</c:v>
                </c:pt>
                <c:pt idx="1698">
                  <c:v>282.85000000000002</c:v>
                </c:pt>
                <c:pt idx="1699">
                  <c:v>84.56</c:v>
                </c:pt>
                <c:pt idx="1700">
                  <c:v>70.709999999999994</c:v>
                </c:pt>
                <c:pt idx="1701">
                  <c:v>37.380000000000003</c:v>
                </c:pt>
                <c:pt idx="1702">
                  <c:v>46.94</c:v>
                </c:pt>
                <c:pt idx="1703">
                  <c:v>22.92</c:v>
                </c:pt>
                <c:pt idx="1704">
                  <c:v>612.25</c:v>
                </c:pt>
                <c:pt idx="1705">
                  <c:v>1533.59</c:v>
                </c:pt>
                <c:pt idx="1706">
                  <c:v>926.3</c:v>
                </c:pt>
                <c:pt idx="1707">
                  <c:v>942.53</c:v>
                </c:pt>
                <c:pt idx="1708">
                  <c:v>9252.81</c:v>
                </c:pt>
                <c:pt idx="1709">
                  <c:v>216.04</c:v>
                </c:pt>
                <c:pt idx="1710">
                  <c:v>1527.97</c:v>
                </c:pt>
                <c:pt idx="1711">
                  <c:v>110.86</c:v>
                </c:pt>
                <c:pt idx="1712">
                  <c:v>1068.5999999999999</c:v>
                </c:pt>
                <c:pt idx="1713">
                  <c:v>1506.89</c:v>
                </c:pt>
                <c:pt idx="1714">
                  <c:v>1277.49</c:v>
                </c:pt>
                <c:pt idx="1715">
                  <c:v>2353.5500000000002</c:v>
                </c:pt>
                <c:pt idx="1716">
                  <c:v>212.89</c:v>
                </c:pt>
                <c:pt idx="1717">
                  <c:v>55.54</c:v>
                </c:pt>
                <c:pt idx="1718">
                  <c:v>97.98</c:v>
                </c:pt>
                <c:pt idx="1719">
                  <c:v>8.83</c:v>
                </c:pt>
                <c:pt idx="1720">
                  <c:v>730.37</c:v>
                </c:pt>
                <c:pt idx="1721">
                  <c:v>95</c:v>
                </c:pt>
                <c:pt idx="1722">
                  <c:v>28.46</c:v>
                </c:pt>
                <c:pt idx="1723">
                  <c:v>87.18</c:v>
                </c:pt>
                <c:pt idx="1724">
                  <c:v>24.44</c:v>
                </c:pt>
                <c:pt idx="1725">
                  <c:v>1332.82</c:v>
                </c:pt>
                <c:pt idx="1726">
                  <c:v>116.8</c:v>
                </c:pt>
                <c:pt idx="1727">
                  <c:v>199.08</c:v>
                </c:pt>
                <c:pt idx="1728">
                  <c:v>47.4</c:v>
                </c:pt>
                <c:pt idx="1729">
                  <c:v>7.15</c:v>
                </c:pt>
                <c:pt idx="1730">
                  <c:v>345.07</c:v>
                </c:pt>
                <c:pt idx="1731">
                  <c:v>412.72</c:v>
                </c:pt>
                <c:pt idx="1732">
                  <c:v>103.18</c:v>
                </c:pt>
                <c:pt idx="1733">
                  <c:v>575.07000000000005</c:v>
                </c:pt>
                <c:pt idx="1734">
                  <c:v>203.29</c:v>
                </c:pt>
                <c:pt idx="1735">
                  <c:v>160.66</c:v>
                </c:pt>
                <c:pt idx="1736">
                  <c:v>257.48</c:v>
                </c:pt>
                <c:pt idx="1737">
                  <c:v>3194.99</c:v>
                </c:pt>
                <c:pt idx="1738">
                  <c:v>260.01</c:v>
                </c:pt>
                <c:pt idx="1739">
                  <c:v>273.79000000000002</c:v>
                </c:pt>
                <c:pt idx="1740">
                  <c:v>44.62</c:v>
                </c:pt>
                <c:pt idx="1741">
                  <c:v>171.93</c:v>
                </c:pt>
                <c:pt idx="1742">
                  <c:v>35.19</c:v>
                </c:pt>
                <c:pt idx="1743">
                  <c:v>722.1</c:v>
                </c:pt>
                <c:pt idx="1744">
                  <c:v>140.78</c:v>
                </c:pt>
                <c:pt idx="1745">
                  <c:v>129.72</c:v>
                </c:pt>
                <c:pt idx="1746">
                  <c:v>12190.98</c:v>
                </c:pt>
                <c:pt idx="1747">
                  <c:v>31.54</c:v>
                </c:pt>
                <c:pt idx="1748">
                  <c:v>4634.6899999999996</c:v>
                </c:pt>
                <c:pt idx="1749">
                  <c:v>7304.03</c:v>
                </c:pt>
                <c:pt idx="1750">
                  <c:v>632.65</c:v>
                </c:pt>
                <c:pt idx="1751">
                  <c:v>506.39</c:v>
                </c:pt>
                <c:pt idx="1752">
                  <c:v>126.9</c:v>
                </c:pt>
                <c:pt idx="1753">
                  <c:v>11.41</c:v>
                </c:pt>
                <c:pt idx="1754">
                  <c:v>605.82000000000005</c:v>
                </c:pt>
                <c:pt idx="1755">
                  <c:v>1569</c:v>
                </c:pt>
                <c:pt idx="1756">
                  <c:v>151.46</c:v>
                </c:pt>
                <c:pt idx="1757">
                  <c:v>658.62</c:v>
                </c:pt>
                <c:pt idx="1758">
                  <c:v>91.92</c:v>
                </c:pt>
                <c:pt idx="1759">
                  <c:v>1781.66</c:v>
                </c:pt>
                <c:pt idx="1760">
                  <c:v>940.64</c:v>
                </c:pt>
                <c:pt idx="1761">
                  <c:v>439.27</c:v>
                </c:pt>
                <c:pt idx="1762">
                  <c:v>380</c:v>
                </c:pt>
                <c:pt idx="1763">
                  <c:v>6720.88</c:v>
                </c:pt>
                <c:pt idx="1764">
                  <c:v>102.21</c:v>
                </c:pt>
                <c:pt idx="1765">
                  <c:v>53.89</c:v>
                </c:pt>
                <c:pt idx="1766">
                  <c:v>1001.02</c:v>
                </c:pt>
                <c:pt idx="1767">
                  <c:v>200.61</c:v>
                </c:pt>
                <c:pt idx="1768">
                  <c:v>536.29</c:v>
                </c:pt>
                <c:pt idx="1769">
                  <c:v>1332.09</c:v>
                </c:pt>
                <c:pt idx="1770">
                  <c:v>333.02</c:v>
                </c:pt>
                <c:pt idx="1771">
                  <c:v>464.86</c:v>
                </c:pt>
                <c:pt idx="1772">
                  <c:v>6362.85</c:v>
                </c:pt>
                <c:pt idx="1773">
                  <c:v>13546.94</c:v>
                </c:pt>
                <c:pt idx="1774">
                  <c:v>6401.65</c:v>
                </c:pt>
                <c:pt idx="1775">
                  <c:v>1030.51</c:v>
                </c:pt>
                <c:pt idx="1776">
                  <c:v>2026.91</c:v>
                </c:pt>
                <c:pt idx="1777">
                  <c:v>19.02</c:v>
                </c:pt>
                <c:pt idx="1778">
                  <c:v>193.87</c:v>
                </c:pt>
                <c:pt idx="1779">
                  <c:v>100.79</c:v>
                </c:pt>
                <c:pt idx="1780">
                  <c:v>406.26</c:v>
                </c:pt>
                <c:pt idx="1781">
                  <c:v>269.54000000000002</c:v>
                </c:pt>
                <c:pt idx="1782">
                  <c:v>57.37</c:v>
                </c:pt>
                <c:pt idx="1783">
                  <c:v>23.89</c:v>
                </c:pt>
                <c:pt idx="1784">
                  <c:v>2642.48</c:v>
                </c:pt>
                <c:pt idx="1785">
                  <c:v>28.01</c:v>
                </c:pt>
                <c:pt idx="1786">
                  <c:v>58.68</c:v>
                </c:pt>
                <c:pt idx="1787">
                  <c:v>53.1</c:v>
                </c:pt>
                <c:pt idx="1788">
                  <c:v>2016.32</c:v>
                </c:pt>
                <c:pt idx="1789">
                  <c:v>313.63</c:v>
                </c:pt>
                <c:pt idx="1790">
                  <c:v>397.17</c:v>
                </c:pt>
                <c:pt idx="1791">
                  <c:v>19.32</c:v>
                </c:pt>
                <c:pt idx="1792">
                  <c:v>125.37</c:v>
                </c:pt>
                <c:pt idx="1793">
                  <c:v>39.36</c:v>
                </c:pt>
                <c:pt idx="1794">
                  <c:v>419.27</c:v>
                </c:pt>
                <c:pt idx="1795">
                  <c:v>36</c:v>
                </c:pt>
                <c:pt idx="1796">
                  <c:v>264.95</c:v>
                </c:pt>
                <c:pt idx="1797">
                  <c:v>739.07</c:v>
                </c:pt>
                <c:pt idx="1798">
                  <c:v>1721.24</c:v>
                </c:pt>
                <c:pt idx="1799">
                  <c:v>200.83</c:v>
                </c:pt>
                <c:pt idx="1800">
                  <c:v>18.71</c:v>
                </c:pt>
                <c:pt idx="1801">
                  <c:v>40.950000000000003</c:v>
                </c:pt>
                <c:pt idx="1802">
                  <c:v>1155.73</c:v>
                </c:pt>
                <c:pt idx="1803">
                  <c:v>818.81</c:v>
                </c:pt>
                <c:pt idx="1804">
                  <c:v>149.32</c:v>
                </c:pt>
                <c:pt idx="1805">
                  <c:v>177.01</c:v>
                </c:pt>
                <c:pt idx="1806">
                  <c:v>35.159999999999997</c:v>
                </c:pt>
                <c:pt idx="1807">
                  <c:v>696.96</c:v>
                </c:pt>
                <c:pt idx="1808">
                  <c:v>149.41</c:v>
                </c:pt>
                <c:pt idx="1809">
                  <c:v>131.69</c:v>
                </c:pt>
                <c:pt idx="1810">
                  <c:v>31.73</c:v>
                </c:pt>
                <c:pt idx="1811">
                  <c:v>66.55</c:v>
                </c:pt>
                <c:pt idx="1812">
                  <c:v>103.49</c:v>
                </c:pt>
                <c:pt idx="1813">
                  <c:v>192.18</c:v>
                </c:pt>
                <c:pt idx="1814">
                  <c:v>64.59</c:v>
                </c:pt>
                <c:pt idx="1815">
                  <c:v>461.94</c:v>
                </c:pt>
                <c:pt idx="1816">
                  <c:v>772.56</c:v>
                </c:pt>
                <c:pt idx="1817">
                  <c:v>204.34</c:v>
                </c:pt>
                <c:pt idx="1818">
                  <c:v>102.43</c:v>
                </c:pt>
                <c:pt idx="1819">
                  <c:v>6831.37</c:v>
                </c:pt>
                <c:pt idx="1820">
                  <c:v>1707.84</c:v>
                </c:pt>
                <c:pt idx="1821">
                  <c:v>40.29</c:v>
                </c:pt>
                <c:pt idx="1822">
                  <c:v>702.68</c:v>
                </c:pt>
                <c:pt idx="1823">
                  <c:v>67.239999999999995</c:v>
                </c:pt>
                <c:pt idx="1824">
                  <c:v>6963.67</c:v>
                </c:pt>
                <c:pt idx="1825">
                  <c:v>746.91</c:v>
                </c:pt>
                <c:pt idx="1826">
                  <c:v>15.49</c:v>
                </c:pt>
                <c:pt idx="1827">
                  <c:v>38.74</c:v>
                </c:pt>
                <c:pt idx="1828">
                  <c:v>92.57</c:v>
                </c:pt>
                <c:pt idx="1829">
                  <c:v>3936.61</c:v>
                </c:pt>
                <c:pt idx="1830">
                  <c:v>78.31</c:v>
                </c:pt>
                <c:pt idx="1831">
                  <c:v>42.46</c:v>
                </c:pt>
                <c:pt idx="1832">
                  <c:v>31670.6</c:v>
                </c:pt>
                <c:pt idx="1833">
                  <c:v>8637.44</c:v>
                </c:pt>
                <c:pt idx="1834">
                  <c:v>517.67999999999995</c:v>
                </c:pt>
                <c:pt idx="1835">
                  <c:v>1096.6300000000001</c:v>
                </c:pt>
                <c:pt idx="1836">
                  <c:v>632.12</c:v>
                </c:pt>
                <c:pt idx="1837">
                  <c:v>3144.56</c:v>
                </c:pt>
                <c:pt idx="1838">
                  <c:v>2653.02</c:v>
                </c:pt>
                <c:pt idx="1839">
                  <c:v>165.21</c:v>
                </c:pt>
                <c:pt idx="1840">
                  <c:v>239.82</c:v>
                </c:pt>
                <c:pt idx="1841">
                  <c:v>59.95</c:v>
                </c:pt>
                <c:pt idx="1842">
                  <c:v>121.36</c:v>
                </c:pt>
                <c:pt idx="1843">
                  <c:v>43.41</c:v>
                </c:pt>
                <c:pt idx="1844">
                  <c:v>46.42</c:v>
                </c:pt>
                <c:pt idx="1845">
                  <c:v>25.26</c:v>
                </c:pt>
                <c:pt idx="1846">
                  <c:v>736.16</c:v>
                </c:pt>
                <c:pt idx="1847">
                  <c:v>290.98</c:v>
                </c:pt>
                <c:pt idx="1848">
                  <c:v>21.77</c:v>
                </c:pt>
                <c:pt idx="1849">
                  <c:v>1159.79</c:v>
                </c:pt>
                <c:pt idx="1850">
                  <c:v>34.11</c:v>
                </c:pt>
                <c:pt idx="1851">
                  <c:v>99.92</c:v>
                </c:pt>
                <c:pt idx="1852">
                  <c:v>288.67</c:v>
                </c:pt>
                <c:pt idx="1853">
                  <c:v>5845.81</c:v>
                </c:pt>
                <c:pt idx="1854">
                  <c:v>633.85</c:v>
                </c:pt>
                <c:pt idx="1855">
                  <c:v>34.909999999999997</c:v>
                </c:pt>
                <c:pt idx="1856">
                  <c:v>519.41999999999996</c:v>
                </c:pt>
                <c:pt idx="1857">
                  <c:v>952.26</c:v>
                </c:pt>
                <c:pt idx="1858">
                  <c:v>90.52</c:v>
                </c:pt>
                <c:pt idx="1859">
                  <c:v>55.97</c:v>
                </c:pt>
                <c:pt idx="1860">
                  <c:v>35.93</c:v>
                </c:pt>
                <c:pt idx="1861">
                  <c:v>303.58999999999997</c:v>
                </c:pt>
                <c:pt idx="1862">
                  <c:v>1233.32</c:v>
                </c:pt>
                <c:pt idx="1863">
                  <c:v>47.31</c:v>
                </c:pt>
                <c:pt idx="1864">
                  <c:v>11.13</c:v>
                </c:pt>
                <c:pt idx="1865">
                  <c:v>480.37</c:v>
                </c:pt>
                <c:pt idx="1866">
                  <c:v>5.76</c:v>
                </c:pt>
                <c:pt idx="1867">
                  <c:v>3112.13</c:v>
                </c:pt>
                <c:pt idx="1868">
                  <c:v>1766.68</c:v>
                </c:pt>
                <c:pt idx="1869">
                  <c:v>29.02</c:v>
                </c:pt>
                <c:pt idx="1870">
                  <c:v>191.73</c:v>
                </c:pt>
                <c:pt idx="1871">
                  <c:v>11015.82</c:v>
                </c:pt>
                <c:pt idx="1872">
                  <c:v>14.76</c:v>
                </c:pt>
                <c:pt idx="1873">
                  <c:v>808.44</c:v>
                </c:pt>
                <c:pt idx="1874">
                  <c:v>67.41</c:v>
                </c:pt>
                <c:pt idx="1875">
                  <c:v>1302.98</c:v>
                </c:pt>
                <c:pt idx="1876">
                  <c:v>100.11</c:v>
                </c:pt>
                <c:pt idx="1877">
                  <c:v>131.62</c:v>
                </c:pt>
                <c:pt idx="1878">
                  <c:v>66.900000000000006</c:v>
                </c:pt>
                <c:pt idx="1879">
                  <c:v>43.13</c:v>
                </c:pt>
                <c:pt idx="1880">
                  <c:v>133.19</c:v>
                </c:pt>
                <c:pt idx="1881">
                  <c:v>97.33</c:v>
                </c:pt>
                <c:pt idx="1882">
                  <c:v>182.61</c:v>
                </c:pt>
                <c:pt idx="1883">
                  <c:v>300.67</c:v>
                </c:pt>
                <c:pt idx="1884">
                  <c:v>31.98</c:v>
                </c:pt>
                <c:pt idx="1885">
                  <c:v>1358.02</c:v>
                </c:pt>
                <c:pt idx="1886">
                  <c:v>358.84</c:v>
                </c:pt>
                <c:pt idx="1887">
                  <c:v>159.51</c:v>
                </c:pt>
                <c:pt idx="1888">
                  <c:v>1838.85</c:v>
                </c:pt>
                <c:pt idx="1889">
                  <c:v>2376.12</c:v>
                </c:pt>
                <c:pt idx="1890">
                  <c:v>2767.95</c:v>
                </c:pt>
                <c:pt idx="1891">
                  <c:v>364.26</c:v>
                </c:pt>
                <c:pt idx="1892">
                  <c:v>1029.96</c:v>
                </c:pt>
                <c:pt idx="1893">
                  <c:v>650.25</c:v>
                </c:pt>
                <c:pt idx="1894">
                  <c:v>272.12</c:v>
                </c:pt>
                <c:pt idx="1895">
                  <c:v>6676.61</c:v>
                </c:pt>
                <c:pt idx="1896">
                  <c:v>289.88</c:v>
                </c:pt>
                <c:pt idx="1897">
                  <c:v>26.18</c:v>
                </c:pt>
                <c:pt idx="1898">
                  <c:v>104.95</c:v>
                </c:pt>
                <c:pt idx="1899">
                  <c:v>166.59</c:v>
                </c:pt>
                <c:pt idx="1900">
                  <c:v>40.69</c:v>
                </c:pt>
                <c:pt idx="1901">
                  <c:v>1700.38</c:v>
                </c:pt>
                <c:pt idx="1902">
                  <c:v>35.96</c:v>
                </c:pt>
                <c:pt idx="1903">
                  <c:v>44.24</c:v>
                </c:pt>
                <c:pt idx="1904">
                  <c:v>1748.69</c:v>
                </c:pt>
                <c:pt idx="1905">
                  <c:v>438.25</c:v>
                </c:pt>
                <c:pt idx="1906">
                  <c:v>101.13</c:v>
                </c:pt>
                <c:pt idx="1907">
                  <c:v>88.84</c:v>
                </c:pt>
                <c:pt idx="1908">
                  <c:v>2373.3200000000002</c:v>
                </c:pt>
                <c:pt idx="1909">
                  <c:v>325.73</c:v>
                </c:pt>
                <c:pt idx="1910">
                  <c:v>593.33000000000004</c:v>
                </c:pt>
                <c:pt idx="1911">
                  <c:v>284.33999999999997</c:v>
                </c:pt>
                <c:pt idx="1912">
                  <c:v>255.88</c:v>
                </c:pt>
                <c:pt idx="1913">
                  <c:v>96.96</c:v>
                </c:pt>
                <c:pt idx="1914">
                  <c:v>600.4</c:v>
                </c:pt>
                <c:pt idx="1915">
                  <c:v>34.25</c:v>
                </c:pt>
                <c:pt idx="1916">
                  <c:v>31.45</c:v>
                </c:pt>
                <c:pt idx="1917">
                  <c:v>61.39</c:v>
                </c:pt>
                <c:pt idx="1918">
                  <c:v>2435.52</c:v>
                </c:pt>
                <c:pt idx="1919">
                  <c:v>108.99</c:v>
                </c:pt>
                <c:pt idx="1920">
                  <c:v>266.95</c:v>
                </c:pt>
                <c:pt idx="1921">
                  <c:v>274.26</c:v>
                </c:pt>
                <c:pt idx="1922">
                  <c:v>83.16</c:v>
                </c:pt>
                <c:pt idx="1923">
                  <c:v>261.93</c:v>
                </c:pt>
                <c:pt idx="1924">
                  <c:v>68.56</c:v>
                </c:pt>
                <c:pt idx="1925">
                  <c:v>20.79</c:v>
                </c:pt>
                <c:pt idx="1926">
                  <c:v>67.91</c:v>
                </c:pt>
                <c:pt idx="1927">
                  <c:v>131.26</c:v>
                </c:pt>
                <c:pt idx="1928">
                  <c:v>652.84</c:v>
                </c:pt>
                <c:pt idx="1929">
                  <c:v>12750.99</c:v>
                </c:pt>
                <c:pt idx="1930">
                  <c:v>20.54</c:v>
                </c:pt>
                <c:pt idx="1931">
                  <c:v>1336.35</c:v>
                </c:pt>
                <c:pt idx="1932">
                  <c:v>318.18</c:v>
                </c:pt>
                <c:pt idx="1933">
                  <c:v>123.18</c:v>
                </c:pt>
                <c:pt idx="1934">
                  <c:v>552.89</c:v>
                </c:pt>
                <c:pt idx="1935">
                  <c:v>3846.06</c:v>
                </c:pt>
              </c:numCache>
            </c:numRef>
          </c:xVal>
          <c:yVal>
            <c:numRef>
              <c:f>Data!$Y$2:$Y$1937</c:f>
              <c:numCache>
                <c:formatCode>General</c:formatCode>
                <c:ptCount val="1936"/>
                <c:pt idx="0">
                  <c:v>348.2</c:v>
                </c:pt>
                <c:pt idx="1">
                  <c:v>45.15</c:v>
                </c:pt>
                <c:pt idx="2">
                  <c:v>4.7699999999999996</c:v>
                </c:pt>
                <c:pt idx="3">
                  <c:v>2036.44</c:v>
                </c:pt>
                <c:pt idx="4">
                  <c:v>449.95</c:v>
                </c:pt>
                <c:pt idx="5">
                  <c:v>5.83</c:v>
                </c:pt>
                <c:pt idx="6">
                  <c:v>29.150000000000002</c:v>
                </c:pt>
                <c:pt idx="7">
                  <c:v>161.49</c:v>
                </c:pt>
                <c:pt idx="8">
                  <c:v>40.919999999999995</c:v>
                </c:pt>
                <c:pt idx="9">
                  <c:v>9.02</c:v>
                </c:pt>
                <c:pt idx="10">
                  <c:v>14.959999999999999</c:v>
                </c:pt>
                <c:pt idx="11">
                  <c:v>60.9</c:v>
                </c:pt>
                <c:pt idx="12">
                  <c:v>40.919999999999995</c:v>
                </c:pt>
                <c:pt idx="13">
                  <c:v>270.88000000000005</c:v>
                </c:pt>
                <c:pt idx="14">
                  <c:v>155.01</c:v>
                </c:pt>
                <c:pt idx="15">
                  <c:v>291.73</c:v>
                </c:pt>
                <c:pt idx="16">
                  <c:v>100.91000000000001</c:v>
                </c:pt>
                <c:pt idx="17">
                  <c:v>155.01</c:v>
                </c:pt>
                <c:pt idx="18">
                  <c:v>100.93</c:v>
                </c:pt>
                <c:pt idx="19">
                  <c:v>4.9600000000000009</c:v>
                </c:pt>
                <c:pt idx="20">
                  <c:v>17.43</c:v>
                </c:pt>
                <c:pt idx="21">
                  <c:v>99.19</c:v>
                </c:pt>
                <c:pt idx="22">
                  <c:v>99.19</c:v>
                </c:pt>
                <c:pt idx="23">
                  <c:v>5.25</c:v>
                </c:pt>
                <c:pt idx="24">
                  <c:v>110.97999999999999</c:v>
                </c:pt>
                <c:pt idx="25">
                  <c:v>4.2299999999999995</c:v>
                </c:pt>
                <c:pt idx="26">
                  <c:v>4.2299999999999995</c:v>
                </c:pt>
                <c:pt idx="27">
                  <c:v>20.93</c:v>
                </c:pt>
                <c:pt idx="28">
                  <c:v>150.88999999999999</c:v>
                </c:pt>
                <c:pt idx="29">
                  <c:v>12.43</c:v>
                </c:pt>
                <c:pt idx="30">
                  <c:v>146.24</c:v>
                </c:pt>
                <c:pt idx="31">
                  <c:v>146.24</c:v>
                </c:pt>
                <c:pt idx="32">
                  <c:v>6.45</c:v>
                </c:pt>
                <c:pt idx="33">
                  <c:v>6.45</c:v>
                </c:pt>
                <c:pt idx="34">
                  <c:v>9.86</c:v>
                </c:pt>
                <c:pt idx="35">
                  <c:v>212.51</c:v>
                </c:pt>
                <c:pt idx="36">
                  <c:v>43.14</c:v>
                </c:pt>
                <c:pt idx="37">
                  <c:v>574.69000000000005</c:v>
                </c:pt>
                <c:pt idx="38">
                  <c:v>10.100000000000001</c:v>
                </c:pt>
                <c:pt idx="39">
                  <c:v>10.040000000000001</c:v>
                </c:pt>
                <c:pt idx="40">
                  <c:v>1.39</c:v>
                </c:pt>
                <c:pt idx="41">
                  <c:v>213.45</c:v>
                </c:pt>
                <c:pt idx="42">
                  <c:v>399.95000000000005</c:v>
                </c:pt>
                <c:pt idx="43">
                  <c:v>3.33</c:v>
                </c:pt>
                <c:pt idx="44">
                  <c:v>3.64</c:v>
                </c:pt>
                <c:pt idx="45">
                  <c:v>350.92</c:v>
                </c:pt>
                <c:pt idx="46">
                  <c:v>105.23</c:v>
                </c:pt>
                <c:pt idx="47">
                  <c:v>161.5</c:v>
                </c:pt>
                <c:pt idx="48">
                  <c:v>363.2</c:v>
                </c:pt>
                <c:pt idx="49">
                  <c:v>1.73</c:v>
                </c:pt>
                <c:pt idx="50">
                  <c:v>125.94999999999999</c:v>
                </c:pt>
                <c:pt idx="51">
                  <c:v>194.29000000000002</c:v>
                </c:pt>
                <c:pt idx="52">
                  <c:v>209.82</c:v>
                </c:pt>
                <c:pt idx="53">
                  <c:v>145.44999999999999</c:v>
                </c:pt>
                <c:pt idx="54">
                  <c:v>28.45</c:v>
                </c:pt>
                <c:pt idx="55">
                  <c:v>205.98000000000002</c:v>
                </c:pt>
                <c:pt idx="56">
                  <c:v>120.89</c:v>
                </c:pt>
                <c:pt idx="57">
                  <c:v>8.870000000000001</c:v>
                </c:pt>
                <c:pt idx="58">
                  <c:v>2.82</c:v>
                </c:pt>
                <c:pt idx="59">
                  <c:v>80.930000000000007</c:v>
                </c:pt>
                <c:pt idx="60">
                  <c:v>279.43</c:v>
                </c:pt>
                <c:pt idx="61">
                  <c:v>80.930000000000007</c:v>
                </c:pt>
                <c:pt idx="62">
                  <c:v>279.43</c:v>
                </c:pt>
                <c:pt idx="63">
                  <c:v>5.8900000000000006</c:v>
                </c:pt>
                <c:pt idx="64">
                  <c:v>7.59</c:v>
                </c:pt>
                <c:pt idx="65">
                  <c:v>243.89999999999998</c:v>
                </c:pt>
                <c:pt idx="66">
                  <c:v>880.94</c:v>
                </c:pt>
                <c:pt idx="67">
                  <c:v>2.0700000000000003</c:v>
                </c:pt>
                <c:pt idx="68">
                  <c:v>3.25</c:v>
                </c:pt>
                <c:pt idx="69">
                  <c:v>100.96000000000001</c:v>
                </c:pt>
                <c:pt idx="70">
                  <c:v>7.05</c:v>
                </c:pt>
                <c:pt idx="71">
                  <c:v>20.91</c:v>
                </c:pt>
                <c:pt idx="72">
                  <c:v>39.010000000000005</c:v>
                </c:pt>
                <c:pt idx="73">
                  <c:v>3.48</c:v>
                </c:pt>
                <c:pt idx="74">
                  <c:v>15.49</c:v>
                </c:pt>
                <c:pt idx="75">
                  <c:v>20.29</c:v>
                </c:pt>
                <c:pt idx="76">
                  <c:v>10.050000000000001</c:v>
                </c:pt>
                <c:pt idx="77">
                  <c:v>65.989999999999995</c:v>
                </c:pt>
                <c:pt idx="78">
                  <c:v>7.6099999999999994</c:v>
                </c:pt>
                <c:pt idx="79">
                  <c:v>6.59</c:v>
                </c:pt>
                <c:pt idx="80">
                  <c:v>150.97</c:v>
                </c:pt>
                <c:pt idx="81">
                  <c:v>28.27</c:v>
                </c:pt>
                <c:pt idx="82">
                  <c:v>35.96</c:v>
                </c:pt>
                <c:pt idx="83">
                  <c:v>6.67</c:v>
                </c:pt>
                <c:pt idx="84">
                  <c:v>42.98</c:v>
                </c:pt>
                <c:pt idx="85">
                  <c:v>21.75</c:v>
                </c:pt>
                <c:pt idx="86">
                  <c:v>1.64</c:v>
                </c:pt>
                <c:pt idx="87">
                  <c:v>30.97</c:v>
                </c:pt>
                <c:pt idx="88">
                  <c:v>14.17</c:v>
                </c:pt>
                <c:pt idx="89">
                  <c:v>2.83</c:v>
                </c:pt>
                <c:pt idx="90">
                  <c:v>15.91</c:v>
                </c:pt>
                <c:pt idx="91">
                  <c:v>65.92</c:v>
                </c:pt>
                <c:pt idx="92">
                  <c:v>5.05</c:v>
                </c:pt>
                <c:pt idx="93">
                  <c:v>7.08</c:v>
                </c:pt>
                <c:pt idx="94">
                  <c:v>33.85</c:v>
                </c:pt>
                <c:pt idx="95">
                  <c:v>73.95</c:v>
                </c:pt>
                <c:pt idx="96">
                  <c:v>1.93</c:v>
                </c:pt>
                <c:pt idx="97">
                  <c:v>699.92</c:v>
                </c:pt>
                <c:pt idx="98">
                  <c:v>6782.9500000000007</c:v>
                </c:pt>
                <c:pt idx="99">
                  <c:v>137.47999999999999</c:v>
                </c:pt>
                <c:pt idx="100">
                  <c:v>137.47999999999999</c:v>
                </c:pt>
                <c:pt idx="101">
                  <c:v>896.96</c:v>
                </c:pt>
                <c:pt idx="102">
                  <c:v>4.0599999999999996</c:v>
                </c:pt>
                <c:pt idx="103">
                  <c:v>22.689999999999998</c:v>
                </c:pt>
                <c:pt idx="104">
                  <c:v>5.79</c:v>
                </c:pt>
                <c:pt idx="105">
                  <c:v>14.49</c:v>
                </c:pt>
                <c:pt idx="106">
                  <c:v>179.93</c:v>
                </c:pt>
                <c:pt idx="107">
                  <c:v>30.95</c:v>
                </c:pt>
                <c:pt idx="108">
                  <c:v>525.97</c:v>
                </c:pt>
                <c:pt idx="109">
                  <c:v>5.57</c:v>
                </c:pt>
                <c:pt idx="110">
                  <c:v>3.95</c:v>
                </c:pt>
                <c:pt idx="111">
                  <c:v>11.66</c:v>
                </c:pt>
                <c:pt idx="112">
                  <c:v>125.94999999999999</c:v>
                </c:pt>
                <c:pt idx="113">
                  <c:v>2.5</c:v>
                </c:pt>
                <c:pt idx="114">
                  <c:v>4.1100000000000003</c:v>
                </c:pt>
                <c:pt idx="115">
                  <c:v>4.1100000000000003</c:v>
                </c:pt>
                <c:pt idx="116">
                  <c:v>5.37</c:v>
                </c:pt>
                <c:pt idx="117">
                  <c:v>3.23</c:v>
                </c:pt>
                <c:pt idx="118">
                  <c:v>2.69</c:v>
                </c:pt>
                <c:pt idx="119">
                  <c:v>3.98</c:v>
                </c:pt>
                <c:pt idx="120">
                  <c:v>8.33</c:v>
                </c:pt>
                <c:pt idx="121">
                  <c:v>3.2199999999999998</c:v>
                </c:pt>
                <c:pt idx="122">
                  <c:v>8.33</c:v>
                </c:pt>
                <c:pt idx="123">
                  <c:v>3.2199999999999998</c:v>
                </c:pt>
                <c:pt idx="124">
                  <c:v>70.930000000000007</c:v>
                </c:pt>
                <c:pt idx="125">
                  <c:v>11.5</c:v>
                </c:pt>
                <c:pt idx="126">
                  <c:v>599.89</c:v>
                </c:pt>
                <c:pt idx="127">
                  <c:v>2.7199999999999998</c:v>
                </c:pt>
                <c:pt idx="128">
                  <c:v>30.37</c:v>
                </c:pt>
                <c:pt idx="129">
                  <c:v>297.61</c:v>
                </c:pt>
                <c:pt idx="130">
                  <c:v>5.0199999999999996</c:v>
                </c:pt>
                <c:pt idx="131">
                  <c:v>6.4600000000000009</c:v>
                </c:pt>
                <c:pt idx="132">
                  <c:v>14.12</c:v>
                </c:pt>
                <c:pt idx="133">
                  <c:v>399.90000000000003</c:v>
                </c:pt>
                <c:pt idx="134">
                  <c:v>297.56</c:v>
                </c:pt>
                <c:pt idx="135">
                  <c:v>12.97</c:v>
                </c:pt>
                <c:pt idx="136">
                  <c:v>14.36</c:v>
                </c:pt>
                <c:pt idx="137">
                  <c:v>4.09</c:v>
                </c:pt>
                <c:pt idx="138">
                  <c:v>11.31</c:v>
                </c:pt>
                <c:pt idx="139">
                  <c:v>350.95000000000005</c:v>
                </c:pt>
                <c:pt idx="140">
                  <c:v>1.64</c:v>
                </c:pt>
                <c:pt idx="141">
                  <c:v>6.25</c:v>
                </c:pt>
                <c:pt idx="142">
                  <c:v>205.9</c:v>
                </c:pt>
                <c:pt idx="143">
                  <c:v>90.929999999999993</c:v>
                </c:pt>
                <c:pt idx="144">
                  <c:v>20.27</c:v>
                </c:pt>
                <c:pt idx="145">
                  <c:v>90.929999999999993</c:v>
                </c:pt>
                <c:pt idx="146">
                  <c:v>20.27</c:v>
                </c:pt>
                <c:pt idx="147">
                  <c:v>136.94</c:v>
                </c:pt>
                <c:pt idx="148">
                  <c:v>6.2</c:v>
                </c:pt>
                <c:pt idx="149">
                  <c:v>260.89000000000004</c:v>
                </c:pt>
                <c:pt idx="150">
                  <c:v>350.94</c:v>
                </c:pt>
                <c:pt idx="151">
                  <c:v>8.74</c:v>
                </c:pt>
                <c:pt idx="152">
                  <c:v>1.96</c:v>
                </c:pt>
                <c:pt idx="153">
                  <c:v>29.88</c:v>
                </c:pt>
                <c:pt idx="154">
                  <c:v>40.879999999999995</c:v>
                </c:pt>
                <c:pt idx="155">
                  <c:v>27.66</c:v>
                </c:pt>
                <c:pt idx="156">
                  <c:v>65.92</c:v>
                </c:pt>
                <c:pt idx="157">
                  <c:v>10.01</c:v>
                </c:pt>
                <c:pt idx="158">
                  <c:v>65.92</c:v>
                </c:pt>
                <c:pt idx="159">
                  <c:v>10.01</c:v>
                </c:pt>
                <c:pt idx="160">
                  <c:v>2.02</c:v>
                </c:pt>
                <c:pt idx="161">
                  <c:v>48.019999999999996</c:v>
                </c:pt>
                <c:pt idx="162">
                  <c:v>7.9300000000000006</c:v>
                </c:pt>
                <c:pt idx="163">
                  <c:v>4.4200000000000008</c:v>
                </c:pt>
                <c:pt idx="164">
                  <c:v>5.91</c:v>
                </c:pt>
                <c:pt idx="165">
                  <c:v>125.91</c:v>
                </c:pt>
                <c:pt idx="166">
                  <c:v>7.6899999999999995</c:v>
                </c:pt>
                <c:pt idx="167">
                  <c:v>18.869999999999997</c:v>
                </c:pt>
                <c:pt idx="168">
                  <c:v>115.91</c:v>
                </c:pt>
                <c:pt idx="169">
                  <c:v>4.2</c:v>
                </c:pt>
                <c:pt idx="170">
                  <c:v>165.13</c:v>
                </c:pt>
                <c:pt idx="171">
                  <c:v>6.42</c:v>
                </c:pt>
                <c:pt idx="172">
                  <c:v>19.93</c:v>
                </c:pt>
                <c:pt idx="173">
                  <c:v>320.92</c:v>
                </c:pt>
                <c:pt idx="174">
                  <c:v>21.91</c:v>
                </c:pt>
                <c:pt idx="175">
                  <c:v>208.06</c:v>
                </c:pt>
                <c:pt idx="176">
                  <c:v>90.410000000000011</c:v>
                </c:pt>
                <c:pt idx="177">
                  <c:v>9.4700000000000006</c:v>
                </c:pt>
                <c:pt idx="178">
                  <c:v>4.2600000000000007</c:v>
                </c:pt>
                <c:pt idx="179">
                  <c:v>2.79</c:v>
                </c:pt>
                <c:pt idx="180">
                  <c:v>2.79</c:v>
                </c:pt>
                <c:pt idx="181">
                  <c:v>15.26</c:v>
                </c:pt>
                <c:pt idx="182">
                  <c:v>85.99</c:v>
                </c:pt>
                <c:pt idx="183">
                  <c:v>4.83</c:v>
                </c:pt>
                <c:pt idx="184">
                  <c:v>3499.9799999999996</c:v>
                </c:pt>
                <c:pt idx="185">
                  <c:v>5.81</c:v>
                </c:pt>
                <c:pt idx="186">
                  <c:v>8.01</c:v>
                </c:pt>
                <c:pt idx="187">
                  <c:v>4.9700000000000006</c:v>
                </c:pt>
                <c:pt idx="188">
                  <c:v>6.31</c:v>
                </c:pt>
                <c:pt idx="189">
                  <c:v>6.98</c:v>
                </c:pt>
                <c:pt idx="190">
                  <c:v>8.6</c:v>
                </c:pt>
                <c:pt idx="191">
                  <c:v>8.6</c:v>
                </c:pt>
                <c:pt idx="192">
                  <c:v>28.39</c:v>
                </c:pt>
                <c:pt idx="193">
                  <c:v>65.91</c:v>
                </c:pt>
                <c:pt idx="194">
                  <c:v>2.0900000000000003</c:v>
                </c:pt>
                <c:pt idx="195">
                  <c:v>179.23999999999998</c:v>
                </c:pt>
                <c:pt idx="196">
                  <c:v>110.96000000000001</c:v>
                </c:pt>
                <c:pt idx="197">
                  <c:v>8</c:v>
                </c:pt>
                <c:pt idx="198">
                  <c:v>7.34</c:v>
                </c:pt>
                <c:pt idx="199">
                  <c:v>22.68</c:v>
                </c:pt>
                <c:pt idx="200">
                  <c:v>22.68</c:v>
                </c:pt>
                <c:pt idx="201">
                  <c:v>2.94</c:v>
                </c:pt>
                <c:pt idx="202">
                  <c:v>125.97999999999999</c:v>
                </c:pt>
                <c:pt idx="203">
                  <c:v>13.43</c:v>
                </c:pt>
                <c:pt idx="204">
                  <c:v>5.71</c:v>
                </c:pt>
                <c:pt idx="205">
                  <c:v>1.78</c:v>
                </c:pt>
                <c:pt idx="206">
                  <c:v>12.97</c:v>
                </c:pt>
                <c:pt idx="207">
                  <c:v>35.39</c:v>
                </c:pt>
                <c:pt idx="208">
                  <c:v>12.96</c:v>
                </c:pt>
                <c:pt idx="209">
                  <c:v>30.450000000000003</c:v>
                </c:pt>
                <c:pt idx="210">
                  <c:v>1.67</c:v>
                </c:pt>
                <c:pt idx="211">
                  <c:v>4.84</c:v>
                </c:pt>
                <c:pt idx="212">
                  <c:v>1.81</c:v>
                </c:pt>
                <c:pt idx="213">
                  <c:v>328.09</c:v>
                </c:pt>
                <c:pt idx="214">
                  <c:v>119.96</c:v>
                </c:pt>
                <c:pt idx="215">
                  <c:v>115.74000000000001</c:v>
                </c:pt>
                <c:pt idx="216">
                  <c:v>14.76</c:v>
                </c:pt>
                <c:pt idx="217">
                  <c:v>4.1500000000000004</c:v>
                </c:pt>
                <c:pt idx="218">
                  <c:v>5.63</c:v>
                </c:pt>
                <c:pt idx="219">
                  <c:v>16.420000000000002</c:v>
                </c:pt>
                <c:pt idx="220">
                  <c:v>90.45</c:v>
                </c:pt>
                <c:pt idx="221">
                  <c:v>22.78</c:v>
                </c:pt>
                <c:pt idx="222">
                  <c:v>1.69</c:v>
                </c:pt>
                <c:pt idx="223">
                  <c:v>7.54</c:v>
                </c:pt>
                <c:pt idx="224">
                  <c:v>125.99</c:v>
                </c:pt>
                <c:pt idx="225">
                  <c:v>11.450000000000001</c:v>
                </c:pt>
                <c:pt idx="226">
                  <c:v>30.51</c:v>
                </c:pt>
                <c:pt idx="227">
                  <c:v>1.88</c:v>
                </c:pt>
                <c:pt idx="228">
                  <c:v>5.7200000000000006</c:v>
                </c:pt>
                <c:pt idx="229">
                  <c:v>28.39</c:v>
                </c:pt>
                <c:pt idx="230">
                  <c:v>28.099999999999998</c:v>
                </c:pt>
                <c:pt idx="231">
                  <c:v>58.050000000000004</c:v>
                </c:pt>
                <c:pt idx="232">
                  <c:v>11.56</c:v>
                </c:pt>
                <c:pt idx="233">
                  <c:v>350.94</c:v>
                </c:pt>
                <c:pt idx="234">
                  <c:v>15.950000000000001</c:v>
                </c:pt>
                <c:pt idx="235">
                  <c:v>18.869999999999997</c:v>
                </c:pt>
                <c:pt idx="236">
                  <c:v>119.99</c:v>
                </c:pt>
                <c:pt idx="237">
                  <c:v>207.39</c:v>
                </c:pt>
                <c:pt idx="238">
                  <c:v>2.79</c:v>
                </c:pt>
                <c:pt idx="239">
                  <c:v>60.199999999999996</c:v>
                </c:pt>
                <c:pt idx="240">
                  <c:v>125.89999999999999</c:v>
                </c:pt>
                <c:pt idx="241">
                  <c:v>6.4600000000000009</c:v>
                </c:pt>
                <c:pt idx="242">
                  <c:v>17.11</c:v>
                </c:pt>
                <c:pt idx="243">
                  <c:v>1270.96</c:v>
                </c:pt>
                <c:pt idx="244">
                  <c:v>2036.41</c:v>
                </c:pt>
                <c:pt idx="245">
                  <c:v>7.08</c:v>
                </c:pt>
                <c:pt idx="246">
                  <c:v>6.23</c:v>
                </c:pt>
                <c:pt idx="247">
                  <c:v>3.04</c:v>
                </c:pt>
                <c:pt idx="248">
                  <c:v>9.74</c:v>
                </c:pt>
                <c:pt idx="249">
                  <c:v>205.95000000000002</c:v>
                </c:pt>
                <c:pt idx="250">
                  <c:v>31.71</c:v>
                </c:pt>
                <c:pt idx="251">
                  <c:v>100.94</c:v>
                </c:pt>
                <c:pt idx="252">
                  <c:v>43.959999999999994</c:v>
                </c:pt>
                <c:pt idx="253">
                  <c:v>30.69</c:v>
                </c:pt>
                <c:pt idx="254">
                  <c:v>30.69</c:v>
                </c:pt>
                <c:pt idx="255">
                  <c:v>30.42</c:v>
                </c:pt>
                <c:pt idx="256">
                  <c:v>4.8900000000000006</c:v>
                </c:pt>
                <c:pt idx="257">
                  <c:v>7.76</c:v>
                </c:pt>
                <c:pt idx="258">
                  <c:v>105.31</c:v>
                </c:pt>
                <c:pt idx="259">
                  <c:v>15.47</c:v>
                </c:pt>
                <c:pt idx="260">
                  <c:v>14.27</c:v>
                </c:pt>
                <c:pt idx="261">
                  <c:v>14.88</c:v>
                </c:pt>
                <c:pt idx="262">
                  <c:v>1889.89</c:v>
                </c:pt>
                <c:pt idx="263">
                  <c:v>355.94</c:v>
                </c:pt>
                <c:pt idx="264">
                  <c:v>19.89</c:v>
                </c:pt>
                <c:pt idx="265">
                  <c:v>24.939999999999998</c:v>
                </c:pt>
                <c:pt idx="266">
                  <c:v>15.98</c:v>
                </c:pt>
                <c:pt idx="267">
                  <c:v>32.889999999999993</c:v>
                </c:pt>
                <c:pt idx="268">
                  <c:v>80.97</c:v>
                </c:pt>
                <c:pt idx="269">
                  <c:v>20.28</c:v>
                </c:pt>
                <c:pt idx="270">
                  <c:v>115.99</c:v>
                </c:pt>
                <c:pt idx="271">
                  <c:v>179.92000000000002</c:v>
                </c:pt>
                <c:pt idx="272">
                  <c:v>92.210000000000008</c:v>
                </c:pt>
                <c:pt idx="273">
                  <c:v>15.200000000000001</c:v>
                </c:pt>
                <c:pt idx="274">
                  <c:v>6.9200000000000008</c:v>
                </c:pt>
                <c:pt idx="275">
                  <c:v>880.96</c:v>
                </c:pt>
                <c:pt idx="276">
                  <c:v>3.8000000000000003</c:v>
                </c:pt>
                <c:pt idx="277">
                  <c:v>2.8200000000000003</c:v>
                </c:pt>
                <c:pt idx="278">
                  <c:v>217.85</c:v>
                </c:pt>
                <c:pt idx="279">
                  <c:v>73.97</c:v>
                </c:pt>
                <c:pt idx="280">
                  <c:v>6.84</c:v>
                </c:pt>
                <c:pt idx="281">
                  <c:v>30.91</c:v>
                </c:pt>
                <c:pt idx="282">
                  <c:v>1.8499999999999999</c:v>
                </c:pt>
                <c:pt idx="283">
                  <c:v>14.41</c:v>
                </c:pt>
                <c:pt idx="284">
                  <c:v>67.760000000000005</c:v>
                </c:pt>
                <c:pt idx="285">
                  <c:v>199.96</c:v>
                </c:pt>
                <c:pt idx="286">
                  <c:v>199.96</c:v>
                </c:pt>
                <c:pt idx="287">
                  <c:v>115.94</c:v>
                </c:pt>
                <c:pt idx="288">
                  <c:v>50.959999999999994</c:v>
                </c:pt>
                <c:pt idx="289">
                  <c:v>49.36</c:v>
                </c:pt>
                <c:pt idx="290">
                  <c:v>11.69</c:v>
                </c:pt>
                <c:pt idx="291">
                  <c:v>15.19</c:v>
                </c:pt>
                <c:pt idx="292">
                  <c:v>101.41</c:v>
                </c:pt>
                <c:pt idx="293">
                  <c:v>95.89</c:v>
                </c:pt>
                <c:pt idx="294">
                  <c:v>1.68</c:v>
                </c:pt>
                <c:pt idx="295">
                  <c:v>10.860000000000001</c:v>
                </c:pt>
                <c:pt idx="296">
                  <c:v>125.89</c:v>
                </c:pt>
                <c:pt idx="297">
                  <c:v>14.31</c:v>
                </c:pt>
                <c:pt idx="298">
                  <c:v>2.8800000000000003</c:v>
                </c:pt>
                <c:pt idx="299">
                  <c:v>150.89999999999998</c:v>
                </c:pt>
                <c:pt idx="300">
                  <c:v>25.95</c:v>
                </c:pt>
                <c:pt idx="301">
                  <c:v>32.379999999999995</c:v>
                </c:pt>
                <c:pt idx="302">
                  <c:v>4.9600000000000009</c:v>
                </c:pt>
                <c:pt idx="303">
                  <c:v>4.9600000000000009</c:v>
                </c:pt>
                <c:pt idx="304">
                  <c:v>3.53</c:v>
                </c:pt>
                <c:pt idx="305">
                  <c:v>200.94</c:v>
                </c:pt>
                <c:pt idx="306">
                  <c:v>195.92000000000002</c:v>
                </c:pt>
                <c:pt idx="307">
                  <c:v>10.130000000000001</c:v>
                </c:pt>
                <c:pt idx="308">
                  <c:v>16.669999999999998</c:v>
                </c:pt>
                <c:pt idx="309">
                  <c:v>6.3900000000000006</c:v>
                </c:pt>
                <c:pt idx="310">
                  <c:v>122.94</c:v>
                </c:pt>
                <c:pt idx="311">
                  <c:v>90.9</c:v>
                </c:pt>
                <c:pt idx="312">
                  <c:v>5.91</c:v>
                </c:pt>
                <c:pt idx="313">
                  <c:v>7.92</c:v>
                </c:pt>
                <c:pt idx="314">
                  <c:v>207.39</c:v>
                </c:pt>
                <c:pt idx="315">
                  <c:v>11.940000000000001</c:v>
                </c:pt>
                <c:pt idx="316">
                  <c:v>2.85</c:v>
                </c:pt>
                <c:pt idx="317">
                  <c:v>43.949999999999996</c:v>
                </c:pt>
                <c:pt idx="318">
                  <c:v>1.0799999999999998</c:v>
                </c:pt>
                <c:pt idx="319">
                  <c:v>6.2</c:v>
                </c:pt>
                <c:pt idx="320">
                  <c:v>2.86</c:v>
                </c:pt>
                <c:pt idx="321">
                  <c:v>110.97</c:v>
                </c:pt>
                <c:pt idx="322">
                  <c:v>1.72</c:v>
                </c:pt>
                <c:pt idx="323">
                  <c:v>12.51</c:v>
                </c:pt>
                <c:pt idx="324">
                  <c:v>5.1099999999999994</c:v>
                </c:pt>
                <c:pt idx="325">
                  <c:v>12.51</c:v>
                </c:pt>
                <c:pt idx="326">
                  <c:v>5.1099999999999994</c:v>
                </c:pt>
                <c:pt idx="327">
                  <c:v>110.89</c:v>
                </c:pt>
                <c:pt idx="328">
                  <c:v>205.91</c:v>
                </c:pt>
                <c:pt idx="329">
                  <c:v>3502.0699999999997</c:v>
                </c:pt>
                <c:pt idx="330">
                  <c:v>122.99</c:v>
                </c:pt>
                <c:pt idx="331">
                  <c:v>60.96</c:v>
                </c:pt>
                <c:pt idx="332">
                  <c:v>55.419999999999995</c:v>
                </c:pt>
                <c:pt idx="333">
                  <c:v>1.66</c:v>
                </c:pt>
                <c:pt idx="334">
                  <c:v>59.959999999999994</c:v>
                </c:pt>
                <c:pt idx="335">
                  <c:v>5.1499999999999995</c:v>
                </c:pt>
                <c:pt idx="336">
                  <c:v>6.88</c:v>
                </c:pt>
                <c:pt idx="337">
                  <c:v>6.88</c:v>
                </c:pt>
                <c:pt idx="338">
                  <c:v>32.449999999999996</c:v>
                </c:pt>
                <c:pt idx="339">
                  <c:v>95.899999999999991</c:v>
                </c:pt>
                <c:pt idx="340">
                  <c:v>7.3500000000000005</c:v>
                </c:pt>
                <c:pt idx="341">
                  <c:v>6.4700000000000006</c:v>
                </c:pt>
                <c:pt idx="342">
                  <c:v>4.9499999999999993</c:v>
                </c:pt>
                <c:pt idx="343">
                  <c:v>280.91000000000003</c:v>
                </c:pt>
                <c:pt idx="344">
                  <c:v>240.95999999999998</c:v>
                </c:pt>
                <c:pt idx="345">
                  <c:v>420.96000000000004</c:v>
                </c:pt>
                <c:pt idx="346">
                  <c:v>31.68</c:v>
                </c:pt>
                <c:pt idx="347">
                  <c:v>1.63</c:v>
                </c:pt>
                <c:pt idx="348">
                  <c:v>218.65</c:v>
                </c:pt>
                <c:pt idx="349">
                  <c:v>15.04</c:v>
                </c:pt>
                <c:pt idx="350">
                  <c:v>15.97</c:v>
                </c:pt>
                <c:pt idx="351">
                  <c:v>46.849999999999994</c:v>
                </c:pt>
                <c:pt idx="352">
                  <c:v>574.66999999999996</c:v>
                </c:pt>
                <c:pt idx="353">
                  <c:v>8.31</c:v>
                </c:pt>
                <c:pt idx="354">
                  <c:v>15.200000000000001</c:v>
                </c:pt>
                <c:pt idx="355">
                  <c:v>49.89</c:v>
                </c:pt>
                <c:pt idx="356">
                  <c:v>160.88999999999999</c:v>
                </c:pt>
                <c:pt idx="357">
                  <c:v>6.21</c:v>
                </c:pt>
                <c:pt idx="358">
                  <c:v>4.9800000000000004</c:v>
                </c:pt>
                <c:pt idx="359">
                  <c:v>2.0700000000000003</c:v>
                </c:pt>
                <c:pt idx="360">
                  <c:v>808.46</c:v>
                </c:pt>
                <c:pt idx="361">
                  <c:v>6.48</c:v>
                </c:pt>
                <c:pt idx="362">
                  <c:v>160.97</c:v>
                </c:pt>
                <c:pt idx="363">
                  <c:v>7.59</c:v>
                </c:pt>
                <c:pt idx="364">
                  <c:v>218.71</c:v>
                </c:pt>
                <c:pt idx="365">
                  <c:v>6.98</c:v>
                </c:pt>
                <c:pt idx="366">
                  <c:v>6.34</c:v>
                </c:pt>
                <c:pt idx="367">
                  <c:v>80.91</c:v>
                </c:pt>
                <c:pt idx="368">
                  <c:v>3.0700000000000003</c:v>
                </c:pt>
                <c:pt idx="369">
                  <c:v>424.15999999999997</c:v>
                </c:pt>
                <c:pt idx="370">
                  <c:v>60.949999999999996</c:v>
                </c:pt>
                <c:pt idx="371">
                  <c:v>3.04</c:v>
                </c:pt>
                <c:pt idx="372">
                  <c:v>10.31</c:v>
                </c:pt>
                <c:pt idx="373">
                  <c:v>154.03</c:v>
                </c:pt>
                <c:pt idx="374">
                  <c:v>12.97</c:v>
                </c:pt>
                <c:pt idx="375">
                  <c:v>4.8500000000000005</c:v>
                </c:pt>
                <c:pt idx="376">
                  <c:v>122.89999999999999</c:v>
                </c:pt>
                <c:pt idx="377">
                  <c:v>122.89999999999999</c:v>
                </c:pt>
                <c:pt idx="378">
                  <c:v>1.1199999999999999</c:v>
                </c:pt>
                <c:pt idx="379">
                  <c:v>6.19</c:v>
                </c:pt>
                <c:pt idx="380">
                  <c:v>6.19</c:v>
                </c:pt>
                <c:pt idx="381">
                  <c:v>8.09</c:v>
                </c:pt>
                <c:pt idx="382">
                  <c:v>3.3</c:v>
                </c:pt>
                <c:pt idx="383">
                  <c:v>16.46</c:v>
                </c:pt>
                <c:pt idx="384">
                  <c:v>200.94</c:v>
                </c:pt>
                <c:pt idx="385">
                  <c:v>200.94</c:v>
                </c:pt>
                <c:pt idx="386">
                  <c:v>180.98</c:v>
                </c:pt>
                <c:pt idx="387">
                  <c:v>125.92999999999999</c:v>
                </c:pt>
                <c:pt idx="388">
                  <c:v>35.97</c:v>
                </c:pt>
                <c:pt idx="389">
                  <c:v>3502.1299999999997</c:v>
                </c:pt>
                <c:pt idx="390">
                  <c:v>15.67</c:v>
                </c:pt>
                <c:pt idx="391">
                  <c:v>10.790000000000001</c:v>
                </c:pt>
                <c:pt idx="392">
                  <c:v>2.91</c:v>
                </c:pt>
                <c:pt idx="393">
                  <c:v>2.91</c:v>
                </c:pt>
                <c:pt idx="394">
                  <c:v>29.82</c:v>
                </c:pt>
                <c:pt idx="395">
                  <c:v>8.31</c:v>
                </c:pt>
                <c:pt idx="396">
                  <c:v>145.36999999999998</c:v>
                </c:pt>
                <c:pt idx="397">
                  <c:v>33.869999999999997</c:v>
                </c:pt>
                <c:pt idx="398">
                  <c:v>1.63</c:v>
                </c:pt>
                <c:pt idx="399">
                  <c:v>12.92</c:v>
                </c:pt>
                <c:pt idx="400">
                  <c:v>5.75</c:v>
                </c:pt>
                <c:pt idx="401">
                  <c:v>2.1100000000000003</c:v>
                </c:pt>
                <c:pt idx="402">
                  <c:v>6.45</c:v>
                </c:pt>
                <c:pt idx="403">
                  <c:v>145.97</c:v>
                </c:pt>
                <c:pt idx="404">
                  <c:v>4.91</c:v>
                </c:pt>
                <c:pt idx="405">
                  <c:v>7.2700000000000005</c:v>
                </c:pt>
                <c:pt idx="406">
                  <c:v>6.58</c:v>
                </c:pt>
                <c:pt idx="407">
                  <c:v>80.910000000000011</c:v>
                </c:pt>
                <c:pt idx="408">
                  <c:v>14.41</c:v>
                </c:pt>
                <c:pt idx="409">
                  <c:v>5.7</c:v>
                </c:pt>
                <c:pt idx="410">
                  <c:v>7.63</c:v>
                </c:pt>
                <c:pt idx="411">
                  <c:v>279.75</c:v>
                </c:pt>
                <c:pt idx="412">
                  <c:v>7.28</c:v>
                </c:pt>
                <c:pt idx="413">
                  <c:v>2.81</c:v>
                </c:pt>
                <c:pt idx="414">
                  <c:v>195.89000000000001</c:v>
                </c:pt>
                <c:pt idx="415">
                  <c:v>125.89999999999999</c:v>
                </c:pt>
                <c:pt idx="416">
                  <c:v>10.47</c:v>
                </c:pt>
                <c:pt idx="417">
                  <c:v>10.47</c:v>
                </c:pt>
                <c:pt idx="418">
                  <c:v>37.76</c:v>
                </c:pt>
                <c:pt idx="419">
                  <c:v>400.90000000000003</c:v>
                </c:pt>
                <c:pt idx="420">
                  <c:v>5.94</c:v>
                </c:pt>
                <c:pt idx="421">
                  <c:v>9.9</c:v>
                </c:pt>
                <c:pt idx="422">
                  <c:v>500.91</c:v>
                </c:pt>
                <c:pt idx="423">
                  <c:v>178.37</c:v>
                </c:pt>
                <c:pt idx="424">
                  <c:v>64.59</c:v>
                </c:pt>
                <c:pt idx="425">
                  <c:v>1.5999999999999999</c:v>
                </c:pt>
                <c:pt idx="426">
                  <c:v>999.9</c:v>
                </c:pt>
                <c:pt idx="427">
                  <c:v>4.0599999999999996</c:v>
                </c:pt>
                <c:pt idx="428">
                  <c:v>4.4800000000000004</c:v>
                </c:pt>
                <c:pt idx="429">
                  <c:v>4.87</c:v>
                </c:pt>
                <c:pt idx="430">
                  <c:v>9.99</c:v>
                </c:pt>
                <c:pt idx="431">
                  <c:v>259.69</c:v>
                </c:pt>
                <c:pt idx="432">
                  <c:v>28.979999999999997</c:v>
                </c:pt>
                <c:pt idx="433">
                  <c:v>71.350000000000009</c:v>
                </c:pt>
                <c:pt idx="434">
                  <c:v>205.96</c:v>
                </c:pt>
                <c:pt idx="435">
                  <c:v>160.94999999999999</c:v>
                </c:pt>
                <c:pt idx="436">
                  <c:v>5.58</c:v>
                </c:pt>
                <c:pt idx="437">
                  <c:v>20.47</c:v>
                </c:pt>
                <c:pt idx="438">
                  <c:v>1.77</c:v>
                </c:pt>
                <c:pt idx="439">
                  <c:v>205.91</c:v>
                </c:pt>
                <c:pt idx="440">
                  <c:v>14.73</c:v>
                </c:pt>
                <c:pt idx="441">
                  <c:v>14.73</c:v>
                </c:pt>
                <c:pt idx="442">
                  <c:v>41.839999999999996</c:v>
                </c:pt>
                <c:pt idx="443">
                  <c:v>6.6400000000000006</c:v>
                </c:pt>
                <c:pt idx="444">
                  <c:v>19.940000000000001</c:v>
                </c:pt>
                <c:pt idx="445">
                  <c:v>125.91</c:v>
                </c:pt>
                <c:pt idx="446">
                  <c:v>6.63</c:v>
                </c:pt>
                <c:pt idx="447">
                  <c:v>17.669999999999998</c:v>
                </c:pt>
                <c:pt idx="448">
                  <c:v>30.49</c:v>
                </c:pt>
                <c:pt idx="449">
                  <c:v>65.91</c:v>
                </c:pt>
                <c:pt idx="450">
                  <c:v>105.88000000000001</c:v>
                </c:pt>
                <c:pt idx="451">
                  <c:v>179.92000000000002</c:v>
                </c:pt>
                <c:pt idx="452">
                  <c:v>179.92000000000002</c:v>
                </c:pt>
                <c:pt idx="453">
                  <c:v>5.66</c:v>
                </c:pt>
                <c:pt idx="454">
                  <c:v>4.03</c:v>
                </c:pt>
                <c:pt idx="455">
                  <c:v>20.88</c:v>
                </c:pt>
                <c:pt idx="456">
                  <c:v>30.88</c:v>
                </c:pt>
                <c:pt idx="457">
                  <c:v>4.9700000000000006</c:v>
                </c:pt>
                <c:pt idx="458">
                  <c:v>4.9700000000000006</c:v>
                </c:pt>
                <c:pt idx="459">
                  <c:v>13.98</c:v>
                </c:pt>
                <c:pt idx="460">
                  <c:v>6.4700000000000006</c:v>
                </c:pt>
                <c:pt idx="461">
                  <c:v>85.96</c:v>
                </c:pt>
                <c:pt idx="462">
                  <c:v>296.14</c:v>
                </c:pt>
                <c:pt idx="463">
                  <c:v>11.3</c:v>
                </c:pt>
                <c:pt idx="464">
                  <c:v>55.97</c:v>
                </c:pt>
                <c:pt idx="465">
                  <c:v>22.38</c:v>
                </c:pt>
                <c:pt idx="466">
                  <c:v>5.91</c:v>
                </c:pt>
                <c:pt idx="467">
                  <c:v>55.97</c:v>
                </c:pt>
                <c:pt idx="468">
                  <c:v>5.91</c:v>
                </c:pt>
                <c:pt idx="469">
                  <c:v>6.4</c:v>
                </c:pt>
                <c:pt idx="470">
                  <c:v>20.89</c:v>
                </c:pt>
                <c:pt idx="471">
                  <c:v>6.4</c:v>
                </c:pt>
                <c:pt idx="472">
                  <c:v>20.89</c:v>
                </c:pt>
                <c:pt idx="473">
                  <c:v>6.3100000000000005</c:v>
                </c:pt>
                <c:pt idx="474">
                  <c:v>20.28</c:v>
                </c:pt>
                <c:pt idx="475">
                  <c:v>5.95</c:v>
                </c:pt>
                <c:pt idx="476">
                  <c:v>270.91000000000003</c:v>
                </c:pt>
                <c:pt idx="477">
                  <c:v>270.91000000000003</c:v>
                </c:pt>
                <c:pt idx="478">
                  <c:v>4.03</c:v>
                </c:pt>
                <c:pt idx="479">
                  <c:v>4.9400000000000004</c:v>
                </c:pt>
                <c:pt idx="480">
                  <c:v>260.89000000000004</c:v>
                </c:pt>
                <c:pt idx="481">
                  <c:v>10.51</c:v>
                </c:pt>
                <c:pt idx="482">
                  <c:v>5.9600000000000009</c:v>
                </c:pt>
                <c:pt idx="483">
                  <c:v>2036.47</c:v>
                </c:pt>
                <c:pt idx="484">
                  <c:v>205.94</c:v>
                </c:pt>
                <c:pt idx="485">
                  <c:v>205.91</c:v>
                </c:pt>
                <c:pt idx="486">
                  <c:v>90.91</c:v>
                </c:pt>
                <c:pt idx="487">
                  <c:v>37.909999999999997</c:v>
                </c:pt>
                <c:pt idx="488">
                  <c:v>2.94</c:v>
                </c:pt>
                <c:pt idx="489">
                  <c:v>115.94</c:v>
                </c:pt>
                <c:pt idx="490">
                  <c:v>58</c:v>
                </c:pt>
                <c:pt idx="491">
                  <c:v>80.47</c:v>
                </c:pt>
                <c:pt idx="492">
                  <c:v>120.93</c:v>
                </c:pt>
                <c:pt idx="493">
                  <c:v>7.21</c:v>
                </c:pt>
                <c:pt idx="494">
                  <c:v>6.62</c:v>
                </c:pt>
                <c:pt idx="495">
                  <c:v>55.99</c:v>
                </c:pt>
                <c:pt idx="496">
                  <c:v>12.5</c:v>
                </c:pt>
                <c:pt idx="497">
                  <c:v>6.4300000000000006</c:v>
                </c:pt>
                <c:pt idx="498">
                  <c:v>7.04</c:v>
                </c:pt>
                <c:pt idx="499">
                  <c:v>150.94</c:v>
                </c:pt>
                <c:pt idx="500">
                  <c:v>176.15</c:v>
                </c:pt>
                <c:pt idx="501">
                  <c:v>120.96000000000001</c:v>
                </c:pt>
                <c:pt idx="502">
                  <c:v>194.27</c:v>
                </c:pt>
                <c:pt idx="503">
                  <c:v>194.27</c:v>
                </c:pt>
                <c:pt idx="504">
                  <c:v>124.46</c:v>
                </c:pt>
                <c:pt idx="505">
                  <c:v>80.92</c:v>
                </c:pt>
                <c:pt idx="506">
                  <c:v>6.48</c:v>
                </c:pt>
                <c:pt idx="507">
                  <c:v>5.91</c:v>
                </c:pt>
                <c:pt idx="508">
                  <c:v>7.1800000000000006</c:v>
                </c:pt>
                <c:pt idx="509">
                  <c:v>16.93</c:v>
                </c:pt>
                <c:pt idx="510">
                  <c:v>115.96</c:v>
                </c:pt>
                <c:pt idx="511">
                  <c:v>16.93</c:v>
                </c:pt>
                <c:pt idx="512">
                  <c:v>115.96</c:v>
                </c:pt>
                <c:pt idx="513">
                  <c:v>2.0300000000000002</c:v>
                </c:pt>
                <c:pt idx="514">
                  <c:v>348.12</c:v>
                </c:pt>
                <c:pt idx="515">
                  <c:v>348.12</c:v>
                </c:pt>
                <c:pt idx="516">
                  <c:v>1.73</c:v>
                </c:pt>
                <c:pt idx="517">
                  <c:v>4.4000000000000004</c:v>
                </c:pt>
                <c:pt idx="518">
                  <c:v>8.32</c:v>
                </c:pt>
                <c:pt idx="519">
                  <c:v>85.949999999999989</c:v>
                </c:pt>
                <c:pt idx="520">
                  <c:v>8.32</c:v>
                </c:pt>
                <c:pt idx="521">
                  <c:v>175.93</c:v>
                </c:pt>
                <c:pt idx="522">
                  <c:v>60.61</c:v>
                </c:pt>
                <c:pt idx="523">
                  <c:v>60.61</c:v>
                </c:pt>
                <c:pt idx="524">
                  <c:v>236.97</c:v>
                </c:pt>
                <c:pt idx="525">
                  <c:v>236.97</c:v>
                </c:pt>
                <c:pt idx="526">
                  <c:v>6.24</c:v>
                </c:pt>
                <c:pt idx="527">
                  <c:v>6.24</c:v>
                </c:pt>
                <c:pt idx="528">
                  <c:v>9.42</c:v>
                </c:pt>
                <c:pt idx="529">
                  <c:v>3.77</c:v>
                </c:pt>
                <c:pt idx="530">
                  <c:v>7.91</c:v>
                </c:pt>
                <c:pt idx="531">
                  <c:v>417.33</c:v>
                </c:pt>
                <c:pt idx="532">
                  <c:v>4.9600000000000009</c:v>
                </c:pt>
                <c:pt idx="533">
                  <c:v>20.979999999999997</c:v>
                </c:pt>
                <c:pt idx="534">
                  <c:v>7.21</c:v>
                </c:pt>
                <c:pt idx="535">
                  <c:v>20.889999999999997</c:v>
                </c:pt>
                <c:pt idx="536">
                  <c:v>9.64</c:v>
                </c:pt>
                <c:pt idx="537">
                  <c:v>880.94</c:v>
                </c:pt>
                <c:pt idx="538">
                  <c:v>13.33</c:v>
                </c:pt>
                <c:pt idx="539">
                  <c:v>15.98</c:v>
                </c:pt>
                <c:pt idx="540">
                  <c:v>8.65</c:v>
                </c:pt>
                <c:pt idx="541">
                  <c:v>18.88</c:v>
                </c:pt>
                <c:pt idx="542">
                  <c:v>42.91</c:v>
                </c:pt>
                <c:pt idx="543">
                  <c:v>89.96</c:v>
                </c:pt>
                <c:pt idx="544">
                  <c:v>78.59</c:v>
                </c:pt>
                <c:pt idx="545">
                  <c:v>8.56</c:v>
                </c:pt>
                <c:pt idx="546">
                  <c:v>699.92</c:v>
                </c:pt>
                <c:pt idx="547">
                  <c:v>8.56</c:v>
                </c:pt>
                <c:pt idx="548">
                  <c:v>699.92</c:v>
                </c:pt>
                <c:pt idx="549">
                  <c:v>11.48</c:v>
                </c:pt>
                <c:pt idx="550">
                  <c:v>160.95999999999998</c:v>
                </c:pt>
                <c:pt idx="551">
                  <c:v>7.1</c:v>
                </c:pt>
                <c:pt idx="552">
                  <c:v>4.9700000000000006</c:v>
                </c:pt>
                <c:pt idx="553">
                  <c:v>5.62</c:v>
                </c:pt>
                <c:pt idx="554">
                  <c:v>4.9700000000000006</c:v>
                </c:pt>
                <c:pt idx="555">
                  <c:v>209.37</c:v>
                </c:pt>
                <c:pt idx="556">
                  <c:v>25.939999999999998</c:v>
                </c:pt>
                <c:pt idx="557">
                  <c:v>5.99</c:v>
                </c:pt>
                <c:pt idx="558">
                  <c:v>62.14</c:v>
                </c:pt>
                <c:pt idx="559">
                  <c:v>40.96</c:v>
                </c:pt>
                <c:pt idx="560">
                  <c:v>15.98</c:v>
                </c:pt>
                <c:pt idx="561">
                  <c:v>47.919999999999995</c:v>
                </c:pt>
                <c:pt idx="562">
                  <c:v>5.4300000000000006</c:v>
                </c:pt>
                <c:pt idx="563">
                  <c:v>549.97</c:v>
                </c:pt>
                <c:pt idx="564">
                  <c:v>21.98</c:v>
                </c:pt>
                <c:pt idx="565">
                  <c:v>34.669999999999995</c:v>
                </c:pt>
                <c:pt idx="566">
                  <c:v>5.13</c:v>
                </c:pt>
                <c:pt idx="567">
                  <c:v>175.99</c:v>
                </c:pt>
                <c:pt idx="568">
                  <c:v>355.89000000000004</c:v>
                </c:pt>
                <c:pt idx="569">
                  <c:v>218.71</c:v>
                </c:pt>
                <c:pt idx="570">
                  <c:v>355.89000000000004</c:v>
                </c:pt>
                <c:pt idx="571">
                  <c:v>4.2300000000000004</c:v>
                </c:pt>
                <c:pt idx="572">
                  <c:v>39.449999999999996</c:v>
                </c:pt>
                <c:pt idx="573">
                  <c:v>11.239999999999998</c:v>
                </c:pt>
                <c:pt idx="574">
                  <c:v>65.97999999999999</c:v>
                </c:pt>
                <c:pt idx="575">
                  <c:v>54</c:v>
                </c:pt>
                <c:pt idx="576">
                  <c:v>5.98</c:v>
                </c:pt>
                <c:pt idx="577">
                  <c:v>5.9600000000000009</c:v>
                </c:pt>
                <c:pt idx="578">
                  <c:v>31.71</c:v>
                </c:pt>
                <c:pt idx="579">
                  <c:v>5.98</c:v>
                </c:pt>
                <c:pt idx="580">
                  <c:v>35.89</c:v>
                </c:pt>
                <c:pt idx="581">
                  <c:v>4.0299999999999994</c:v>
                </c:pt>
                <c:pt idx="582">
                  <c:v>3.74</c:v>
                </c:pt>
                <c:pt idx="583">
                  <c:v>10.66</c:v>
                </c:pt>
                <c:pt idx="584">
                  <c:v>4.0299999999999994</c:v>
                </c:pt>
                <c:pt idx="585">
                  <c:v>3.74</c:v>
                </c:pt>
                <c:pt idx="586">
                  <c:v>10.66</c:v>
                </c:pt>
                <c:pt idx="587">
                  <c:v>19.18</c:v>
                </c:pt>
                <c:pt idx="588">
                  <c:v>5.7399999999999993</c:v>
                </c:pt>
                <c:pt idx="589">
                  <c:v>9.6100000000000012</c:v>
                </c:pt>
                <c:pt idx="590">
                  <c:v>11.46</c:v>
                </c:pt>
                <c:pt idx="591">
                  <c:v>15.68</c:v>
                </c:pt>
                <c:pt idx="592">
                  <c:v>224.97</c:v>
                </c:pt>
                <c:pt idx="593">
                  <c:v>49.97</c:v>
                </c:pt>
                <c:pt idx="594">
                  <c:v>49.97</c:v>
                </c:pt>
                <c:pt idx="595">
                  <c:v>100.89</c:v>
                </c:pt>
                <c:pt idx="596">
                  <c:v>4.33</c:v>
                </c:pt>
                <c:pt idx="597">
                  <c:v>155.9</c:v>
                </c:pt>
                <c:pt idx="598">
                  <c:v>4.8100000000000005</c:v>
                </c:pt>
                <c:pt idx="599">
                  <c:v>2036.41</c:v>
                </c:pt>
                <c:pt idx="600">
                  <c:v>2036.41</c:v>
                </c:pt>
                <c:pt idx="601">
                  <c:v>150.85999999999999</c:v>
                </c:pt>
                <c:pt idx="602">
                  <c:v>34.910000000000004</c:v>
                </c:pt>
                <c:pt idx="603">
                  <c:v>55.44</c:v>
                </c:pt>
                <c:pt idx="604">
                  <c:v>47.9</c:v>
                </c:pt>
                <c:pt idx="605">
                  <c:v>442.14</c:v>
                </c:pt>
                <c:pt idx="606">
                  <c:v>5.17</c:v>
                </c:pt>
                <c:pt idx="607">
                  <c:v>4.9300000000000006</c:v>
                </c:pt>
                <c:pt idx="608">
                  <c:v>34.209999999999994</c:v>
                </c:pt>
                <c:pt idx="609">
                  <c:v>9.6</c:v>
                </c:pt>
                <c:pt idx="610">
                  <c:v>150.94</c:v>
                </c:pt>
                <c:pt idx="611">
                  <c:v>1.7</c:v>
                </c:pt>
                <c:pt idx="612">
                  <c:v>119.97999999999999</c:v>
                </c:pt>
                <c:pt idx="613">
                  <c:v>13.78</c:v>
                </c:pt>
                <c:pt idx="614">
                  <c:v>33.25</c:v>
                </c:pt>
                <c:pt idx="615">
                  <c:v>20.97</c:v>
                </c:pt>
                <c:pt idx="616">
                  <c:v>209.27</c:v>
                </c:pt>
                <c:pt idx="617">
                  <c:v>4.91</c:v>
                </c:pt>
                <c:pt idx="618">
                  <c:v>146.03</c:v>
                </c:pt>
                <c:pt idx="619">
                  <c:v>65.929999999999993</c:v>
                </c:pt>
                <c:pt idx="620">
                  <c:v>48.55</c:v>
                </c:pt>
                <c:pt idx="621">
                  <c:v>300.98</c:v>
                </c:pt>
                <c:pt idx="622">
                  <c:v>2.85</c:v>
                </c:pt>
                <c:pt idx="623">
                  <c:v>195.99</c:v>
                </c:pt>
                <c:pt idx="624">
                  <c:v>4.04</c:v>
                </c:pt>
                <c:pt idx="625">
                  <c:v>124.44</c:v>
                </c:pt>
                <c:pt idx="626">
                  <c:v>7.6099999999999994</c:v>
                </c:pt>
                <c:pt idx="627">
                  <c:v>52.35</c:v>
                </c:pt>
                <c:pt idx="628">
                  <c:v>36.5</c:v>
                </c:pt>
                <c:pt idx="629">
                  <c:v>15.040000000000001</c:v>
                </c:pt>
                <c:pt idx="630">
                  <c:v>52.35</c:v>
                </c:pt>
                <c:pt idx="631">
                  <c:v>36.5</c:v>
                </c:pt>
                <c:pt idx="632">
                  <c:v>8.27</c:v>
                </c:pt>
                <c:pt idx="633">
                  <c:v>50.879999999999995</c:v>
                </c:pt>
                <c:pt idx="634">
                  <c:v>2.54</c:v>
                </c:pt>
                <c:pt idx="635">
                  <c:v>29.14</c:v>
                </c:pt>
                <c:pt idx="636">
                  <c:v>80.98</c:v>
                </c:pt>
                <c:pt idx="637">
                  <c:v>35.9</c:v>
                </c:pt>
                <c:pt idx="638">
                  <c:v>55.4</c:v>
                </c:pt>
                <c:pt idx="639">
                  <c:v>226.6</c:v>
                </c:pt>
                <c:pt idx="640">
                  <c:v>20.900000000000002</c:v>
                </c:pt>
                <c:pt idx="641">
                  <c:v>5.32</c:v>
                </c:pt>
                <c:pt idx="642">
                  <c:v>40.949999999999996</c:v>
                </c:pt>
                <c:pt idx="643">
                  <c:v>415.8</c:v>
                </c:pt>
                <c:pt idx="644">
                  <c:v>3.5</c:v>
                </c:pt>
                <c:pt idx="645">
                  <c:v>6.44</c:v>
                </c:pt>
                <c:pt idx="646">
                  <c:v>6.78</c:v>
                </c:pt>
                <c:pt idx="647">
                  <c:v>195.93</c:v>
                </c:pt>
                <c:pt idx="648">
                  <c:v>8.26</c:v>
                </c:pt>
                <c:pt idx="649">
                  <c:v>499.96000000000004</c:v>
                </c:pt>
                <c:pt idx="650">
                  <c:v>11.96</c:v>
                </c:pt>
                <c:pt idx="651">
                  <c:v>40.97</c:v>
                </c:pt>
                <c:pt idx="652">
                  <c:v>6.68</c:v>
                </c:pt>
                <c:pt idx="653">
                  <c:v>6.68</c:v>
                </c:pt>
                <c:pt idx="654">
                  <c:v>130.91999999999999</c:v>
                </c:pt>
                <c:pt idx="655">
                  <c:v>8.4600000000000009</c:v>
                </c:pt>
                <c:pt idx="656">
                  <c:v>15.89</c:v>
                </c:pt>
                <c:pt idx="657">
                  <c:v>95.899999999999991</c:v>
                </c:pt>
                <c:pt idx="658">
                  <c:v>2.04</c:v>
                </c:pt>
                <c:pt idx="659">
                  <c:v>53.959999999999994</c:v>
                </c:pt>
                <c:pt idx="660">
                  <c:v>4.9300000000000006</c:v>
                </c:pt>
                <c:pt idx="661">
                  <c:v>284.95000000000005</c:v>
                </c:pt>
                <c:pt idx="662">
                  <c:v>12.99</c:v>
                </c:pt>
                <c:pt idx="663">
                  <c:v>14.11</c:v>
                </c:pt>
                <c:pt idx="664">
                  <c:v>19.170000000000002</c:v>
                </c:pt>
                <c:pt idx="665">
                  <c:v>2.83</c:v>
                </c:pt>
                <c:pt idx="666">
                  <c:v>120.88000000000001</c:v>
                </c:pt>
                <c:pt idx="667">
                  <c:v>8.24</c:v>
                </c:pt>
                <c:pt idx="668">
                  <c:v>125.89</c:v>
                </c:pt>
                <c:pt idx="669">
                  <c:v>6.4700000000000006</c:v>
                </c:pt>
                <c:pt idx="670">
                  <c:v>20.939999999999998</c:v>
                </c:pt>
                <c:pt idx="671">
                  <c:v>6.37</c:v>
                </c:pt>
                <c:pt idx="672">
                  <c:v>17.2</c:v>
                </c:pt>
                <c:pt idx="673">
                  <c:v>8.5</c:v>
                </c:pt>
                <c:pt idx="674">
                  <c:v>95.4</c:v>
                </c:pt>
                <c:pt idx="675">
                  <c:v>9.6</c:v>
                </c:pt>
                <c:pt idx="676">
                  <c:v>34.93</c:v>
                </c:pt>
                <c:pt idx="677">
                  <c:v>3.14</c:v>
                </c:pt>
                <c:pt idx="678">
                  <c:v>11.450000000000001</c:v>
                </c:pt>
                <c:pt idx="679">
                  <c:v>90.89</c:v>
                </c:pt>
                <c:pt idx="680">
                  <c:v>28.39</c:v>
                </c:pt>
                <c:pt idx="681">
                  <c:v>2.08</c:v>
                </c:pt>
                <c:pt idx="682">
                  <c:v>45.93</c:v>
                </c:pt>
                <c:pt idx="683">
                  <c:v>40.909999999999997</c:v>
                </c:pt>
                <c:pt idx="684">
                  <c:v>40.909999999999997</c:v>
                </c:pt>
                <c:pt idx="685">
                  <c:v>6.6400000000000006</c:v>
                </c:pt>
                <c:pt idx="686">
                  <c:v>11.32</c:v>
                </c:pt>
                <c:pt idx="687">
                  <c:v>19.920000000000002</c:v>
                </c:pt>
                <c:pt idx="688">
                  <c:v>1.68</c:v>
                </c:pt>
                <c:pt idx="689">
                  <c:v>22.150000000000002</c:v>
                </c:pt>
                <c:pt idx="690">
                  <c:v>90.88</c:v>
                </c:pt>
                <c:pt idx="691">
                  <c:v>3499.93</c:v>
                </c:pt>
                <c:pt idx="692">
                  <c:v>5.69</c:v>
                </c:pt>
                <c:pt idx="693">
                  <c:v>535.59</c:v>
                </c:pt>
                <c:pt idx="694">
                  <c:v>170.89999999999998</c:v>
                </c:pt>
                <c:pt idx="695">
                  <c:v>3.69</c:v>
                </c:pt>
                <c:pt idx="696">
                  <c:v>175.97</c:v>
                </c:pt>
                <c:pt idx="697">
                  <c:v>8.33</c:v>
                </c:pt>
                <c:pt idx="698">
                  <c:v>8.33</c:v>
                </c:pt>
                <c:pt idx="699">
                  <c:v>355.92</c:v>
                </c:pt>
                <c:pt idx="700">
                  <c:v>2</c:v>
                </c:pt>
                <c:pt idx="701">
                  <c:v>10.93</c:v>
                </c:pt>
                <c:pt idx="702">
                  <c:v>280.96000000000004</c:v>
                </c:pt>
                <c:pt idx="703">
                  <c:v>5.32</c:v>
                </c:pt>
                <c:pt idx="704">
                  <c:v>8.370000000000001</c:v>
                </c:pt>
                <c:pt idx="705">
                  <c:v>14.77</c:v>
                </c:pt>
                <c:pt idx="706">
                  <c:v>155.95000000000002</c:v>
                </c:pt>
                <c:pt idx="707">
                  <c:v>10.08</c:v>
                </c:pt>
                <c:pt idx="708">
                  <c:v>205.89000000000001</c:v>
                </c:pt>
                <c:pt idx="709">
                  <c:v>175.93</c:v>
                </c:pt>
                <c:pt idx="710">
                  <c:v>3.9400000000000004</c:v>
                </c:pt>
                <c:pt idx="711">
                  <c:v>367.97</c:v>
                </c:pt>
                <c:pt idx="712">
                  <c:v>95.949999999999989</c:v>
                </c:pt>
                <c:pt idx="713">
                  <c:v>107.48</c:v>
                </c:pt>
                <c:pt idx="714">
                  <c:v>3.23</c:v>
                </c:pt>
                <c:pt idx="715">
                  <c:v>6.95</c:v>
                </c:pt>
                <c:pt idx="716">
                  <c:v>296.10000000000002</c:v>
                </c:pt>
                <c:pt idx="717">
                  <c:v>4.51</c:v>
                </c:pt>
                <c:pt idx="718">
                  <c:v>34.959999999999994</c:v>
                </c:pt>
                <c:pt idx="719">
                  <c:v>19.979999999999997</c:v>
                </c:pt>
                <c:pt idx="720">
                  <c:v>85.96</c:v>
                </c:pt>
                <c:pt idx="721">
                  <c:v>10.83</c:v>
                </c:pt>
                <c:pt idx="722">
                  <c:v>442.14</c:v>
                </c:pt>
                <c:pt idx="723">
                  <c:v>9.7299999999999986</c:v>
                </c:pt>
                <c:pt idx="724">
                  <c:v>3.26</c:v>
                </c:pt>
                <c:pt idx="725">
                  <c:v>5.75</c:v>
                </c:pt>
                <c:pt idx="726">
                  <c:v>6.4200000000000008</c:v>
                </c:pt>
                <c:pt idx="727">
                  <c:v>9.94</c:v>
                </c:pt>
                <c:pt idx="728">
                  <c:v>4.12</c:v>
                </c:pt>
                <c:pt idx="729">
                  <c:v>6.3900000000000006</c:v>
                </c:pt>
                <c:pt idx="730">
                  <c:v>230.89999999999998</c:v>
                </c:pt>
                <c:pt idx="731">
                  <c:v>60.91</c:v>
                </c:pt>
                <c:pt idx="732">
                  <c:v>31.709999999999997</c:v>
                </c:pt>
                <c:pt idx="733">
                  <c:v>113.92</c:v>
                </c:pt>
                <c:pt idx="734">
                  <c:v>6.4300000000000006</c:v>
                </c:pt>
                <c:pt idx="735">
                  <c:v>517.39</c:v>
                </c:pt>
                <c:pt idx="736">
                  <c:v>6.01</c:v>
                </c:pt>
                <c:pt idx="737">
                  <c:v>19.82</c:v>
                </c:pt>
                <c:pt idx="738">
                  <c:v>3.34</c:v>
                </c:pt>
                <c:pt idx="739">
                  <c:v>161.53</c:v>
                </c:pt>
                <c:pt idx="740">
                  <c:v>11.530000000000001</c:v>
                </c:pt>
                <c:pt idx="741">
                  <c:v>51.91</c:v>
                </c:pt>
                <c:pt idx="742">
                  <c:v>80.87</c:v>
                </c:pt>
                <c:pt idx="743">
                  <c:v>5.25</c:v>
                </c:pt>
                <c:pt idx="744">
                  <c:v>140.91</c:v>
                </c:pt>
                <c:pt idx="745">
                  <c:v>205.93</c:v>
                </c:pt>
                <c:pt idx="746">
                  <c:v>300.97000000000003</c:v>
                </c:pt>
                <c:pt idx="747">
                  <c:v>19.190000000000001</c:v>
                </c:pt>
                <c:pt idx="748">
                  <c:v>7.63</c:v>
                </c:pt>
                <c:pt idx="749">
                  <c:v>400.90000000000003</c:v>
                </c:pt>
                <c:pt idx="750">
                  <c:v>6782.93</c:v>
                </c:pt>
                <c:pt idx="751">
                  <c:v>99.97999999999999</c:v>
                </c:pt>
                <c:pt idx="752">
                  <c:v>4.8800000000000008</c:v>
                </c:pt>
                <c:pt idx="753">
                  <c:v>22.84</c:v>
                </c:pt>
                <c:pt idx="754">
                  <c:v>115.99</c:v>
                </c:pt>
                <c:pt idx="755">
                  <c:v>5.9600000000000009</c:v>
                </c:pt>
                <c:pt idx="756">
                  <c:v>2.5499999999999998</c:v>
                </c:pt>
                <c:pt idx="757">
                  <c:v>6.34</c:v>
                </c:pt>
                <c:pt idx="758">
                  <c:v>8.3099999999999987</c:v>
                </c:pt>
                <c:pt idx="759">
                  <c:v>6.3900000000000006</c:v>
                </c:pt>
                <c:pt idx="760">
                  <c:v>6.19</c:v>
                </c:pt>
                <c:pt idx="761">
                  <c:v>15.110000000000001</c:v>
                </c:pt>
                <c:pt idx="762">
                  <c:v>2.6</c:v>
                </c:pt>
                <c:pt idx="763">
                  <c:v>99.929999999999993</c:v>
                </c:pt>
                <c:pt idx="764">
                  <c:v>193.17</c:v>
                </c:pt>
                <c:pt idx="765">
                  <c:v>20.91</c:v>
                </c:pt>
                <c:pt idx="766">
                  <c:v>10.89</c:v>
                </c:pt>
                <c:pt idx="767">
                  <c:v>7.8900000000000006</c:v>
                </c:pt>
                <c:pt idx="768">
                  <c:v>5.9600000000000009</c:v>
                </c:pt>
                <c:pt idx="769">
                  <c:v>8.5399999999999991</c:v>
                </c:pt>
                <c:pt idx="770">
                  <c:v>80.92</c:v>
                </c:pt>
                <c:pt idx="771">
                  <c:v>22.84</c:v>
                </c:pt>
                <c:pt idx="772">
                  <c:v>73.88000000000001</c:v>
                </c:pt>
                <c:pt idx="773">
                  <c:v>51.93</c:v>
                </c:pt>
                <c:pt idx="774">
                  <c:v>205.93</c:v>
                </c:pt>
                <c:pt idx="775">
                  <c:v>85.97999999999999</c:v>
                </c:pt>
                <c:pt idx="776">
                  <c:v>35.980000000000004</c:v>
                </c:pt>
                <c:pt idx="777">
                  <c:v>45.97</c:v>
                </c:pt>
                <c:pt idx="778">
                  <c:v>5.98</c:v>
                </c:pt>
                <c:pt idx="779">
                  <c:v>73.98</c:v>
                </c:pt>
                <c:pt idx="780">
                  <c:v>47.97</c:v>
                </c:pt>
                <c:pt idx="781">
                  <c:v>4.08</c:v>
                </c:pt>
                <c:pt idx="782">
                  <c:v>125.92</c:v>
                </c:pt>
                <c:pt idx="783">
                  <c:v>99.96</c:v>
                </c:pt>
                <c:pt idx="784">
                  <c:v>65.949999999999989</c:v>
                </c:pt>
                <c:pt idx="785">
                  <c:v>178.39</c:v>
                </c:pt>
                <c:pt idx="786">
                  <c:v>6.4200000000000008</c:v>
                </c:pt>
                <c:pt idx="787">
                  <c:v>17.68</c:v>
                </c:pt>
                <c:pt idx="788">
                  <c:v>6.4300000000000006</c:v>
                </c:pt>
                <c:pt idx="789">
                  <c:v>111</c:v>
                </c:pt>
                <c:pt idx="790">
                  <c:v>154.04</c:v>
                </c:pt>
                <c:pt idx="791">
                  <c:v>154.04</c:v>
                </c:pt>
                <c:pt idx="792">
                  <c:v>400.88</c:v>
                </c:pt>
                <c:pt idx="793">
                  <c:v>45.11</c:v>
                </c:pt>
                <c:pt idx="794">
                  <c:v>33.949999999999996</c:v>
                </c:pt>
                <c:pt idx="795">
                  <c:v>200.91</c:v>
                </c:pt>
                <c:pt idx="796">
                  <c:v>179.26999999999998</c:v>
                </c:pt>
                <c:pt idx="797">
                  <c:v>65.989999999999995</c:v>
                </c:pt>
                <c:pt idx="798">
                  <c:v>45.980000000000004</c:v>
                </c:pt>
                <c:pt idx="799">
                  <c:v>200.95999999999998</c:v>
                </c:pt>
                <c:pt idx="800">
                  <c:v>4.2600000000000007</c:v>
                </c:pt>
                <c:pt idx="801">
                  <c:v>85.949999999999989</c:v>
                </c:pt>
                <c:pt idx="802">
                  <c:v>200.95999999999998</c:v>
                </c:pt>
                <c:pt idx="803">
                  <c:v>4.2600000000000007</c:v>
                </c:pt>
                <c:pt idx="804">
                  <c:v>4.9000000000000004</c:v>
                </c:pt>
                <c:pt idx="805">
                  <c:v>4.9000000000000004</c:v>
                </c:pt>
                <c:pt idx="806">
                  <c:v>62.08</c:v>
                </c:pt>
                <c:pt idx="807">
                  <c:v>13.7</c:v>
                </c:pt>
                <c:pt idx="808">
                  <c:v>296.14</c:v>
                </c:pt>
                <c:pt idx="809">
                  <c:v>7.27</c:v>
                </c:pt>
                <c:pt idx="810">
                  <c:v>30.85</c:v>
                </c:pt>
                <c:pt idx="811">
                  <c:v>125.89999999999999</c:v>
                </c:pt>
                <c:pt idx="812">
                  <c:v>17.88</c:v>
                </c:pt>
                <c:pt idx="813">
                  <c:v>29.34</c:v>
                </c:pt>
                <c:pt idx="814">
                  <c:v>1.75</c:v>
                </c:pt>
                <c:pt idx="815">
                  <c:v>14.17</c:v>
                </c:pt>
                <c:pt idx="816">
                  <c:v>3.23</c:v>
                </c:pt>
                <c:pt idx="817">
                  <c:v>4.1900000000000004</c:v>
                </c:pt>
                <c:pt idx="818">
                  <c:v>15.65</c:v>
                </c:pt>
                <c:pt idx="819">
                  <c:v>68.73</c:v>
                </c:pt>
                <c:pt idx="820">
                  <c:v>21.34</c:v>
                </c:pt>
                <c:pt idx="821">
                  <c:v>154.06</c:v>
                </c:pt>
                <c:pt idx="822">
                  <c:v>22.8</c:v>
                </c:pt>
                <c:pt idx="823">
                  <c:v>55.45</c:v>
                </c:pt>
                <c:pt idx="824">
                  <c:v>442.09</c:v>
                </c:pt>
                <c:pt idx="825">
                  <c:v>387.99</c:v>
                </c:pt>
                <c:pt idx="826">
                  <c:v>7.52</c:v>
                </c:pt>
                <c:pt idx="827">
                  <c:v>120.92999999999999</c:v>
                </c:pt>
                <c:pt idx="828">
                  <c:v>195.99</c:v>
                </c:pt>
                <c:pt idx="829">
                  <c:v>10.88</c:v>
                </c:pt>
                <c:pt idx="830">
                  <c:v>39.97</c:v>
                </c:pt>
                <c:pt idx="831">
                  <c:v>7.6899999999999995</c:v>
                </c:pt>
                <c:pt idx="832">
                  <c:v>7.52</c:v>
                </c:pt>
                <c:pt idx="833">
                  <c:v>8.11</c:v>
                </c:pt>
                <c:pt idx="834">
                  <c:v>5.8800000000000008</c:v>
                </c:pt>
                <c:pt idx="835">
                  <c:v>5.37</c:v>
                </c:pt>
                <c:pt idx="836">
                  <c:v>5.8800000000000008</c:v>
                </c:pt>
                <c:pt idx="837">
                  <c:v>20.979999999999997</c:v>
                </c:pt>
                <c:pt idx="838">
                  <c:v>355.90000000000003</c:v>
                </c:pt>
                <c:pt idx="839">
                  <c:v>26.16</c:v>
                </c:pt>
                <c:pt idx="840">
                  <c:v>43.98</c:v>
                </c:pt>
                <c:pt idx="841">
                  <c:v>78.64</c:v>
                </c:pt>
                <c:pt idx="842">
                  <c:v>55.949999999999996</c:v>
                </c:pt>
                <c:pt idx="843">
                  <c:v>220.97</c:v>
                </c:pt>
                <c:pt idx="844">
                  <c:v>220.97</c:v>
                </c:pt>
                <c:pt idx="845">
                  <c:v>2.83</c:v>
                </c:pt>
                <c:pt idx="846">
                  <c:v>5.28</c:v>
                </c:pt>
                <c:pt idx="847">
                  <c:v>65.92</c:v>
                </c:pt>
                <c:pt idx="848">
                  <c:v>30.650000000000002</c:v>
                </c:pt>
                <c:pt idx="849">
                  <c:v>14.51</c:v>
                </c:pt>
                <c:pt idx="850">
                  <c:v>299.99</c:v>
                </c:pt>
                <c:pt idx="851">
                  <c:v>24.82</c:v>
                </c:pt>
                <c:pt idx="852">
                  <c:v>12.28</c:v>
                </c:pt>
                <c:pt idx="853">
                  <c:v>40.94</c:v>
                </c:pt>
                <c:pt idx="854">
                  <c:v>21.98</c:v>
                </c:pt>
                <c:pt idx="855">
                  <c:v>28.919999999999998</c:v>
                </c:pt>
                <c:pt idx="856">
                  <c:v>28.919999999999998</c:v>
                </c:pt>
                <c:pt idx="857">
                  <c:v>39.44</c:v>
                </c:pt>
                <c:pt idx="858">
                  <c:v>8.1199999999999992</c:v>
                </c:pt>
                <c:pt idx="859">
                  <c:v>6.4200000000000008</c:v>
                </c:pt>
                <c:pt idx="860">
                  <c:v>30.71</c:v>
                </c:pt>
                <c:pt idx="861">
                  <c:v>4.9300000000000006</c:v>
                </c:pt>
                <c:pt idx="862">
                  <c:v>3.04</c:v>
                </c:pt>
                <c:pt idx="863">
                  <c:v>6.4600000000000009</c:v>
                </c:pt>
                <c:pt idx="864">
                  <c:v>125.94999999999999</c:v>
                </c:pt>
                <c:pt idx="865">
                  <c:v>3.04</c:v>
                </c:pt>
                <c:pt idx="866">
                  <c:v>6.4600000000000009</c:v>
                </c:pt>
                <c:pt idx="867">
                  <c:v>125.94999999999999</c:v>
                </c:pt>
                <c:pt idx="868">
                  <c:v>160.91999999999999</c:v>
                </c:pt>
                <c:pt idx="869">
                  <c:v>160.91999999999999</c:v>
                </c:pt>
                <c:pt idx="870">
                  <c:v>1637.49</c:v>
                </c:pt>
                <c:pt idx="871">
                  <c:v>19.97</c:v>
                </c:pt>
                <c:pt idx="872">
                  <c:v>2.8000000000000003</c:v>
                </c:pt>
                <c:pt idx="873">
                  <c:v>48.889999999999993</c:v>
                </c:pt>
                <c:pt idx="874">
                  <c:v>13.66</c:v>
                </c:pt>
                <c:pt idx="875">
                  <c:v>2.5499999999999998</c:v>
                </c:pt>
                <c:pt idx="876">
                  <c:v>9.09</c:v>
                </c:pt>
                <c:pt idx="877">
                  <c:v>12.58</c:v>
                </c:pt>
                <c:pt idx="878">
                  <c:v>6.3900000000000006</c:v>
                </c:pt>
                <c:pt idx="879">
                  <c:v>420.95000000000005</c:v>
                </c:pt>
                <c:pt idx="880">
                  <c:v>5.69</c:v>
                </c:pt>
                <c:pt idx="881">
                  <c:v>13.46</c:v>
                </c:pt>
                <c:pt idx="882">
                  <c:v>2.79</c:v>
                </c:pt>
                <c:pt idx="883">
                  <c:v>6783.02</c:v>
                </c:pt>
                <c:pt idx="884">
                  <c:v>55.919999999999995</c:v>
                </c:pt>
                <c:pt idx="885">
                  <c:v>4.82</c:v>
                </c:pt>
                <c:pt idx="886">
                  <c:v>296.17</c:v>
                </c:pt>
                <c:pt idx="887">
                  <c:v>39.409999999999997</c:v>
                </c:pt>
                <c:pt idx="888">
                  <c:v>4.91</c:v>
                </c:pt>
                <c:pt idx="889">
                  <c:v>48.019999999999996</c:v>
                </c:pt>
                <c:pt idx="890">
                  <c:v>1500.92</c:v>
                </c:pt>
                <c:pt idx="891">
                  <c:v>48.019999999999996</c:v>
                </c:pt>
                <c:pt idx="892">
                  <c:v>4.25</c:v>
                </c:pt>
                <c:pt idx="893">
                  <c:v>152.38</c:v>
                </c:pt>
                <c:pt idx="894">
                  <c:v>6.76</c:v>
                </c:pt>
                <c:pt idx="895">
                  <c:v>145.44</c:v>
                </c:pt>
                <c:pt idx="896">
                  <c:v>12.25</c:v>
                </c:pt>
                <c:pt idx="897">
                  <c:v>160.94999999999999</c:v>
                </c:pt>
                <c:pt idx="898">
                  <c:v>40.93</c:v>
                </c:pt>
                <c:pt idx="899">
                  <c:v>20.169999999999998</c:v>
                </c:pt>
                <c:pt idx="900">
                  <c:v>20.169999999999998</c:v>
                </c:pt>
                <c:pt idx="901">
                  <c:v>4.79</c:v>
                </c:pt>
                <c:pt idx="902">
                  <c:v>14.97</c:v>
                </c:pt>
                <c:pt idx="903">
                  <c:v>4.79</c:v>
                </c:pt>
                <c:pt idx="904">
                  <c:v>20.93</c:v>
                </c:pt>
                <c:pt idx="905">
                  <c:v>4.46</c:v>
                </c:pt>
                <c:pt idx="906">
                  <c:v>9.7099999999999991</c:v>
                </c:pt>
                <c:pt idx="907">
                  <c:v>60.93</c:v>
                </c:pt>
                <c:pt idx="908">
                  <c:v>11.92</c:v>
                </c:pt>
                <c:pt idx="909">
                  <c:v>17.920000000000002</c:v>
                </c:pt>
                <c:pt idx="910">
                  <c:v>6.54</c:v>
                </c:pt>
                <c:pt idx="911">
                  <c:v>90.43</c:v>
                </c:pt>
                <c:pt idx="912">
                  <c:v>48.91</c:v>
                </c:pt>
                <c:pt idx="913">
                  <c:v>9.4</c:v>
                </c:pt>
                <c:pt idx="914">
                  <c:v>193.14</c:v>
                </c:pt>
                <c:pt idx="915">
                  <c:v>138.66</c:v>
                </c:pt>
                <c:pt idx="916">
                  <c:v>138.66</c:v>
                </c:pt>
                <c:pt idx="917">
                  <c:v>3.89</c:v>
                </c:pt>
                <c:pt idx="918">
                  <c:v>70.910000000000011</c:v>
                </c:pt>
                <c:pt idx="919">
                  <c:v>28.470000000000002</c:v>
                </c:pt>
                <c:pt idx="920">
                  <c:v>15.4</c:v>
                </c:pt>
                <c:pt idx="921">
                  <c:v>14.18</c:v>
                </c:pt>
                <c:pt idx="922">
                  <c:v>5.6099999999999994</c:v>
                </c:pt>
                <c:pt idx="923">
                  <c:v>22.78</c:v>
                </c:pt>
                <c:pt idx="924">
                  <c:v>200.91</c:v>
                </c:pt>
                <c:pt idx="925">
                  <c:v>46.81</c:v>
                </c:pt>
                <c:pt idx="926">
                  <c:v>12.93</c:v>
                </c:pt>
                <c:pt idx="927">
                  <c:v>10.63</c:v>
                </c:pt>
                <c:pt idx="928">
                  <c:v>14.72</c:v>
                </c:pt>
                <c:pt idx="929">
                  <c:v>35.92</c:v>
                </c:pt>
                <c:pt idx="930">
                  <c:v>500.96000000000004</c:v>
                </c:pt>
                <c:pt idx="931">
                  <c:v>60.889999999999993</c:v>
                </c:pt>
                <c:pt idx="932">
                  <c:v>29.84</c:v>
                </c:pt>
                <c:pt idx="933">
                  <c:v>3.93</c:v>
                </c:pt>
                <c:pt idx="934">
                  <c:v>6.4700000000000006</c:v>
                </c:pt>
                <c:pt idx="935">
                  <c:v>4.9400000000000004</c:v>
                </c:pt>
                <c:pt idx="936">
                  <c:v>18.959999999999997</c:v>
                </c:pt>
                <c:pt idx="937">
                  <c:v>12.25</c:v>
                </c:pt>
                <c:pt idx="938">
                  <c:v>34.940000000000005</c:v>
                </c:pt>
                <c:pt idx="939">
                  <c:v>140.94999999999999</c:v>
                </c:pt>
                <c:pt idx="940">
                  <c:v>65.91</c:v>
                </c:pt>
                <c:pt idx="941">
                  <c:v>50.97</c:v>
                </c:pt>
                <c:pt idx="942">
                  <c:v>6.6</c:v>
                </c:pt>
                <c:pt idx="943">
                  <c:v>19.98</c:v>
                </c:pt>
                <c:pt idx="944">
                  <c:v>124.46</c:v>
                </c:pt>
                <c:pt idx="945">
                  <c:v>20.8</c:v>
                </c:pt>
                <c:pt idx="946">
                  <c:v>224.97</c:v>
                </c:pt>
                <c:pt idx="947">
                  <c:v>7.81</c:v>
                </c:pt>
                <c:pt idx="948">
                  <c:v>5.08</c:v>
                </c:pt>
                <c:pt idx="949">
                  <c:v>9.75</c:v>
                </c:pt>
                <c:pt idx="950">
                  <c:v>125.94999999999999</c:v>
                </c:pt>
                <c:pt idx="951">
                  <c:v>17.97</c:v>
                </c:pt>
                <c:pt idx="952">
                  <c:v>28.5</c:v>
                </c:pt>
                <c:pt idx="953">
                  <c:v>15.27</c:v>
                </c:pt>
                <c:pt idx="954">
                  <c:v>15.88</c:v>
                </c:pt>
                <c:pt idx="955">
                  <c:v>8.0599999999999987</c:v>
                </c:pt>
                <c:pt idx="956">
                  <c:v>51.6</c:v>
                </c:pt>
                <c:pt idx="957">
                  <c:v>175.89000000000001</c:v>
                </c:pt>
                <c:pt idx="958">
                  <c:v>8.0599999999999987</c:v>
                </c:pt>
                <c:pt idx="959">
                  <c:v>51.6</c:v>
                </c:pt>
                <c:pt idx="960">
                  <c:v>175.89000000000001</c:v>
                </c:pt>
                <c:pt idx="961">
                  <c:v>213.36999999999998</c:v>
                </c:pt>
                <c:pt idx="962">
                  <c:v>55.879999999999995</c:v>
                </c:pt>
                <c:pt idx="963">
                  <c:v>16.059999999999999</c:v>
                </c:pt>
                <c:pt idx="964">
                  <c:v>18.62</c:v>
                </c:pt>
                <c:pt idx="965">
                  <c:v>150.88</c:v>
                </c:pt>
                <c:pt idx="966">
                  <c:v>8.879999999999999</c:v>
                </c:pt>
                <c:pt idx="967">
                  <c:v>8.879999999999999</c:v>
                </c:pt>
                <c:pt idx="968">
                  <c:v>3.65</c:v>
                </c:pt>
                <c:pt idx="969">
                  <c:v>10.360000000000001</c:v>
                </c:pt>
                <c:pt idx="970">
                  <c:v>4.2</c:v>
                </c:pt>
                <c:pt idx="971">
                  <c:v>363.19</c:v>
                </c:pt>
                <c:pt idx="972">
                  <c:v>50.94</c:v>
                </c:pt>
                <c:pt idx="973">
                  <c:v>6.4600000000000009</c:v>
                </c:pt>
                <c:pt idx="974">
                  <c:v>175.91</c:v>
                </c:pt>
                <c:pt idx="975">
                  <c:v>6.63</c:v>
                </c:pt>
                <c:pt idx="976">
                  <c:v>65.97999999999999</c:v>
                </c:pt>
                <c:pt idx="977">
                  <c:v>6.65</c:v>
                </c:pt>
                <c:pt idx="978">
                  <c:v>40.94</c:v>
                </c:pt>
                <c:pt idx="979">
                  <c:v>35.940000000000005</c:v>
                </c:pt>
                <c:pt idx="980">
                  <c:v>99.22</c:v>
                </c:pt>
                <c:pt idx="981">
                  <c:v>140.96</c:v>
                </c:pt>
                <c:pt idx="982">
                  <c:v>7.01</c:v>
                </c:pt>
                <c:pt idx="983">
                  <c:v>5.73</c:v>
                </c:pt>
                <c:pt idx="984">
                  <c:v>7.36</c:v>
                </c:pt>
                <c:pt idx="985">
                  <c:v>11.89</c:v>
                </c:pt>
                <c:pt idx="986">
                  <c:v>6.4</c:v>
                </c:pt>
                <c:pt idx="987">
                  <c:v>21.34</c:v>
                </c:pt>
                <c:pt idx="988">
                  <c:v>11.33</c:v>
                </c:pt>
                <c:pt idx="989">
                  <c:v>896.91</c:v>
                </c:pt>
                <c:pt idx="990">
                  <c:v>65.959999999999994</c:v>
                </c:pt>
                <c:pt idx="991">
                  <c:v>5.91</c:v>
                </c:pt>
                <c:pt idx="992">
                  <c:v>39.97</c:v>
                </c:pt>
                <c:pt idx="993">
                  <c:v>6.47</c:v>
                </c:pt>
                <c:pt idx="994">
                  <c:v>3.2</c:v>
                </c:pt>
                <c:pt idx="995">
                  <c:v>80.87</c:v>
                </c:pt>
                <c:pt idx="996">
                  <c:v>5.3</c:v>
                </c:pt>
                <c:pt idx="997">
                  <c:v>55.93</c:v>
                </c:pt>
                <c:pt idx="998">
                  <c:v>4.91</c:v>
                </c:pt>
                <c:pt idx="999">
                  <c:v>5.3</c:v>
                </c:pt>
                <c:pt idx="1000">
                  <c:v>55.93</c:v>
                </c:pt>
                <c:pt idx="1001">
                  <c:v>40.909999999999997</c:v>
                </c:pt>
                <c:pt idx="1002">
                  <c:v>20.9</c:v>
                </c:pt>
                <c:pt idx="1003">
                  <c:v>1.6199999999999999</c:v>
                </c:pt>
                <c:pt idx="1004">
                  <c:v>55.92</c:v>
                </c:pt>
                <c:pt idx="1005">
                  <c:v>60.919999999999995</c:v>
                </c:pt>
                <c:pt idx="1006">
                  <c:v>6.4300000000000006</c:v>
                </c:pt>
                <c:pt idx="1007">
                  <c:v>55.940000000000005</c:v>
                </c:pt>
                <c:pt idx="1008">
                  <c:v>35.9</c:v>
                </c:pt>
                <c:pt idx="1009">
                  <c:v>125.97999999999999</c:v>
                </c:pt>
                <c:pt idx="1010">
                  <c:v>5.12</c:v>
                </c:pt>
                <c:pt idx="1011">
                  <c:v>67.2</c:v>
                </c:pt>
                <c:pt idx="1012">
                  <c:v>11.27</c:v>
                </c:pt>
                <c:pt idx="1013">
                  <c:v>142.83000000000001</c:v>
                </c:pt>
                <c:pt idx="1014">
                  <c:v>161.55000000000001</c:v>
                </c:pt>
                <c:pt idx="1015">
                  <c:v>161.55000000000001</c:v>
                </c:pt>
                <c:pt idx="1016">
                  <c:v>90.199999999999989</c:v>
                </c:pt>
                <c:pt idx="1017">
                  <c:v>47.809999999999995</c:v>
                </c:pt>
                <c:pt idx="1018">
                  <c:v>60.86</c:v>
                </c:pt>
                <c:pt idx="1019">
                  <c:v>37.839999999999996</c:v>
                </c:pt>
                <c:pt idx="1020">
                  <c:v>300.95000000000005</c:v>
                </c:pt>
                <c:pt idx="1021">
                  <c:v>2550.12</c:v>
                </c:pt>
                <c:pt idx="1022">
                  <c:v>19.959999999999997</c:v>
                </c:pt>
                <c:pt idx="1023">
                  <c:v>6.4200000000000008</c:v>
                </c:pt>
                <c:pt idx="1024">
                  <c:v>59.75</c:v>
                </c:pt>
                <c:pt idx="1025">
                  <c:v>7.38</c:v>
                </c:pt>
                <c:pt idx="1026">
                  <c:v>8.2900000000000009</c:v>
                </c:pt>
                <c:pt idx="1027">
                  <c:v>2.12</c:v>
                </c:pt>
                <c:pt idx="1028">
                  <c:v>10.34</c:v>
                </c:pt>
                <c:pt idx="1029">
                  <c:v>35.99</c:v>
                </c:pt>
                <c:pt idx="1030">
                  <c:v>35.99</c:v>
                </c:pt>
                <c:pt idx="1031">
                  <c:v>4.9000000000000004</c:v>
                </c:pt>
                <c:pt idx="1032">
                  <c:v>3.91</c:v>
                </c:pt>
                <c:pt idx="1033">
                  <c:v>4.9000000000000004</c:v>
                </c:pt>
                <c:pt idx="1034">
                  <c:v>3.91</c:v>
                </c:pt>
                <c:pt idx="1035">
                  <c:v>19.009999999999998</c:v>
                </c:pt>
                <c:pt idx="1036">
                  <c:v>5.5100000000000007</c:v>
                </c:pt>
                <c:pt idx="1037">
                  <c:v>63.919999999999995</c:v>
                </c:pt>
                <c:pt idx="1038">
                  <c:v>5.01</c:v>
                </c:pt>
                <c:pt idx="1039">
                  <c:v>9.2800000000000011</c:v>
                </c:pt>
                <c:pt idx="1040">
                  <c:v>60.959999999999994</c:v>
                </c:pt>
                <c:pt idx="1041">
                  <c:v>1270.97</c:v>
                </c:pt>
                <c:pt idx="1042">
                  <c:v>60.959999999999994</c:v>
                </c:pt>
                <c:pt idx="1043">
                  <c:v>1270.97</c:v>
                </c:pt>
                <c:pt idx="1044">
                  <c:v>205.94</c:v>
                </c:pt>
                <c:pt idx="1045">
                  <c:v>200.92000000000002</c:v>
                </c:pt>
                <c:pt idx="1046">
                  <c:v>297.47000000000003</c:v>
                </c:pt>
                <c:pt idx="1047">
                  <c:v>2.0700000000000003</c:v>
                </c:pt>
                <c:pt idx="1048">
                  <c:v>370.95000000000005</c:v>
                </c:pt>
                <c:pt idx="1049">
                  <c:v>22.279999999999998</c:v>
                </c:pt>
                <c:pt idx="1050">
                  <c:v>6.94</c:v>
                </c:pt>
                <c:pt idx="1051">
                  <c:v>22.279999999999998</c:v>
                </c:pt>
                <c:pt idx="1052">
                  <c:v>6.94</c:v>
                </c:pt>
                <c:pt idx="1053">
                  <c:v>85.94</c:v>
                </c:pt>
                <c:pt idx="1054">
                  <c:v>320.61</c:v>
                </c:pt>
                <c:pt idx="1055">
                  <c:v>36.449999999999996</c:v>
                </c:pt>
                <c:pt idx="1056">
                  <c:v>2.1500000000000004</c:v>
                </c:pt>
                <c:pt idx="1057">
                  <c:v>170.97</c:v>
                </c:pt>
                <c:pt idx="1058">
                  <c:v>2.8800000000000003</c:v>
                </c:pt>
                <c:pt idx="1059">
                  <c:v>55.99</c:v>
                </c:pt>
                <c:pt idx="1060">
                  <c:v>5.1099999999999994</c:v>
                </c:pt>
                <c:pt idx="1061">
                  <c:v>12.790000000000001</c:v>
                </c:pt>
                <c:pt idx="1062">
                  <c:v>45.97</c:v>
                </c:pt>
                <c:pt idx="1063">
                  <c:v>89.77</c:v>
                </c:pt>
                <c:pt idx="1064">
                  <c:v>13.33</c:v>
                </c:pt>
                <c:pt idx="1065">
                  <c:v>125.97999999999999</c:v>
                </c:pt>
                <c:pt idx="1066">
                  <c:v>13.42</c:v>
                </c:pt>
                <c:pt idx="1067">
                  <c:v>60.589999999999996</c:v>
                </c:pt>
                <c:pt idx="1068">
                  <c:v>4.79</c:v>
                </c:pt>
                <c:pt idx="1069">
                  <c:v>300.94</c:v>
                </c:pt>
                <c:pt idx="1070">
                  <c:v>300.94</c:v>
                </c:pt>
                <c:pt idx="1071">
                  <c:v>8.34</c:v>
                </c:pt>
                <c:pt idx="1072">
                  <c:v>65.89</c:v>
                </c:pt>
                <c:pt idx="1073">
                  <c:v>77.42</c:v>
                </c:pt>
                <c:pt idx="1074">
                  <c:v>5.5600000000000005</c:v>
                </c:pt>
                <c:pt idx="1075">
                  <c:v>40.86</c:v>
                </c:pt>
                <c:pt idx="1076">
                  <c:v>5.5600000000000005</c:v>
                </c:pt>
                <c:pt idx="1077">
                  <c:v>40.86</c:v>
                </c:pt>
                <c:pt idx="1078">
                  <c:v>40.379999999999995</c:v>
                </c:pt>
                <c:pt idx="1079">
                  <c:v>40.379999999999995</c:v>
                </c:pt>
                <c:pt idx="1080">
                  <c:v>17.610000000000003</c:v>
                </c:pt>
                <c:pt idx="1081">
                  <c:v>65.989999999999995</c:v>
                </c:pt>
                <c:pt idx="1082">
                  <c:v>65.989999999999995</c:v>
                </c:pt>
                <c:pt idx="1083">
                  <c:v>27.45</c:v>
                </c:pt>
                <c:pt idx="1084">
                  <c:v>179.89000000000001</c:v>
                </c:pt>
                <c:pt idx="1085">
                  <c:v>140.75</c:v>
                </c:pt>
                <c:pt idx="1086">
                  <c:v>291.68</c:v>
                </c:pt>
                <c:pt idx="1087">
                  <c:v>12.45</c:v>
                </c:pt>
                <c:pt idx="1088">
                  <c:v>178.45</c:v>
                </c:pt>
                <c:pt idx="1089">
                  <c:v>4.42</c:v>
                </c:pt>
                <c:pt idx="1090">
                  <c:v>42.97</c:v>
                </c:pt>
                <c:pt idx="1091">
                  <c:v>2.87</c:v>
                </c:pt>
                <c:pt idx="1092">
                  <c:v>35.39</c:v>
                </c:pt>
                <c:pt idx="1093">
                  <c:v>40.909999999999997</c:v>
                </c:pt>
                <c:pt idx="1094">
                  <c:v>35.840000000000003</c:v>
                </c:pt>
                <c:pt idx="1095">
                  <c:v>11.48</c:v>
                </c:pt>
                <c:pt idx="1096">
                  <c:v>3.91</c:v>
                </c:pt>
                <c:pt idx="1097">
                  <c:v>12.15</c:v>
                </c:pt>
                <c:pt idx="1098">
                  <c:v>4.47</c:v>
                </c:pt>
                <c:pt idx="1099">
                  <c:v>70.94</c:v>
                </c:pt>
                <c:pt idx="1100">
                  <c:v>8.51</c:v>
                </c:pt>
                <c:pt idx="1101">
                  <c:v>400.90000000000003</c:v>
                </c:pt>
                <c:pt idx="1102">
                  <c:v>120.88000000000001</c:v>
                </c:pt>
                <c:pt idx="1103">
                  <c:v>152.45999999999998</c:v>
                </c:pt>
                <c:pt idx="1104">
                  <c:v>4.45</c:v>
                </c:pt>
                <c:pt idx="1105">
                  <c:v>350.93</c:v>
                </c:pt>
                <c:pt idx="1106">
                  <c:v>40.889999999999993</c:v>
                </c:pt>
                <c:pt idx="1107">
                  <c:v>3.89</c:v>
                </c:pt>
                <c:pt idx="1108">
                  <c:v>120.89</c:v>
                </c:pt>
                <c:pt idx="1109">
                  <c:v>30.88</c:v>
                </c:pt>
                <c:pt idx="1110">
                  <c:v>4.83</c:v>
                </c:pt>
                <c:pt idx="1111">
                  <c:v>28.13</c:v>
                </c:pt>
                <c:pt idx="1112">
                  <c:v>4.83</c:v>
                </c:pt>
                <c:pt idx="1113">
                  <c:v>28.13</c:v>
                </c:pt>
                <c:pt idx="1114">
                  <c:v>2.0500000000000003</c:v>
                </c:pt>
                <c:pt idx="1115">
                  <c:v>2.0500000000000003</c:v>
                </c:pt>
                <c:pt idx="1116">
                  <c:v>115.94</c:v>
                </c:pt>
                <c:pt idx="1117">
                  <c:v>125.92</c:v>
                </c:pt>
                <c:pt idx="1118">
                  <c:v>3.75</c:v>
                </c:pt>
                <c:pt idx="1119">
                  <c:v>30.64</c:v>
                </c:pt>
                <c:pt idx="1120">
                  <c:v>125.99</c:v>
                </c:pt>
                <c:pt idx="1121">
                  <c:v>100.89</c:v>
                </c:pt>
                <c:pt idx="1122">
                  <c:v>14.76</c:v>
                </c:pt>
                <c:pt idx="1123">
                  <c:v>2.6999999999999997</c:v>
                </c:pt>
                <c:pt idx="1124">
                  <c:v>90.44</c:v>
                </c:pt>
                <c:pt idx="1125">
                  <c:v>9.75</c:v>
                </c:pt>
                <c:pt idx="1126">
                  <c:v>34.9</c:v>
                </c:pt>
                <c:pt idx="1127">
                  <c:v>9.01</c:v>
                </c:pt>
                <c:pt idx="1128">
                  <c:v>15.96</c:v>
                </c:pt>
                <c:pt idx="1129">
                  <c:v>35.849999999999994</c:v>
                </c:pt>
                <c:pt idx="1130">
                  <c:v>4.8999999999999995</c:v>
                </c:pt>
                <c:pt idx="1131">
                  <c:v>2.5300000000000002</c:v>
                </c:pt>
                <c:pt idx="1132">
                  <c:v>65.959999999999994</c:v>
                </c:pt>
                <c:pt idx="1133">
                  <c:v>328.09</c:v>
                </c:pt>
                <c:pt idx="1134">
                  <c:v>328.09</c:v>
                </c:pt>
                <c:pt idx="1135">
                  <c:v>11.62</c:v>
                </c:pt>
                <c:pt idx="1136">
                  <c:v>7.04</c:v>
                </c:pt>
                <c:pt idx="1137">
                  <c:v>10.950000000000001</c:v>
                </c:pt>
                <c:pt idx="1138">
                  <c:v>5.77</c:v>
                </c:pt>
                <c:pt idx="1139">
                  <c:v>12.22</c:v>
                </c:pt>
                <c:pt idx="1140">
                  <c:v>19.14</c:v>
                </c:pt>
                <c:pt idx="1141">
                  <c:v>11.63</c:v>
                </c:pt>
                <c:pt idx="1142">
                  <c:v>7.2700000000000005</c:v>
                </c:pt>
                <c:pt idx="1143">
                  <c:v>48.01</c:v>
                </c:pt>
                <c:pt idx="1144">
                  <c:v>35.46</c:v>
                </c:pt>
                <c:pt idx="1145">
                  <c:v>8.24</c:v>
                </c:pt>
                <c:pt idx="1146">
                  <c:v>8.01</c:v>
                </c:pt>
                <c:pt idx="1147">
                  <c:v>119.92999999999999</c:v>
                </c:pt>
                <c:pt idx="1148">
                  <c:v>6.6499999999999995</c:v>
                </c:pt>
                <c:pt idx="1149">
                  <c:v>1.8299999999999998</c:v>
                </c:pt>
                <c:pt idx="1150">
                  <c:v>12.149999999999999</c:v>
                </c:pt>
                <c:pt idx="1151">
                  <c:v>33.959999999999994</c:v>
                </c:pt>
                <c:pt idx="1152">
                  <c:v>7.2</c:v>
                </c:pt>
                <c:pt idx="1153">
                  <c:v>30.959999999999997</c:v>
                </c:pt>
                <c:pt idx="1154">
                  <c:v>125.91</c:v>
                </c:pt>
                <c:pt idx="1155">
                  <c:v>2.08</c:v>
                </c:pt>
                <c:pt idx="1156">
                  <c:v>100.89</c:v>
                </c:pt>
                <c:pt idx="1157">
                  <c:v>296.12</c:v>
                </c:pt>
                <c:pt idx="1158">
                  <c:v>29.09</c:v>
                </c:pt>
                <c:pt idx="1159">
                  <c:v>226.57</c:v>
                </c:pt>
                <c:pt idx="1160">
                  <c:v>25.97</c:v>
                </c:pt>
                <c:pt idx="1161">
                  <c:v>4.9700000000000006</c:v>
                </c:pt>
                <c:pt idx="1162">
                  <c:v>4.9700000000000006</c:v>
                </c:pt>
                <c:pt idx="1163">
                  <c:v>5.66</c:v>
                </c:pt>
                <c:pt idx="1164">
                  <c:v>70.88</c:v>
                </c:pt>
                <c:pt idx="1165">
                  <c:v>15.15</c:v>
                </c:pt>
                <c:pt idx="1166">
                  <c:v>17.920000000000002</c:v>
                </c:pt>
                <c:pt idx="1167">
                  <c:v>9.89</c:v>
                </c:pt>
                <c:pt idx="1168">
                  <c:v>18.579999999999998</c:v>
                </c:pt>
                <c:pt idx="1169">
                  <c:v>17.920000000000002</c:v>
                </c:pt>
                <c:pt idx="1170">
                  <c:v>9.89</c:v>
                </c:pt>
                <c:pt idx="1171">
                  <c:v>175.91</c:v>
                </c:pt>
                <c:pt idx="1172">
                  <c:v>2550.0899999999997</c:v>
                </c:pt>
                <c:pt idx="1173">
                  <c:v>125.97999999999999</c:v>
                </c:pt>
                <c:pt idx="1174">
                  <c:v>2.78</c:v>
                </c:pt>
                <c:pt idx="1175">
                  <c:v>55.879999999999995</c:v>
                </c:pt>
                <c:pt idx="1176">
                  <c:v>6.2299999999999995</c:v>
                </c:pt>
                <c:pt idx="1177">
                  <c:v>12.2</c:v>
                </c:pt>
                <c:pt idx="1178">
                  <c:v>125.97999999999999</c:v>
                </c:pt>
                <c:pt idx="1179">
                  <c:v>125.97999999999999</c:v>
                </c:pt>
                <c:pt idx="1180">
                  <c:v>78.709999999999994</c:v>
                </c:pt>
                <c:pt idx="1181">
                  <c:v>419.17</c:v>
                </c:pt>
                <c:pt idx="1182">
                  <c:v>25.95</c:v>
                </c:pt>
                <c:pt idx="1183">
                  <c:v>4.1800000000000006</c:v>
                </c:pt>
                <c:pt idx="1184">
                  <c:v>6782.9800000000005</c:v>
                </c:pt>
                <c:pt idx="1185">
                  <c:v>55.97</c:v>
                </c:pt>
                <c:pt idx="1186">
                  <c:v>65.949999999999989</c:v>
                </c:pt>
                <c:pt idx="1187">
                  <c:v>130.95999999999998</c:v>
                </c:pt>
                <c:pt idx="1188">
                  <c:v>9.9700000000000006</c:v>
                </c:pt>
                <c:pt idx="1189">
                  <c:v>48.019999999999996</c:v>
                </c:pt>
                <c:pt idx="1190">
                  <c:v>6.64</c:v>
                </c:pt>
                <c:pt idx="1191">
                  <c:v>48.019999999999996</c:v>
                </c:pt>
                <c:pt idx="1192">
                  <c:v>6.64</c:v>
                </c:pt>
                <c:pt idx="1193">
                  <c:v>52.89</c:v>
                </c:pt>
                <c:pt idx="1194">
                  <c:v>100.91000000000001</c:v>
                </c:pt>
                <c:pt idx="1195">
                  <c:v>85.96</c:v>
                </c:pt>
                <c:pt idx="1196">
                  <c:v>300.87</c:v>
                </c:pt>
                <c:pt idx="1197">
                  <c:v>39.83</c:v>
                </c:pt>
                <c:pt idx="1198">
                  <c:v>89.899999999999991</c:v>
                </c:pt>
                <c:pt idx="1199">
                  <c:v>159.94</c:v>
                </c:pt>
                <c:pt idx="1200">
                  <c:v>155.98000000000002</c:v>
                </c:pt>
                <c:pt idx="1201">
                  <c:v>5.9700000000000006</c:v>
                </c:pt>
                <c:pt idx="1202">
                  <c:v>199.9</c:v>
                </c:pt>
                <c:pt idx="1203">
                  <c:v>79.509999999999991</c:v>
                </c:pt>
                <c:pt idx="1204">
                  <c:v>3.52</c:v>
                </c:pt>
                <c:pt idx="1205">
                  <c:v>78.650000000000006</c:v>
                </c:pt>
                <c:pt idx="1206">
                  <c:v>122.91</c:v>
                </c:pt>
                <c:pt idx="1207">
                  <c:v>4.1400000000000006</c:v>
                </c:pt>
                <c:pt idx="1208">
                  <c:v>6.41</c:v>
                </c:pt>
                <c:pt idx="1209">
                  <c:v>315.95000000000005</c:v>
                </c:pt>
                <c:pt idx="1210">
                  <c:v>63.91</c:v>
                </c:pt>
                <c:pt idx="1211">
                  <c:v>5.8900000000000006</c:v>
                </c:pt>
                <c:pt idx="1212">
                  <c:v>3.66</c:v>
                </c:pt>
                <c:pt idx="1213">
                  <c:v>320.95000000000005</c:v>
                </c:pt>
                <c:pt idx="1214">
                  <c:v>125.92999999999999</c:v>
                </c:pt>
                <c:pt idx="1215">
                  <c:v>65.989999999999995</c:v>
                </c:pt>
                <c:pt idx="1216">
                  <c:v>3.7399999999999998</c:v>
                </c:pt>
                <c:pt idx="1217">
                  <c:v>1.7</c:v>
                </c:pt>
                <c:pt idx="1218">
                  <c:v>19.88</c:v>
                </c:pt>
                <c:pt idx="1219">
                  <c:v>259.64999999999998</c:v>
                </c:pt>
                <c:pt idx="1220">
                  <c:v>170.98</c:v>
                </c:pt>
                <c:pt idx="1221">
                  <c:v>363.2</c:v>
                </c:pt>
                <c:pt idx="1222">
                  <c:v>40.93</c:v>
                </c:pt>
                <c:pt idx="1223">
                  <c:v>4.9000000000000004</c:v>
                </c:pt>
                <c:pt idx="1224">
                  <c:v>119.89999999999999</c:v>
                </c:pt>
                <c:pt idx="1225">
                  <c:v>42.919999999999995</c:v>
                </c:pt>
                <c:pt idx="1226">
                  <c:v>15.99</c:v>
                </c:pt>
                <c:pt idx="1227">
                  <c:v>30.93</c:v>
                </c:pt>
                <c:pt idx="1228">
                  <c:v>22.939999999999998</c:v>
                </c:pt>
                <c:pt idx="1229">
                  <c:v>212.56</c:v>
                </c:pt>
                <c:pt idx="1230">
                  <c:v>30.93</c:v>
                </c:pt>
                <c:pt idx="1231">
                  <c:v>22.939999999999998</c:v>
                </c:pt>
                <c:pt idx="1232">
                  <c:v>212.56</c:v>
                </c:pt>
                <c:pt idx="1233">
                  <c:v>419.17</c:v>
                </c:pt>
                <c:pt idx="1234">
                  <c:v>3.87</c:v>
                </c:pt>
                <c:pt idx="1235">
                  <c:v>35.43</c:v>
                </c:pt>
                <c:pt idx="1236">
                  <c:v>47.87</c:v>
                </c:pt>
                <c:pt idx="1237">
                  <c:v>4.5500000000000007</c:v>
                </c:pt>
                <c:pt idx="1238">
                  <c:v>4.5500000000000007</c:v>
                </c:pt>
                <c:pt idx="1239">
                  <c:v>5.3599999999999994</c:v>
                </c:pt>
                <c:pt idx="1240">
                  <c:v>15.38</c:v>
                </c:pt>
                <c:pt idx="1241">
                  <c:v>21.930000000000003</c:v>
                </c:pt>
                <c:pt idx="1242">
                  <c:v>29.72</c:v>
                </c:pt>
                <c:pt idx="1243">
                  <c:v>100.93</c:v>
                </c:pt>
                <c:pt idx="1244">
                  <c:v>2.81</c:v>
                </c:pt>
                <c:pt idx="1245">
                  <c:v>46.87</c:v>
                </c:pt>
                <c:pt idx="1246">
                  <c:v>140.92999999999998</c:v>
                </c:pt>
                <c:pt idx="1247">
                  <c:v>212.5</c:v>
                </c:pt>
                <c:pt idx="1248">
                  <c:v>180.92</c:v>
                </c:pt>
                <c:pt idx="1249">
                  <c:v>5.25</c:v>
                </c:pt>
                <c:pt idx="1250">
                  <c:v>5.25</c:v>
                </c:pt>
                <c:pt idx="1251">
                  <c:v>2.8</c:v>
                </c:pt>
                <c:pt idx="1252">
                  <c:v>3.3</c:v>
                </c:pt>
                <c:pt idx="1253">
                  <c:v>699.92</c:v>
                </c:pt>
                <c:pt idx="1254">
                  <c:v>2.48</c:v>
                </c:pt>
                <c:pt idx="1255">
                  <c:v>5.51</c:v>
                </c:pt>
                <c:pt idx="1256">
                  <c:v>9.0200000000000014</c:v>
                </c:pt>
                <c:pt idx="1257">
                  <c:v>14.23</c:v>
                </c:pt>
                <c:pt idx="1258">
                  <c:v>35.379999999999995</c:v>
                </c:pt>
                <c:pt idx="1259">
                  <c:v>142.86000000000001</c:v>
                </c:pt>
                <c:pt idx="1260">
                  <c:v>2.88</c:v>
                </c:pt>
                <c:pt idx="1261">
                  <c:v>4.37</c:v>
                </c:pt>
                <c:pt idx="1262">
                  <c:v>500.97</c:v>
                </c:pt>
                <c:pt idx="1263">
                  <c:v>12.56</c:v>
                </c:pt>
                <c:pt idx="1264">
                  <c:v>7.6000000000000005</c:v>
                </c:pt>
                <c:pt idx="1265">
                  <c:v>500.97</c:v>
                </c:pt>
                <c:pt idx="1266">
                  <c:v>7.6000000000000005</c:v>
                </c:pt>
                <c:pt idx="1267">
                  <c:v>3.0900000000000003</c:v>
                </c:pt>
                <c:pt idx="1268">
                  <c:v>101.32</c:v>
                </c:pt>
                <c:pt idx="1269">
                  <c:v>180.95</c:v>
                </c:pt>
                <c:pt idx="1270">
                  <c:v>4.2200000000000006</c:v>
                </c:pt>
                <c:pt idx="1271">
                  <c:v>4.2200000000000006</c:v>
                </c:pt>
                <c:pt idx="1272">
                  <c:v>419.15</c:v>
                </c:pt>
                <c:pt idx="1273">
                  <c:v>419.15</c:v>
                </c:pt>
                <c:pt idx="1274">
                  <c:v>3.31</c:v>
                </c:pt>
                <c:pt idx="1275">
                  <c:v>3.31</c:v>
                </c:pt>
                <c:pt idx="1276">
                  <c:v>58.01</c:v>
                </c:pt>
                <c:pt idx="1277">
                  <c:v>300.88000000000005</c:v>
                </c:pt>
                <c:pt idx="1278">
                  <c:v>12.19</c:v>
                </c:pt>
                <c:pt idx="1279">
                  <c:v>125.99</c:v>
                </c:pt>
                <c:pt idx="1280">
                  <c:v>3.1999999999999997</c:v>
                </c:pt>
                <c:pt idx="1281">
                  <c:v>40.879999999999995</c:v>
                </c:pt>
                <c:pt idx="1282">
                  <c:v>6.4300000000000006</c:v>
                </c:pt>
                <c:pt idx="1283">
                  <c:v>300.62</c:v>
                </c:pt>
                <c:pt idx="1284">
                  <c:v>49.93</c:v>
                </c:pt>
                <c:pt idx="1285">
                  <c:v>104.75</c:v>
                </c:pt>
                <c:pt idx="1286">
                  <c:v>300.62</c:v>
                </c:pt>
                <c:pt idx="1287">
                  <c:v>49.93</c:v>
                </c:pt>
                <c:pt idx="1288">
                  <c:v>104.75</c:v>
                </c:pt>
                <c:pt idx="1289">
                  <c:v>48.809999999999995</c:v>
                </c:pt>
                <c:pt idx="1290">
                  <c:v>5.9</c:v>
                </c:pt>
                <c:pt idx="1291">
                  <c:v>4.09</c:v>
                </c:pt>
                <c:pt idx="1292">
                  <c:v>55.419999999999995</c:v>
                </c:pt>
                <c:pt idx="1293">
                  <c:v>28.44</c:v>
                </c:pt>
                <c:pt idx="1294">
                  <c:v>3.28</c:v>
                </c:pt>
                <c:pt idx="1295">
                  <c:v>130.88999999999999</c:v>
                </c:pt>
                <c:pt idx="1296">
                  <c:v>8.32</c:v>
                </c:pt>
                <c:pt idx="1297">
                  <c:v>130.88999999999999</c:v>
                </c:pt>
                <c:pt idx="1298">
                  <c:v>5.94</c:v>
                </c:pt>
                <c:pt idx="1299">
                  <c:v>20.979999999999997</c:v>
                </c:pt>
                <c:pt idx="1300">
                  <c:v>34.72</c:v>
                </c:pt>
                <c:pt idx="1301">
                  <c:v>35.96</c:v>
                </c:pt>
                <c:pt idx="1302">
                  <c:v>95.93</c:v>
                </c:pt>
                <c:pt idx="1303">
                  <c:v>28.51</c:v>
                </c:pt>
                <c:pt idx="1304">
                  <c:v>125.91</c:v>
                </c:pt>
                <c:pt idx="1305">
                  <c:v>15.55</c:v>
                </c:pt>
                <c:pt idx="1306">
                  <c:v>20.87</c:v>
                </c:pt>
                <c:pt idx="1307">
                  <c:v>5.32</c:v>
                </c:pt>
                <c:pt idx="1308">
                  <c:v>7.3199999999999994</c:v>
                </c:pt>
                <c:pt idx="1309">
                  <c:v>65.929999999999993</c:v>
                </c:pt>
                <c:pt idx="1310">
                  <c:v>195.99</c:v>
                </c:pt>
                <c:pt idx="1311">
                  <c:v>65.929999999999993</c:v>
                </c:pt>
                <c:pt idx="1312">
                  <c:v>195.99</c:v>
                </c:pt>
                <c:pt idx="1313">
                  <c:v>1.2</c:v>
                </c:pt>
                <c:pt idx="1314">
                  <c:v>1.7</c:v>
                </c:pt>
                <c:pt idx="1315">
                  <c:v>24.96</c:v>
                </c:pt>
                <c:pt idx="1316">
                  <c:v>35.940000000000005</c:v>
                </c:pt>
                <c:pt idx="1317">
                  <c:v>3.54</c:v>
                </c:pt>
                <c:pt idx="1318">
                  <c:v>17.62</c:v>
                </c:pt>
                <c:pt idx="1319">
                  <c:v>2.52</c:v>
                </c:pt>
                <c:pt idx="1320">
                  <c:v>13.450000000000001</c:v>
                </c:pt>
                <c:pt idx="1321">
                  <c:v>21.96</c:v>
                </c:pt>
                <c:pt idx="1322">
                  <c:v>1.5</c:v>
                </c:pt>
                <c:pt idx="1323">
                  <c:v>11.69</c:v>
                </c:pt>
                <c:pt idx="1324">
                  <c:v>4.5199999999999996</c:v>
                </c:pt>
                <c:pt idx="1325">
                  <c:v>4.9200000000000008</c:v>
                </c:pt>
                <c:pt idx="1326">
                  <c:v>6.4700000000000006</c:v>
                </c:pt>
                <c:pt idx="1327">
                  <c:v>34.129999999999995</c:v>
                </c:pt>
                <c:pt idx="1328">
                  <c:v>2.2000000000000002</c:v>
                </c:pt>
                <c:pt idx="1329">
                  <c:v>415.81</c:v>
                </c:pt>
                <c:pt idx="1330">
                  <c:v>5.95</c:v>
                </c:pt>
                <c:pt idx="1331">
                  <c:v>5.95</c:v>
                </c:pt>
                <c:pt idx="1332">
                  <c:v>280.89000000000004</c:v>
                </c:pt>
                <c:pt idx="1333">
                  <c:v>30.89</c:v>
                </c:pt>
                <c:pt idx="1334">
                  <c:v>4.03</c:v>
                </c:pt>
                <c:pt idx="1335">
                  <c:v>29.1</c:v>
                </c:pt>
                <c:pt idx="1336">
                  <c:v>4.4000000000000004</c:v>
                </c:pt>
                <c:pt idx="1337">
                  <c:v>17.670000000000002</c:v>
                </c:pt>
                <c:pt idx="1338">
                  <c:v>8.56</c:v>
                </c:pt>
                <c:pt idx="1339">
                  <c:v>3.5700000000000003</c:v>
                </c:pt>
                <c:pt idx="1340">
                  <c:v>105.41</c:v>
                </c:pt>
                <c:pt idx="1341">
                  <c:v>3.92</c:v>
                </c:pt>
                <c:pt idx="1342">
                  <c:v>4.0999999999999996</c:v>
                </c:pt>
                <c:pt idx="1343">
                  <c:v>2.61</c:v>
                </c:pt>
                <c:pt idx="1344">
                  <c:v>25.34</c:v>
                </c:pt>
                <c:pt idx="1345">
                  <c:v>30.86</c:v>
                </c:pt>
                <c:pt idx="1346">
                  <c:v>297.43</c:v>
                </c:pt>
                <c:pt idx="1347">
                  <c:v>296.11</c:v>
                </c:pt>
                <c:pt idx="1348">
                  <c:v>12.209999999999999</c:v>
                </c:pt>
                <c:pt idx="1349">
                  <c:v>30.89</c:v>
                </c:pt>
                <c:pt idx="1350">
                  <c:v>49.31</c:v>
                </c:pt>
                <c:pt idx="1351">
                  <c:v>160.94</c:v>
                </c:pt>
                <c:pt idx="1352">
                  <c:v>17.97</c:v>
                </c:pt>
                <c:pt idx="1353">
                  <c:v>160.94</c:v>
                </c:pt>
                <c:pt idx="1354">
                  <c:v>115.92999999999999</c:v>
                </c:pt>
                <c:pt idx="1355">
                  <c:v>8.01</c:v>
                </c:pt>
                <c:pt idx="1356">
                  <c:v>6.19</c:v>
                </c:pt>
                <c:pt idx="1357">
                  <c:v>3.25</c:v>
                </c:pt>
                <c:pt idx="1358">
                  <c:v>3.25</c:v>
                </c:pt>
                <c:pt idx="1359">
                  <c:v>7.58</c:v>
                </c:pt>
                <c:pt idx="1360">
                  <c:v>35.940000000000005</c:v>
                </c:pt>
                <c:pt idx="1361">
                  <c:v>3.66</c:v>
                </c:pt>
                <c:pt idx="1362">
                  <c:v>30.97</c:v>
                </c:pt>
                <c:pt idx="1363">
                  <c:v>178.42</c:v>
                </c:pt>
                <c:pt idx="1364">
                  <c:v>10.91</c:v>
                </c:pt>
                <c:pt idx="1365">
                  <c:v>5.27</c:v>
                </c:pt>
                <c:pt idx="1366">
                  <c:v>160.94999999999999</c:v>
                </c:pt>
                <c:pt idx="1367">
                  <c:v>65.949999999999989</c:v>
                </c:pt>
                <c:pt idx="1368">
                  <c:v>5.77</c:v>
                </c:pt>
                <c:pt idx="1369">
                  <c:v>230.98</c:v>
                </c:pt>
                <c:pt idx="1370">
                  <c:v>120.94</c:v>
                </c:pt>
                <c:pt idx="1371">
                  <c:v>55.97</c:v>
                </c:pt>
                <c:pt idx="1372">
                  <c:v>23.939999999999998</c:v>
                </c:pt>
                <c:pt idx="1373">
                  <c:v>122.92999999999999</c:v>
                </c:pt>
                <c:pt idx="1374">
                  <c:v>68.73</c:v>
                </c:pt>
                <c:pt idx="1375">
                  <c:v>122.92999999999999</c:v>
                </c:pt>
                <c:pt idx="1376">
                  <c:v>68.73</c:v>
                </c:pt>
                <c:pt idx="1377">
                  <c:v>15.120000000000001</c:v>
                </c:pt>
                <c:pt idx="1378">
                  <c:v>30.93</c:v>
                </c:pt>
                <c:pt idx="1379">
                  <c:v>20.939999999999998</c:v>
                </c:pt>
                <c:pt idx="1380">
                  <c:v>417.38</c:v>
                </c:pt>
                <c:pt idx="1381">
                  <c:v>9.07</c:v>
                </c:pt>
                <c:pt idx="1382">
                  <c:v>15.3</c:v>
                </c:pt>
                <c:pt idx="1383">
                  <c:v>7.94</c:v>
                </c:pt>
                <c:pt idx="1384">
                  <c:v>73.960000000000008</c:v>
                </c:pt>
                <c:pt idx="1385">
                  <c:v>3.61</c:v>
                </c:pt>
                <c:pt idx="1386">
                  <c:v>35.940000000000005</c:v>
                </c:pt>
                <c:pt idx="1387">
                  <c:v>4.6899999999999995</c:v>
                </c:pt>
                <c:pt idx="1388">
                  <c:v>2.71</c:v>
                </c:pt>
                <c:pt idx="1389">
                  <c:v>6.4</c:v>
                </c:pt>
                <c:pt idx="1390">
                  <c:v>16.47</c:v>
                </c:pt>
                <c:pt idx="1391">
                  <c:v>300.90000000000003</c:v>
                </c:pt>
                <c:pt idx="1392">
                  <c:v>300.90000000000003</c:v>
                </c:pt>
                <c:pt idx="1393">
                  <c:v>16.89</c:v>
                </c:pt>
                <c:pt idx="1394">
                  <c:v>16.89</c:v>
                </c:pt>
                <c:pt idx="1395">
                  <c:v>300.91000000000003</c:v>
                </c:pt>
                <c:pt idx="1396">
                  <c:v>243.89</c:v>
                </c:pt>
                <c:pt idx="1397">
                  <c:v>70.92</c:v>
                </c:pt>
                <c:pt idx="1398">
                  <c:v>5.28</c:v>
                </c:pt>
                <c:pt idx="1399">
                  <c:v>29.31</c:v>
                </c:pt>
                <c:pt idx="1400">
                  <c:v>83.05</c:v>
                </c:pt>
                <c:pt idx="1401">
                  <c:v>13.82</c:v>
                </c:pt>
                <c:pt idx="1402">
                  <c:v>6.4300000000000006</c:v>
                </c:pt>
                <c:pt idx="1403">
                  <c:v>6.4300000000000006</c:v>
                </c:pt>
                <c:pt idx="1404">
                  <c:v>5.9600000000000009</c:v>
                </c:pt>
                <c:pt idx="1405">
                  <c:v>6.4300000000000006</c:v>
                </c:pt>
                <c:pt idx="1406">
                  <c:v>12.44</c:v>
                </c:pt>
                <c:pt idx="1407">
                  <c:v>65.91</c:v>
                </c:pt>
                <c:pt idx="1408">
                  <c:v>99.99</c:v>
                </c:pt>
                <c:pt idx="1409">
                  <c:v>13.93</c:v>
                </c:pt>
                <c:pt idx="1410">
                  <c:v>14.979999999999999</c:v>
                </c:pt>
                <c:pt idx="1411">
                  <c:v>17.45</c:v>
                </c:pt>
                <c:pt idx="1412">
                  <c:v>7.55</c:v>
                </c:pt>
                <c:pt idx="1413">
                  <c:v>6.4</c:v>
                </c:pt>
                <c:pt idx="1414">
                  <c:v>95.39</c:v>
                </c:pt>
                <c:pt idx="1415">
                  <c:v>500.97</c:v>
                </c:pt>
                <c:pt idx="1416">
                  <c:v>9.69</c:v>
                </c:pt>
                <c:pt idx="1417">
                  <c:v>3.19</c:v>
                </c:pt>
                <c:pt idx="1418">
                  <c:v>2.1300000000000003</c:v>
                </c:pt>
                <c:pt idx="1419">
                  <c:v>9.6800000000000015</c:v>
                </c:pt>
                <c:pt idx="1420">
                  <c:v>1.65</c:v>
                </c:pt>
                <c:pt idx="1421">
                  <c:v>227.47</c:v>
                </c:pt>
                <c:pt idx="1422">
                  <c:v>15.66</c:v>
                </c:pt>
                <c:pt idx="1423">
                  <c:v>3.78</c:v>
                </c:pt>
                <c:pt idx="1424">
                  <c:v>223.95</c:v>
                </c:pt>
                <c:pt idx="1425">
                  <c:v>78.599999999999994</c:v>
                </c:pt>
                <c:pt idx="1426">
                  <c:v>3.1999999999999997</c:v>
                </c:pt>
                <c:pt idx="1427">
                  <c:v>3.23</c:v>
                </c:pt>
                <c:pt idx="1428">
                  <c:v>3.5300000000000002</c:v>
                </c:pt>
                <c:pt idx="1429">
                  <c:v>9.27</c:v>
                </c:pt>
                <c:pt idx="1430">
                  <c:v>5.94</c:v>
                </c:pt>
                <c:pt idx="1431">
                  <c:v>2.54</c:v>
                </c:pt>
                <c:pt idx="1432">
                  <c:v>162.9</c:v>
                </c:pt>
                <c:pt idx="1433">
                  <c:v>11.57</c:v>
                </c:pt>
                <c:pt idx="1434">
                  <c:v>55.980000000000004</c:v>
                </c:pt>
                <c:pt idx="1435">
                  <c:v>13.84</c:v>
                </c:pt>
                <c:pt idx="1436">
                  <c:v>25.38</c:v>
                </c:pt>
                <c:pt idx="1437">
                  <c:v>30.360000000000003</c:v>
                </c:pt>
                <c:pt idx="1438">
                  <c:v>37.919999999999995</c:v>
                </c:pt>
                <c:pt idx="1439">
                  <c:v>95.97999999999999</c:v>
                </c:pt>
                <c:pt idx="1440">
                  <c:v>152.41</c:v>
                </c:pt>
                <c:pt idx="1441">
                  <c:v>5.28</c:v>
                </c:pt>
                <c:pt idx="1442">
                  <c:v>4.8099999999999996</c:v>
                </c:pt>
                <c:pt idx="1443">
                  <c:v>6.6099999999999994</c:v>
                </c:pt>
                <c:pt idx="1444">
                  <c:v>59.730000000000004</c:v>
                </c:pt>
                <c:pt idx="1445">
                  <c:v>20.91</c:v>
                </c:pt>
                <c:pt idx="1446">
                  <c:v>15.92</c:v>
                </c:pt>
                <c:pt idx="1447">
                  <c:v>39.04</c:v>
                </c:pt>
                <c:pt idx="1448">
                  <c:v>37.6</c:v>
                </c:pt>
                <c:pt idx="1449">
                  <c:v>26.43</c:v>
                </c:pt>
                <c:pt idx="1450">
                  <c:v>26.43</c:v>
                </c:pt>
                <c:pt idx="1451">
                  <c:v>30.97</c:v>
                </c:pt>
                <c:pt idx="1452">
                  <c:v>40.980000000000004</c:v>
                </c:pt>
                <c:pt idx="1453">
                  <c:v>6.4</c:v>
                </c:pt>
                <c:pt idx="1454">
                  <c:v>20.329999999999998</c:v>
                </c:pt>
                <c:pt idx="1455">
                  <c:v>2.86</c:v>
                </c:pt>
                <c:pt idx="1456">
                  <c:v>8.26</c:v>
                </c:pt>
                <c:pt idx="1457">
                  <c:v>2.86</c:v>
                </c:pt>
                <c:pt idx="1458">
                  <c:v>73.900000000000006</c:v>
                </c:pt>
                <c:pt idx="1459">
                  <c:v>3.66</c:v>
                </c:pt>
                <c:pt idx="1460">
                  <c:v>18.93</c:v>
                </c:pt>
                <c:pt idx="1461">
                  <c:v>10.89</c:v>
                </c:pt>
                <c:pt idx="1462">
                  <c:v>279.41000000000003</c:v>
                </c:pt>
                <c:pt idx="1463">
                  <c:v>14.42</c:v>
                </c:pt>
                <c:pt idx="1464">
                  <c:v>8.07</c:v>
                </c:pt>
                <c:pt idx="1465">
                  <c:v>110.96</c:v>
                </c:pt>
                <c:pt idx="1466">
                  <c:v>12.4</c:v>
                </c:pt>
                <c:pt idx="1467">
                  <c:v>12.4</c:v>
                </c:pt>
                <c:pt idx="1468">
                  <c:v>5.3100000000000005</c:v>
                </c:pt>
                <c:pt idx="1469">
                  <c:v>28.5</c:v>
                </c:pt>
                <c:pt idx="1470">
                  <c:v>5.91</c:v>
                </c:pt>
                <c:pt idx="1471">
                  <c:v>35.92</c:v>
                </c:pt>
                <c:pt idx="1472">
                  <c:v>65.91</c:v>
                </c:pt>
                <c:pt idx="1473">
                  <c:v>7.2700000000000005</c:v>
                </c:pt>
                <c:pt idx="1474">
                  <c:v>19.77</c:v>
                </c:pt>
                <c:pt idx="1475">
                  <c:v>8.27</c:v>
                </c:pt>
                <c:pt idx="1476">
                  <c:v>4.8900000000000006</c:v>
                </c:pt>
                <c:pt idx="1477">
                  <c:v>4.04</c:v>
                </c:pt>
                <c:pt idx="1478">
                  <c:v>9.42</c:v>
                </c:pt>
                <c:pt idx="1479">
                  <c:v>172.92000000000002</c:v>
                </c:pt>
                <c:pt idx="1480">
                  <c:v>7.55</c:v>
                </c:pt>
                <c:pt idx="1481">
                  <c:v>2.88</c:v>
                </c:pt>
                <c:pt idx="1482">
                  <c:v>62.01</c:v>
                </c:pt>
                <c:pt idx="1483">
                  <c:v>34.47</c:v>
                </c:pt>
                <c:pt idx="1484">
                  <c:v>12.26</c:v>
                </c:pt>
                <c:pt idx="1485">
                  <c:v>34.519999999999996</c:v>
                </c:pt>
                <c:pt idx="1486">
                  <c:v>1.7899999999999998</c:v>
                </c:pt>
                <c:pt idx="1487">
                  <c:v>10.940000000000001</c:v>
                </c:pt>
                <c:pt idx="1488">
                  <c:v>39.940000000000005</c:v>
                </c:pt>
                <c:pt idx="1489">
                  <c:v>3.26</c:v>
                </c:pt>
                <c:pt idx="1490">
                  <c:v>12.209999999999999</c:v>
                </c:pt>
                <c:pt idx="1491">
                  <c:v>20.9</c:v>
                </c:pt>
                <c:pt idx="1492">
                  <c:v>73.98</c:v>
                </c:pt>
                <c:pt idx="1493">
                  <c:v>300.91000000000003</c:v>
                </c:pt>
                <c:pt idx="1494">
                  <c:v>20.97</c:v>
                </c:pt>
                <c:pt idx="1495">
                  <c:v>154.99</c:v>
                </c:pt>
                <c:pt idx="1496">
                  <c:v>154.99</c:v>
                </c:pt>
                <c:pt idx="1497">
                  <c:v>9.9500000000000011</c:v>
                </c:pt>
                <c:pt idx="1498">
                  <c:v>58.05</c:v>
                </c:pt>
                <c:pt idx="1499">
                  <c:v>442.03999999999996</c:v>
                </c:pt>
                <c:pt idx="1500">
                  <c:v>100.94</c:v>
                </c:pt>
                <c:pt idx="1501">
                  <c:v>218.65</c:v>
                </c:pt>
                <c:pt idx="1502">
                  <c:v>27.46</c:v>
                </c:pt>
                <c:pt idx="1503">
                  <c:v>9.98</c:v>
                </c:pt>
                <c:pt idx="1504">
                  <c:v>4.16</c:v>
                </c:pt>
                <c:pt idx="1505">
                  <c:v>4.16</c:v>
                </c:pt>
                <c:pt idx="1506">
                  <c:v>6.31</c:v>
                </c:pt>
                <c:pt idx="1507">
                  <c:v>31.65</c:v>
                </c:pt>
                <c:pt idx="1508">
                  <c:v>6.31</c:v>
                </c:pt>
                <c:pt idx="1509">
                  <c:v>65.97</c:v>
                </c:pt>
                <c:pt idx="1510">
                  <c:v>20.39</c:v>
                </c:pt>
                <c:pt idx="1511">
                  <c:v>15.61</c:v>
                </c:pt>
                <c:pt idx="1512">
                  <c:v>30.900000000000002</c:v>
                </c:pt>
                <c:pt idx="1513">
                  <c:v>159.22</c:v>
                </c:pt>
                <c:pt idx="1514">
                  <c:v>55.93</c:v>
                </c:pt>
                <c:pt idx="1515">
                  <c:v>5.9300000000000006</c:v>
                </c:pt>
                <c:pt idx="1516">
                  <c:v>6.48</c:v>
                </c:pt>
                <c:pt idx="1517">
                  <c:v>65.97999999999999</c:v>
                </c:pt>
                <c:pt idx="1518">
                  <c:v>205.96</c:v>
                </c:pt>
                <c:pt idx="1519">
                  <c:v>1.94</c:v>
                </c:pt>
                <c:pt idx="1520">
                  <c:v>55.96</c:v>
                </c:pt>
                <c:pt idx="1521">
                  <c:v>11.97</c:v>
                </c:pt>
                <c:pt idx="1522">
                  <c:v>4.95</c:v>
                </c:pt>
                <c:pt idx="1523">
                  <c:v>9.3000000000000007</c:v>
                </c:pt>
                <c:pt idx="1524">
                  <c:v>9.3000000000000007</c:v>
                </c:pt>
                <c:pt idx="1525">
                  <c:v>5.75</c:v>
                </c:pt>
                <c:pt idx="1526">
                  <c:v>50.889999999999993</c:v>
                </c:pt>
                <c:pt idx="1527">
                  <c:v>20.95</c:v>
                </c:pt>
                <c:pt idx="1528">
                  <c:v>7.62</c:v>
                </c:pt>
                <c:pt idx="1529">
                  <c:v>7.62</c:v>
                </c:pt>
                <c:pt idx="1530">
                  <c:v>2.04</c:v>
                </c:pt>
                <c:pt idx="1531">
                  <c:v>12.92</c:v>
                </c:pt>
                <c:pt idx="1532">
                  <c:v>4.92</c:v>
                </c:pt>
                <c:pt idx="1533">
                  <c:v>12.92</c:v>
                </c:pt>
                <c:pt idx="1534">
                  <c:v>218.02</c:v>
                </c:pt>
                <c:pt idx="1535">
                  <c:v>130.88</c:v>
                </c:pt>
                <c:pt idx="1536">
                  <c:v>4.9200000000000008</c:v>
                </c:pt>
                <c:pt idx="1537">
                  <c:v>1.6099999999999999</c:v>
                </c:pt>
                <c:pt idx="1538">
                  <c:v>9.99</c:v>
                </c:pt>
                <c:pt idx="1539">
                  <c:v>1.6099999999999999</c:v>
                </c:pt>
                <c:pt idx="1540">
                  <c:v>256.96000000000004</c:v>
                </c:pt>
                <c:pt idx="1541">
                  <c:v>115.97999999999999</c:v>
                </c:pt>
                <c:pt idx="1542">
                  <c:v>35.980000000000004</c:v>
                </c:pt>
                <c:pt idx="1543">
                  <c:v>25.95</c:v>
                </c:pt>
                <c:pt idx="1544">
                  <c:v>20.88</c:v>
                </c:pt>
                <c:pt idx="1545">
                  <c:v>2.1500000000000004</c:v>
                </c:pt>
                <c:pt idx="1546">
                  <c:v>21.31</c:v>
                </c:pt>
                <c:pt idx="1547">
                  <c:v>2.54</c:v>
                </c:pt>
                <c:pt idx="1548">
                  <c:v>42.769999999999996</c:v>
                </c:pt>
                <c:pt idx="1549">
                  <c:v>16.84</c:v>
                </c:pt>
                <c:pt idx="1550">
                  <c:v>67.239999999999995</c:v>
                </c:pt>
                <c:pt idx="1551">
                  <c:v>130.88</c:v>
                </c:pt>
                <c:pt idx="1552">
                  <c:v>2.7399999999999998</c:v>
                </c:pt>
                <c:pt idx="1553">
                  <c:v>63.89</c:v>
                </c:pt>
                <c:pt idx="1554">
                  <c:v>204.04999999999998</c:v>
                </c:pt>
                <c:pt idx="1555">
                  <c:v>12.83</c:v>
                </c:pt>
                <c:pt idx="1556">
                  <c:v>77.42</c:v>
                </c:pt>
                <c:pt idx="1557">
                  <c:v>2.88</c:v>
                </c:pt>
                <c:pt idx="1558">
                  <c:v>4.05</c:v>
                </c:pt>
                <c:pt idx="1559">
                  <c:v>124.42</c:v>
                </c:pt>
                <c:pt idx="1560">
                  <c:v>25.92</c:v>
                </c:pt>
                <c:pt idx="1561">
                  <c:v>14.95</c:v>
                </c:pt>
                <c:pt idx="1562">
                  <c:v>40.389999999999993</c:v>
                </c:pt>
                <c:pt idx="1563">
                  <c:v>12.229999999999999</c:v>
                </c:pt>
                <c:pt idx="1564">
                  <c:v>40.9</c:v>
                </c:pt>
                <c:pt idx="1565">
                  <c:v>8.0399999999999991</c:v>
                </c:pt>
                <c:pt idx="1566">
                  <c:v>262.09000000000003</c:v>
                </c:pt>
                <c:pt idx="1567">
                  <c:v>80.87</c:v>
                </c:pt>
                <c:pt idx="1568">
                  <c:v>6.4600000000000009</c:v>
                </c:pt>
                <c:pt idx="1569">
                  <c:v>217.98000000000002</c:v>
                </c:pt>
                <c:pt idx="1570">
                  <c:v>150.92999999999998</c:v>
                </c:pt>
                <c:pt idx="1571">
                  <c:v>20.959999999999997</c:v>
                </c:pt>
                <c:pt idx="1572">
                  <c:v>7.59</c:v>
                </c:pt>
                <c:pt idx="1573">
                  <c:v>17.89</c:v>
                </c:pt>
                <c:pt idx="1574">
                  <c:v>3.14</c:v>
                </c:pt>
                <c:pt idx="1575">
                  <c:v>125.89999999999999</c:v>
                </c:pt>
                <c:pt idx="1576">
                  <c:v>30.48</c:v>
                </c:pt>
                <c:pt idx="1577">
                  <c:v>6.9700000000000006</c:v>
                </c:pt>
                <c:pt idx="1578">
                  <c:v>300.93</c:v>
                </c:pt>
                <c:pt idx="1579">
                  <c:v>205.95000000000002</c:v>
                </c:pt>
                <c:pt idx="1580">
                  <c:v>20.22</c:v>
                </c:pt>
                <c:pt idx="1581">
                  <c:v>11.53</c:v>
                </c:pt>
                <c:pt idx="1582">
                  <c:v>47.839999999999996</c:v>
                </c:pt>
                <c:pt idx="1583">
                  <c:v>15.67</c:v>
                </c:pt>
                <c:pt idx="1584">
                  <c:v>5.41</c:v>
                </c:pt>
                <c:pt idx="1585">
                  <c:v>26.3</c:v>
                </c:pt>
                <c:pt idx="1586">
                  <c:v>20.93</c:v>
                </c:pt>
                <c:pt idx="1587">
                  <c:v>4.71</c:v>
                </c:pt>
                <c:pt idx="1588">
                  <c:v>27.08</c:v>
                </c:pt>
                <c:pt idx="1589">
                  <c:v>15.91</c:v>
                </c:pt>
                <c:pt idx="1590">
                  <c:v>11.31</c:v>
                </c:pt>
                <c:pt idx="1591">
                  <c:v>15.66</c:v>
                </c:pt>
                <c:pt idx="1592">
                  <c:v>5.5600000000000005</c:v>
                </c:pt>
                <c:pt idx="1593">
                  <c:v>54.08</c:v>
                </c:pt>
                <c:pt idx="1594">
                  <c:v>2.5700000000000003</c:v>
                </c:pt>
                <c:pt idx="1595">
                  <c:v>5.9300000000000006</c:v>
                </c:pt>
                <c:pt idx="1596">
                  <c:v>125.97</c:v>
                </c:pt>
                <c:pt idx="1597">
                  <c:v>37.660000000000004</c:v>
                </c:pt>
                <c:pt idx="1598">
                  <c:v>55.980000000000004</c:v>
                </c:pt>
                <c:pt idx="1599">
                  <c:v>14.17</c:v>
                </c:pt>
                <c:pt idx="1600">
                  <c:v>20.97</c:v>
                </c:pt>
                <c:pt idx="1601">
                  <c:v>5.3500000000000005</c:v>
                </c:pt>
                <c:pt idx="1602">
                  <c:v>2.56</c:v>
                </c:pt>
                <c:pt idx="1603">
                  <c:v>65.97</c:v>
                </c:pt>
                <c:pt idx="1604">
                  <c:v>5.95</c:v>
                </c:pt>
                <c:pt idx="1605">
                  <c:v>17.669999999999998</c:v>
                </c:pt>
                <c:pt idx="1606">
                  <c:v>43.51</c:v>
                </c:pt>
                <c:pt idx="1607">
                  <c:v>5.8199999999999994</c:v>
                </c:pt>
                <c:pt idx="1608">
                  <c:v>35.93</c:v>
                </c:pt>
                <c:pt idx="1609">
                  <c:v>60.9</c:v>
                </c:pt>
                <c:pt idx="1610">
                  <c:v>90.98</c:v>
                </c:pt>
                <c:pt idx="1611">
                  <c:v>35.39</c:v>
                </c:pt>
                <c:pt idx="1612">
                  <c:v>14.56</c:v>
                </c:pt>
                <c:pt idx="1613">
                  <c:v>5.8800000000000008</c:v>
                </c:pt>
                <c:pt idx="1614">
                  <c:v>2.54</c:v>
                </c:pt>
                <c:pt idx="1615">
                  <c:v>23.979999999999997</c:v>
                </c:pt>
                <c:pt idx="1616">
                  <c:v>165.14999999999998</c:v>
                </c:pt>
                <c:pt idx="1617">
                  <c:v>17.899999999999999</c:v>
                </c:pt>
                <c:pt idx="1618">
                  <c:v>165.14999999999998</c:v>
                </c:pt>
                <c:pt idx="1619">
                  <c:v>20.99</c:v>
                </c:pt>
                <c:pt idx="1620">
                  <c:v>3.76</c:v>
                </c:pt>
                <c:pt idx="1621">
                  <c:v>6.4600000000000009</c:v>
                </c:pt>
                <c:pt idx="1622">
                  <c:v>6.2299999999999995</c:v>
                </c:pt>
                <c:pt idx="1623">
                  <c:v>22.34</c:v>
                </c:pt>
                <c:pt idx="1624">
                  <c:v>17.720000000000002</c:v>
                </c:pt>
                <c:pt idx="1625">
                  <c:v>180.94</c:v>
                </c:pt>
                <c:pt idx="1626">
                  <c:v>3.19</c:v>
                </c:pt>
                <c:pt idx="1627">
                  <c:v>110.97</c:v>
                </c:pt>
                <c:pt idx="1628">
                  <c:v>3.9000000000000004</c:v>
                </c:pt>
                <c:pt idx="1629">
                  <c:v>2.84</c:v>
                </c:pt>
                <c:pt idx="1630">
                  <c:v>120.93</c:v>
                </c:pt>
                <c:pt idx="1631">
                  <c:v>3.64</c:v>
                </c:pt>
                <c:pt idx="1632">
                  <c:v>4.66</c:v>
                </c:pt>
                <c:pt idx="1633">
                  <c:v>55.95</c:v>
                </c:pt>
                <c:pt idx="1634">
                  <c:v>120.95</c:v>
                </c:pt>
                <c:pt idx="1635">
                  <c:v>15.67</c:v>
                </c:pt>
                <c:pt idx="1636">
                  <c:v>6.75</c:v>
                </c:pt>
                <c:pt idx="1637">
                  <c:v>48.839999999999996</c:v>
                </c:pt>
                <c:pt idx="1638">
                  <c:v>15.280000000000001</c:v>
                </c:pt>
                <c:pt idx="1639">
                  <c:v>39.409999999999997</c:v>
                </c:pt>
                <c:pt idx="1640">
                  <c:v>9.07</c:v>
                </c:pt>
                <c:pt idx="1641">
                  <c:v>64.580000000000013</c:v>
                </c:pt>
                <c:pt idx="1642">
                  <c:v>2.83</c:v>
                </c:pt>
                <c:pt idx="1643">
                  <c:v>22.76</c:v>
                </c:pt>
                <c:pt idx="1644">
                  <c:v>95.34</c:v>
                </c:pt>
                <c:pt idx="1645">
                  <c:v>2.2199999999999998</c:v>
                </c:pt>
                <c:pt idx="1646">
                  <c:v>22.81</c:v>
                </c:pt>
                <c:pt idx="1647">
                  <c:v>10.93</c:v>
                </c:pt>
                <c:pt idx="1648">
                  <c:v>12.899999999999999</c:v>
                </c:pt>
                <c:pt idx="1649">
                  <c:v>24.92</c:v>
                </c:pt>
                <c:pt idx="1650">
                  <c:v>3.68</c:v>
                </c:pt>
                <c:pt idx="1651">
                  <c:v>5.3100000000000005</c:v>
                </c:pt>
                <c:pt idx="1652">
                  <c:v>20.260000000000002</c:v>
                </c:pt>
                <c:pt idx="1653">
                  <c:v>11.55</c:v>
                </c:pt>
                <c:pt idx="1654">
                  <c:v>2.0300000000000002</c:v>
                </c:pt>
                <c:pt idx="1655">
                  <c:v>179.28</c:v>
                </c:pt>
                <c:pt idx="1656">
                  <c:v>9.69</c:v>
                </c:pt>
                <c:pt idx="1657">
                  <c:v>200.99</c:v>
                </c:pt>
                <c:pt idx="1658">
                  <c:v>136.95999999999998</c:v>
                </c:pt>
                <c:pt idx="1659">
                  <c:v>2.52</c:v>
                </c:pt>
                <c:pt idx="1660">
                  <c:v>161.5</c:v>
                </c:pt>
                <c:pt idx="1661">
                  <c:v>259.63</c:v>
                </c:pt>
                <c:pt idx="1662">
                  <c:v>125.96</c:v>
                </c:pt>
                <c:pt idx="1663">
                  <c:v>30.84</c:v>
                </c:pt>
                <c:pt idx="1664">
                  <c:v>1.65</c:v>
                </c:pt>
                <c:pt idx="1665">
                  <c:v>4.3600000000000003</c:v>
                </c:pt>
                <c:pt idx="1666">
                  <c:v>145.97</c:v>
                </c:pt>
                <c:pt idx="1667">
                  <c:v>218.69</c:v>
                </c:pt>
                <c:pt idx="1668">
                  <c:v>99.899999999999991</c:v>
                </c:pt>
                <c:pt idx="1669">
                  <c:v>205.95000000000002</c:v>
                </c:pt>
                <c:pt idx="1670">
                  <c:v>115.92999999999999</c:v>
                </c:pt>
                <c:pt idx="1671">
                  <c:v>999.99</c:v>
                </c:pt>
                <c:pt idx="1672">
                  <c:v>6.4300000000000006</c:v>
                </c:pt>
                <c:pt idx="1673">
                  <c:v>5.8900000000000006</c:v>
                </c:pt>
                <c:pt idx="1674">
                  <c:v>5.8900000000000006</c:v>
                </c:pt>
                <c:pt idx="1675">
                  <c:v>363.16</c:v>
                </c:pt>
                <c:pt idx="1676">
                  <c:v>363.16</c:v>
                </c:pt>
                <c:pt idx="1677">
                  <c:v>35.849999999999994</c:v>
                </c:pt>
                <c:pt idx="1678">
                  <c:v>170.98</c:v>
                </c:pt>
                <c:pt idx="1679">
                  <c:v>4.8900000000000006</c:v>
                </c:pt>
                <c:pt idx="1680">
                  <c:v>35.849999999999994</c:v>
                </c:pt>
                <c:pt idx="1681">
                  <c:v>4.8900000000000006</c:v>
                </c:pt>
                <c:pt idx="1682">
                  <c:v>12.57</c:v>
                </c:pt>
                <c:pt idx="1683">
                  <c:v>6.4600000000000009</c:v>
                </c:pt>
                <c:pt idx="1684">
                  <c:v>699.93000000000006</c:v>
                </c:pt>
                <c:pt idx="1685">
                  <c:v>17.13</c:v>
                </c:pt>
                <c:pt idx="1686">
                  <c:v>30.91</c:v>
                </c:pt>
                <c:pt idx="1687">
                  <c:v>1360.1000000000001</c:v>
                </c:pt>
                <c:pt idx="1688">
                  <c:v>6.45</c:v>
                </c:pt>
                <c:pt idx="1689">
                  <c:v>2.77</c:v>
                </c:pt>
                <c:pt idx="1690">
                  <c:v>2.77</c:v>
                </c:pt>
                <c:pt idx="1691">
                  <c:v>6.48</c:v>
                </c:pt>
                <c:pt idx="1692">
                  <c:v>18.959999999999997</c:v>
                </c:pt>
                <c:pt idx="1693">
                  <c:v>399.93</c:v>
                </c:pt>
                <c:pt idx="1694">
                  <c:v>6.41</c:v>
                </c:pt>
                <c:pt idx="1695">
                  <c:v>6.41</c:v>
                </c:pt>
                <c:pt idx="1696">
                  <c:v>49.99</c:v>
                </c:pt>
                <c:pt idx="1697">
                  <c:v>140.72999999999999</c:v>
                </c:pt>
                <c:pt idx="1698">
                  <c:v>3.91</c:v>
                </c:pt>
                <c:pt idx="1699">
                  <c:v>20.89</c:v>
                </c:pt>
                <c:pt idx="1700">
                  <c:v>3.91</c:v>
                </c:pt>
                <c:pt idx="1701">
                  <c:v>5.3100000000000005</c:v>
                </c:pt>
                <c:pt idx="1702">
                  <c:v>43.949999999999996</c:v>
                </c:pt>
                <c:pt idx="1703">
                  <c:v>4.6899999999999995</c:v>
                </c:pt>
                <c:pt idx="1704">
                  <c:v>48.019999999999996</c:v>
                </c:pt>
                <c:pt idx="1705">
                  <c:v>70.95</c:v>
                </c:pt>
                <c:pt idx="1706">
                  <c:v>284.96000000000004</c:v>
                </c:pt>
                <c:pt idx="1707">
                  <c:v>55.4</c:v>
                </c:pt>
                <c:pt idx="1708">
                  <c:v>1270.99</c:v>
                </c:pt>
                <c:pt idx="1709">
                  <c:v>12.940000000000001</c:v>
                </c:pt>
                <c:pt idx="1710">
                  <c:v>510.09999999999997</c:v>
                </c:pt>
                <c:pt idx="1711">
                  <c:v>4.76</c:v>
                </c:pt>
                <c:pt idx="1712">
                  <c:v>535.59</c:v>
                </c:pt>
                <c:pt idx="1713">
                  <c:v>122.94</c:v>
                </c:pt>
                <c:pt idx="1714">
                  <c:v>100.92</c:v>
                </c:pt>
                <c:pt idx="1715">
                  <c:v>304.90000000000003</c:v>
                </c:pt>
                <c:pt idx="1716">
                  <c:v>8.34</c:v>
                </c:pt>
                <c:pt idx="1717">
                  <c:v>8.34</c:v>
                </c:pt>
                <c:pt idx="1718">
                  <c:v>6.26</c:v>
                </c:pt>
                <c:pt idx="1719">
                  <c:v>7.54</c:v>
                </c:pt>
                <c:pt idx="1720">
                  <c:v>119.94</c:v>
                </c:pt>
                <c:pt idx="1721">
                  <c:v>4.95</c:v>
                </c:pt>
                <c:pt idx="1722">
                  <c:v>7.9300000000000006</c:v>
                </c:pt>
                <c:pt idx="1723">
                  <c:v>2.21</c:v>
                </c:pt>
                <c:pt idx="1724">
                  <c:v>7.28</c:v>
                </c:pt>
                <c:pt idx="1725">
                  <c:v>280.88</c:v>
                </c:pt>
                <c:pt idx="1726">
                  <c:v>6.3800000000000008</c:v>
                </c:pt>
                <c:pt idx="1727">
                  <c:v>8.7999999999999989</c:v>
                </c:pt>
                <c:pt idx="1728">
                  <c:v>8.7999999999999989</c:v>
                </c:pt>
                <c:pt idx="1729">
                  <c:v>5.23</c:v>
                </c:pt>
                <c:pt idx="1730">
                  <c:v>35.980000000000004</c:v>
                </c:pt>
                <c:pt idx="1731">
                  <c:v>5.2600000000000007</c:v>
                </c:pt>
                <c:pt idx="1732">
                  <c:v>5.2600000000000007</c:v>
                </c:pt>
                <c:pt idx="1733">
                  <c:v>65.989999999999995</c:v>
                </c:pt>
                <c:pt idx="1734">
                  <c:v>39.97</c:v>
                </c:pt>
                <c:pt idx="1735">
                  <c:v>12.27</c:v>
                </c:pt>
                <c:pt idx="1736">
                  <c:v>15.629999999999999</c:v>
                </c:pt>
                <c:pt idx="1737">
                  <c:v>195.97</c:v>
                </c:pt>
                <c:pt idx="1738">
                  <c:v>15.629999999999999</c:v>
                </c:pt>
                <c:pt idx="1739">
                  <c:v>14.98</c:v>
                </c:pt>
                <c:pt idx="1740">
                  <c:v>38.739999999999995</c:v>
                </c:pt>
                <c:pt idx="1741">
                  <c:v>35.4</c:v>
                </c:pt>
                <c:pt idx="1742">
                  <c:v>3.9</c:v>
                </c:pt>
                <c:pt idx="1743">
                  <c:v>35.4</c:v>
                </c:pt>
                <c:pt idx="1744">
                  <c:v>3.9</c:v>
                </c:pt>
                <c:pt idx="1745">
                  <c:v>1.75</c:v>
                </c:pt>
                <c:pt idx="1746">
                  <c:v>193.16</c:v>
                </c:pt>
                <c:pt idx="1747">
                  <c:v>4.24</c:v>
                </c:pt>
                <c:pt idx="1748">
                  <c:v>376.07</c:v>
                </c:pt>
                <c:pt idx="1749">
                  <c:v>424.15</c:v>
                </c:pt>
                <c:pt idx="1750">
                  <c:v>195.93</c:v>
                </c:pt>
                <c:pt idx="1751">
                  <c:v>29.1</c:v>
                </c:pt>
                <c:pt idx="1752">
                  <c:v>8.7800000000000011</c:v>
                </c:pt>
                <c:pt idx="1753">
                  <c:v>6.4600000000000009</c:v>
                </c:pt>
                <c:pt idx="1754">
                  <c:v>124.44999999999999</c:v>
                </c:pt>
                <c:pt idx="1755">
                  <c:v>35.89</c:v>
                </c:pt>
                <c:pt idx="1756">
                  <c:v>124.44999999999999</c:v>
                </c:pt>
                <c:pt idx="1757">
                  <c:v>55.48</c:v>
                </c:pt>
                <c:pt idx="1758">
                  <c:v>6.62</c:v>
                </c:pt>
                <c:pt idx="1759">
                  <c:v>130.94</c:v>
                </c:pt>
                <c:pt idx="1760">
                  <c:v>105.25</c:v>
                </c:pt>
                <c:pt idx="1761">
                  <c:v>31.69</c:v>
                </c:pt>
                <c:pt idx="1762">
                  <c:v>35.369999999999997</c:v>
                </c:pt>
                <c:pt idx="1763">
                  <c:v>549.93000000000006</c:v>
                </c:pt>
                <c:pt idx="1764">
                  <c:v>115.91</c:v>
                </c:pt>
                <c:pt idx="1765">
                  <c:v>4.8500000000000005</c:v>
                </c:pt>
                <c:pt idx="1766">
                  <c:v>48.87</c:v>
                </c:pt>
                <c:pt idx="1767">
                  <c:v>17.07</c:v>
                </c:pt>
                <c:pt idx="1768">
                  <c:v>177.91</c:v>
                </c:pt>
                <c:pt idx="1769">
                  <c:v>30.95</c:v>
                </c:pt>
                <c:pt idx="1770">
                  <c:v>30.95</c:v>
                </c:pt>
                <c:pt idx="1771">
                  <c:v>85.99</c:v>
                </c:pt>
                <c:pt idx="1772">
                  <c:v>500.96000000000004</c:v>
                </c:pt>
                <c:pt idx="1773">
                  <c:v>209.82</c:v>
                </c:pt>
                <c:pt idx="1774">
                  <c:v>194.29000000000002</c:v>
                </c:pt>
                <c:pt idx="1775">
                  <c:v>55.419999999999995</c:v>
                </c:pt>
                <c:pt idx="1776">
                  <c:v>122.89</c:v>
                </c:pt>
                <c:pt idx="1777">
                  <c:v>2.58</c:v>
                </c:pt>
                <c:pt idx="1778">
                  <c:v>11.65</c:v>
                </c:pt>
                <c:pt idx="1779">
                  <c:v>107.44</c:v>
                </c:pt>
                <c:pt idx="1780">
                  <c:v>35.4</c:v>
                </c:pt>
                <c:pt idx="1781">
                  <c:v>12.86</c:v>
                </c:pt>
                <c:pt idx="1782">
                  <c:v>13.700000000000001</c:v>
                </c:pt>
                <c:pt idx="1783">
                  <c:v>5.83</c:v>
                </c:pt>
                <c:pt idx="1784">
                  <c:v>315.90000000000003</c:v>
                </c:pt>
                <c:pt idx="1785">
                  <c:v>5.8900000000000006</c:v>
                </c:pt>
                <c:pt idx="1786">
                  <c:v>4.21</c:v>
                </c:pt>
                <c:pt idx="1787">
                  <c:v>2.9</c:v>
                </c:pt>
                <c:pt idx="1788">
                  <c:v>350.92</c:v>
                </c:pt>
                <c:pt idx="1789">
                  <c:v>70.960000000000008</c:v>
                </c:pt>
                <c:pt idx="1790">
                  <c:v>27.44</c:v>
                </c:pt>
                <c:pt idx="1791">
                  <c:v>1.48</c:v>
                </c:pt>
                <c:pt idx="1792">
                  <c:v>6.44</c:v>
                </c:pt>
                <c:pt idx="1793">
                  <c:v>7.54</c:v>
                </c:pt>
                <c:pt idx="1794">
                  <c:v>41.29</c:v>
                </c:pt>
                <c:pt idx="1795">
                  <c:v>6.88</c:v>
                </c:pt>
                <c:pt idx="1796">
                  <c:v>40.479999999999997</c:v>
                </c:pt>
                <c:pt idx="1797">
                  <c:v>119.94999999999999</c:v>
                </c:pt>
                <c:pt idx="1798">
                  <c:v>146.28</c:v>
                </c:pt>
                <c:pt idx="1799">
                  <c:v>33.85</c:v>
                </c:pt>
                <c:pt idx="1800">
                  <c:v>1.5799999999999998</c:v>
                </c:pt>
                <c:pt idx="1801">
                  <c:v>4.13</c:v>
                </c:pt>
                <c:pt idx="1802">
                  <c:v>130.88</c:v>
                </c:pt>
                <c:pt idx="1803">
                  <c:v>51.72</c:v>
                </c:pt>
                <c:pt idx="1804">
                  <c:v>10.83</c:v>
                </c:pt>
                <c:pt idx="1805">
                  <c:v>10.610000000000001</c:v>
                </c:pt>
                <c:pt idx="1806">
                  <c:v>7.93</c:v>
                </c:pt>
                <c:pt idx="1807">
                  <c:v>10.610000000000001</c:v>
                </c:pt>
                <c:pt idx="1808">
                  <c:v>7.93</c:v>
                </c:pt>
                <c:pt idx="1809">
                  <c:v>11.7</c:v>
                </c:pt>
                <c:pt idx="1810">
                  <c:v>2.5100000000000002</c:v>
                </c:pt>
                <c:pt idx="1811">
                  <c:v>7.29</c:v>
                </c:pt>
                <c:pt idx="1812">
                  <c:v>5.94</c:v>
                </c:pt>
                <c:pt idx="1813">
                  <c:v>15.38</c:v>
                </c:pt>
                <c:pt idx="1814">
                  <c:v>15.940000000000001</c:v>
                </c:pt>
                <c:pt idx="1815">
                  <c:v>22.78</c:v>
                </c:pt>
                <c:pt idx="1816">
                  <c:v>39.879999999999995</c:v>
                </c:pt>
                <c:pt idx="1817">
                  <c:v>30.89</c:v>
                </c:pt>
                <c:pt idx="1818">
                  <c:v>12.13</c:v>
                </c:pt>
                <c:pt idx="1819">
                  <c:v>124.41</c:v>
                </c:pt>
                <c:pt idx="1820">
                  <c:v>124.41</c:v>
                </c:pt>
                <c:pt idx="1821">
                  <c:v>10.38</c:v>
                </c:pt>
                <c:pt idx="1822">
                  <c:v>39.44</c:v>
                </c:pt>
                <c:pt idx="1823">
                  <c:v>3.66</c:v>
                </c:pt>
                <c:pt idx="1824">
                  <c:v>550.88</c:v>
                </c:pt>
                <c:pt idx="1825">
                  <c:v>40.889999999999993</c:v>
                </c:pt>
                <c:pt idx="1826">
                  <c:v>14.32</c:v>
                </c:pt>
                <c:pt idx="1827">
                  <c:v>4.9200000000000008</c:v>
                </c:pt>
                <c:pt idx="1828">
                  <c:v>4.01</c:v>
                </c:pt>
                <c:pt idx="1829">
                  <c:v>280.91000000000003</c:v>
                </c:pt>
                <c:pt idx="1830">
                  <c:v>4.9800000000000004</c:v>
                </c:pt>
                <c:pt idx="1831">
                  <c:v>3.88</c:v>
                </c:pt>
                <c:pt idx="1832">
                  <c:v>1360.1200000000001</c:v>
                </c:pt>
                <c:pt idx="1833">
                  <c:v>1360.1200000000001</c:v>
                </c:pt>
                <c:pt idx="1834">
                  <c:v>47.919999999999995</c:v>
                </c:pt>
                <c:pt idx="1835">
                  <c:v>59.699999999999996</c:v>
                </c:pt>
                <c:pt idx="1836">
                  <c:v>195.92000000000002</c:v>
                </c:pt>
                <c:pt idx="1837">
                  <c:v>175.9</c:v>
                </c:pt>
                <c:pt idx="1838">
                  <c:v>160.88999999999999</c:v>
                </c:pt>
                <c:pt idx="1839">
                  <c:v>10.91</c:v>
                </c:pt>
                <c:pt idx="1840">
                  <c:v>9.0400000000000009</c:v>
                </c:pt>
                <c:pt idx="1841">
                  <c:v>9.0400000000000009</c:v>
                </c:pt>
                <c:pt idx="1842">
                  <c:v>7.9899999999999993</c:v>
                </c:pt>
                <c:pt idx="1843">
                  <c:v>3.04</c:v>
                </c:pt>
                <c:pt idx="1844">
                  <c:v>2.6799999999999997</c:v>
                </c:pt>
                <c:pt idx="1845">
                  <c:v>2.81</c:v>
                </c:pt>
                <c:pt idx="1846">
                  <c:v>348.18</c:v>
                </c:pt>
                <c:pt idx="1847">
                  <c:v>15.25</c:v>
                </c:pt>
                <c:pt idx="1848">
                  <c:v>1.67</c:v>
                </c:pt>
                <c:pt idx="1849">
                  <c:v>90.48</c:v>
                </c:pt>
                <c:pt idx="1850">
                  <c:v>25.36</c:v>
                </c:pt>
                <c:pt idx="1851">
                  <c:v>6.3900000000000006</c:v>
                </c:pt>
                <c:pt idx="1852">
                  <c:v>20.89</c:v>
                </c:pt>
                <c:pt idx="1853">
                  <c:v>304.96000000000004</c:v>
                </c:pt>
                <c:pt idx="1854">
                  <c:v>65.899999999999991</c:v>
                </c:pt>
                <c:pt idx="1855">
                  <c:v>7.9700000000000006</c:v>
                </c:pt>
                <c:pt idx="1856">
                  <c:v>180.88</c:v>
                </c:pt>
                <c:pt idx="1857">
                  <c:v>125.94</c:v>
                </c:pt>
                <c:pt idx="1858">
                  <c:v>4.67</c:v>
                </c:pt>
                <c:pt idx="1859">
                  <c:v>4.1400000000000006</c:v>
                </c:pt>
                <c:pt idx="1860">
                  <c:v>4.4400000000000004</c:v>
                </c:pt>
                <c:pt idx="1861">
                  <c:v>19.88</c:v>
                </c:pt>
                <c:pt idx="1862">
                  <c:v>19.88</c:v>
                </c:pt>
                <c:pt idx="1863">
                  <c:v>2.79</c:v>
                </c:pt>
                <c:pt idx="1864">
                  <c:v>2.79</c:v>
                </c:pt>
                <c:pt idx="1865">
                  <c:v>150.95999999999998</c:v>
                </c:pt>
                <c:pt idx="1866">
                  <c:v>5.33</c:v>
                </c:pt>
                <c:pt idx="1867">
                  <c:v>179.28</c:v>
                </c:pt>
                <c:pt idx="1868">
                  <c:v>200.89</c:v>
                </c:pt>
                <c:pt idx="1869">
                  <c:v>2.69</c:v>
                </c:pt>
                <c:pt idx="1870">
                  <c:v>180.92</c:v>
                </c:pt>
                <c:pt idx="1871">
                  <c:v>599.99</c:v>
                </c:pt>
                <c:pt idx="1872">
                  <c:v>3.21</c:v>
                </c:pt>
                <c:pt idx="1873">
                  <c:v>256.97000000000003</c:v>
                </c:pt>
                <c:pt idx="1874">
                  <c:v>6.4700000000000006</c:v>
                </c:pt>
                <c:pt idx="1875">
                  <c:v>71.28</c:v>
                </c:pt>
                <c:pt idx="1876">
                  <c:v>20.9</c:v>
                </c:pt>
                <c:pt idx="1877">
                  <c:v>8.74</c:v>
                </c:pt>
                <c:pt idx="1878">
                  <c:v>10.600000000000001</c:v>
                </c:pt>
                <c:pt idx="1879">
                  <c:v>2.75</c:v>
                </c:pt>
                <c:pt idx="1880">
                  <c:v>7.09</c:v>
                </c:pt>
                <c:pt idx="1881">
                  <c:v>18.919999999999998</c:v>
                </c:pt>
                <c:pt idx="1882">
                  <c:v>46.85</c:v>
                </c:pt>
                <c:pt idx="1883">
                  <c:v>17.63</c:v>
                </c:pt>
                <c:pt idx="1884">
                  <c:v>3.61</c:v>
                </c:pt>
                <c:pt idx="1885">
                  <c:v>58.12</c:v>
                </c:pt>
                <c:pt idx="1886">
                  <c:v>15.540000000000001</c:v>
                </c:pt>
                <c:pt idx="1887">
                  <c:v>130.94</c:v>
                </c:pt>
                <c:pt idx="1888">
                  <c:v>200.94</c:v>
                </c:pt>
                <c:pt idx="1889">
                  <c:v>124.47999999999999</c:v>
                </c:pt>
                <c:pt idx="1890">
                  <c:v>177.94</c:v>
                </c:pt>
                <c:pt idx="1891">
                  <c:v>70.83</c:v>
                </c:pt>
                <c:pt idx="1892">
                  <c:v>105.27000000000001</c:v>
                </c:pt>
                <c:pt idx="1893">
                  <c:v>100.89</c:v>
                </c:pt>
                <c:pt idx="1894">
                  <c:v>13.4</c:v>
                </c:pt>
                <c:pt idx="1895">
                  <c:v>291.69</c:v>
                </c:pt>
                <c:pt idx="1896">
                  <c:v>22.7</c:v>
                </c:pt>
                <c:pt idx="1897">
                  <c:v>2.8400000000000003</c:v>
                </c:pt>
                <c:pt idx="1898">
                  <c:v>5.9300000000000006</c:v>
                </c:pt>
                <c:pt idx="1899">
                  <c:v>65.97999999999999</c:v>
                </c:pt>
                <c:pt idx="1900">
                  <c:v>3.15</c:v>
                </c:pt>
                <c:pt idx="1901">
                  <c:v>100.89</c:v>
                </c:pt>
                <c:pt idx="1902">
                  <c:v>5.6800000000000006</c:v>
                </c:pt>
                <c:pt idx="1903">
                  <c:v>4.95</c:v>
                </c:pt>
                <c:pt idx="1904">
                  <c:v>119.92</c:v>
                </c:pt>
                <c:pt idx="1905">
                  <c:v>30.96</c:v>
                </c:pt>
                <c:pt idx="1906">
                  <c:v>30.96</c:v>
                </c:pt>
                <c:pt idx="1907">
                  <c:v>28.5</c:v>
                </c:pt>
                <c:pt idx="1908">
                  <c:v>49.9</c:v>
                </c:pt>
                <c:pt idx="1909">
                  <c:v>28.5</c:v>
                </c:pt>
                <c:pt idx="1910">
                  <c:v>49.9</c:v>
                </c:pt>
                <c:pt idx="1911">
                  <c:v>17.52</c:v>
                </c:pt>
                <c:pt idx="1912">
                  <c:v>22.18</c:v>
                </c:pt>
                <c:pt idx="1913">
                  <c:v>6.3900000000000006</c:v>
                </c:pt>
                <c:pt idx="1914">
                  <c:v>73.930000000000007</c:v>
                </c:pt>
                <c:pt idx="1915">
                  <c:v>5.98</c:v>
                </c:pt>
                <c:pt idx="1916">
                  <c:v>3.48</c:v>
                </c:pt>
                <c:pt idx="1917">
                  <c:v>5.76</c:v>
                </c:pt>
                <c:pt idx="1918">
                  <c:v>205.99</c:v>
                </c:pt>
                <c:pt idx="1919">
                  <c:v>8.2899999999999991</c:v>
                </c:pt>
                <c:pt idx="1920">
                  <c:v>35.950000000000003</c:v>
                </c:pt>
                <c:pt idx="1921">
                  <c:v>7.88</c:v>
                </c:pt>
                <c:pt idx="1922">
                  <c:v>3.5900000000000003</c:v>
                </c:pt>
                <c:pt idx="1923">
                  <c:v>9.6100000000000012</c:v>
                </c:pt>
                <c:pt idx="1924">
                  <c:v>7.88</c:v>
                </c:pt>
                <c:pt idx="1925">
                  <c:v>3.5900000000000003</c:v>
                </c:pt>
                <c:pt idx="1926">
                  <c:v>9.6100000000000012</c:v>
                </c:pt>
                <c:pt idx="1927">
                  <c:v>8.2900000000000009</c:v>
                </c:pt>
                <c:pt idx="1928">
                  <c:v>38</c:v>
                </c:pt>
                <c:pt idx="1929">
                  <c:v>599.91</c:v>
                </c:pt>
                <c:pt idx="1930">
                  <c:v>3.88</c:v>
                </c:pt>
                <c:pt idx="1931">
                  <c:v>63.89</c:v>
                </c:pt>
                <c:pt idx="1932">
                  <c:v>63.89</c:v>
                </c:pt>
                <c:pt idx="1933">
                  <c:v>11.219999999999999</c:v>
                </c:pt>
                <c:pt idx="1934">
                  <c:v>30.96</c:v>
                </c:pt>
                <c:pt idx="1935">
                  <c:v>195.98000000000002</c:v>
                </c:pt>
              </c:numCache>
            </c:numRef>
          </c:yVal>
          <c:smooth val="0"/>
          <c:extLst>
            <c:ext xmlns:c16="http://schemas.microsoft.com/office/drawing/2014/chart" uri="{C3380CC4-5D6E-409C-BE32-E72D297353CC}">
              <c16:uniqueId val="{00000000-E2F8-4CF1-AFAD-1E6AA1AB4641}"/>
            </c:ext>
          </c:extLst>
        </c:ser>
        <c:dLbls>
          <c:showLegendKey val="0"/>
          <c:showVal val="0"/>
          <c:showCatName val="0"/>
          <c:showSerName val="0"/>
          <c:showPercent val="0"/>
          <c:showBubbleSize val="0"/>
        </c:dLbls>
        <c:axId val="1359812000"/>
        <c:axId val="1359813664"/>
      </c:scatterChart>
      <c:valAx>
        <c:axId val="1359812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9813664"/>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5981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981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Level!PivotTable45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1084-45E0-9ED6-D38E2D1ECC4A}"/>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1084-45E0-9ED6-D38E2D1ECC4A}"/>
            </c:ext>
          </c:extLst>
        </c:ser>
        <c:dLbls>
          <c:showLegendKey val="0"/>
          <c:showVal val="0"/>
          <c:showCatName val="0"/>
          <c:showSerName val="0"/>
          <c:showPercent val="0"/>
          <c:showBubbleSize val="0"/>
        </c:dLbls>
        <c:gapWidth val="219"/>
        <c:overlap val="100"/>
        <c:axId val="1503311360"/>
        <c:axId val="1503313440"/>
      </c:barChart>
      <c:catAx>
        <c:axId val="150331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3313440"/>
        <c:crosses val="autoZero"/>
        <c:auto val="1"/>
        <c:lblAlgn val="ctr"/>
        <c:lblOffset val="100"/>
        <c:noMultiLvlLbl val="0"/>
      </c:catAx>
      <c:valAx>
        <c:axId val="15033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0331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96829.85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60897.599999999999</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57913.09</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68762.64</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85848.76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1H1nc9xGl/VfUenzC7ojuvup9VYZwOTAoGTrC2pE0cho5PTr92IoiiQ0srhl7ls1ZRc0qWcu+vRN
595u/tdt95/b+O5QvOmSOC3/c9v9/tavquw/v/1W3vp3yaG8SILbQpf67+riVie/6b//Dm7vfvta
HNog9X4jCLPfbv1DUd11b//7v+DbvDu91beHKtDpdX1X9Dd3ZR1X5T+8d/KtN4evSZA6QVkVwW2F
f3+7v/tSHMro8PbNXVoFVf++z+5+f/vsU2/f/Db9rh9+900MolX1VxjL8AUngghMBBIcK07fvol1
6n1721DqQmKMEZUESYSExA+/vT8kMP4lEh3lOXz9WtyVJdzS8d+nI5/JD2/M3r651XVajfPmwRT+
/vZDGlR3X9+8qw7VXfn2TVBq+/4Dth5v4sO7413/9nzm//u/Ji/APExeeQLOdNJ+9dYP2DzA9Eb/
/cbWcZ18CV4RJyovFDKxlMpkklHBn8MkxAXCgpicYiUJI1g9h+l/K9xpyE5/ywQ+xz5L+BbFIf36
5r2uDvHD1P1Mu/4PF9E7XVf+G+cQgRy/EuP5av9HJWcXjJqYKa4ENoUyYXU8VXKM0AWhiCMTlpeC
ZWQ+/Pa9kr9UqtOr5vnoyWp555zlatnrAnCyD4WOg/QVkaL8glNFOWHYVIqAvj9HSqgLLDkVChFJ
CaKYPEfq5XKdxmo6foLW/jx1+4/48OWQvCZM5EKYJkeESkQFRoo9h0maF5IhihRmFJkmQxOFeoFA
p/H5PnACzB/bs1Sjq7s0Lfu4OaSv6SsZugA7xiFqEUJKJPnE3IGzlFQKiHuYySGuofi5Er1UqtMQ
PR89wenqj7PECeIZXRy+6od5+plnfLlLGuMZJTkjQnKTMYhbnmsQRmAJGYSblGEOSFHQsPuY994l
vUSi0/g8jpxgY1+eJTZ/FMGgX9UHsQuiKBKKCpMQJBCdQIPxBdg0U3FBFagQmsSaLxDoNDLfB06A
+ePzWQKzOxR9DEHlw8J9HaXhhBNCwLAd3f9zZIR5IRAmWIDxo6Y4Rg9PleYlEp2G5nHkBJvdecZv
tk7Tu9squK2r14NnzKUF5QhzaYLnRyYEZ0/DbAFRA5UUMUwllpSPUcNTeF4o1GmEng2egGS/P0sF
+tRroD+8h0n69/rDCDgdMFsmN6WJKMcQlj0FCAKGC84xJ5iCGoGBA8v3FKAXCHQanO8DJ8B8+uss
gfmjiA5peSgfZuffI0MZhGxjwsOAxaAmJZO8RxHIYKUE4ExskvuA+ykyL5HoNDSPIyfY/HFzltgs
7nThvWY0TckFUE4U8hgp2ag6E6sm6QWDAI6Du1GKjWbvYVncR2ovEOg0Mt8HToBZnGkMfYiDv3Xx
qpkOFRcEDBZCBHJRBpM/jaKxujAxZDpAC1JwOBTU6qna2C+S6TQ8T8dOELLPE6HdIUjvHibo39s0
xi8o+BL5nQWYgGOqC8g9FZP3QfSR030Kzi/FOY3Lt2ETSHbnSaqvdHt4RUTIBYKEBcwUAhaNw6Pn
/l+BKQMvZAImI4cOFMHDb9+bsl9JcxqQ+1ETPFbnqSLOXXxoD8UraglVFwhJTDjwz2CpjgWmpzGZ
4BfMBNAkAUP2IyQvEeg0LI8jJ9A456kq7++6V43IMMw7EcC9IEoYFAcnqqIuKMQEQBMgCAx+zGV+
Kc1pUL4NmyDy/s+zDMXmQJoFX1/RfhEJ9olw+ZhBPgdFQpQsgB3AVDCgP8W0CvgCgU7D8n3gBJj5
edLO+7v2zfKQZKUfvKYpY/TCBLcClCZQACMBM4mUxcgPCA60p8BCAKU5yf9fLNZpkCbDJ1Dtl2ep
Q6uvB/8VaWfGLqhUiALvjAmD+g1A8NTbYMwuTCBmsAl1dAFUDZi9pzHZL8U5Dc23YRNIVs5ZQrI7
lOXh1q/Lu6p6RQoAyBnMocMB+Bfopxm7HJ5DM2oPZP+KmEdmBiKG59C8WKzTEE2GT6DanWe4toqh
PK2D10QJXWAMFWpBhVBEASfwHCUJBWouhSkgLhi7iaYF6pdIdBqgx5ETbFbn6YR2Oq0Or1m3YdAD
RCmTGLo8FILMEj+HBlgzYHI4tHGBHo3s9FSBfi3QaWS+38kEmN37s7Rvq/Rr8KrAQIqjwJ0gaMEB
BgY4tAntDN0CRGKhFMWncHmBPKdx+T5wgstqf5a4XBZ3nk4fjP4r8DP0AuCA1BMoNOgR+KGnDhME
1QAJxRx4ZCKoRj/89j0b8Gt5TsPyMG6CyuV58s2XfvCa8Rm6gOoYMAEw34Tc15afxmeQ4QgMFU4l
gJxRIxs9weQX0vwEkeOoKR7nGTCPWcBfuoge5uUV9ASqZlSA24DaJf3WAvwUE2BoTIxG0kxCcZpC
m+rDb9/ryUskOo3L48gJNvvzrJttXrtqBnwA+BPCFZQsx7bgSTCmJGQ7Y1+wIAqIgx/6AX4tz2lc
HsZNUNm8O0u/soEEr76N+odV++81BsoyY1M9hej3PkyekGeSg8OH5hrwKYyNdRlIdZ5mmS+R6CfI
fL+XKTbnqTG7APo0ytdthjYvKIMWW2EiBkHZj0UAdgHBGnR1SimO3U8QRj8F50UinUbnydAJPLvz
DMm2ug7KVw6W0YWC1tqxdxO2pHDYcfI8i1H4AigChaBxE9jpH73Ni0Q6Dc+ToRN4tueZ/u+CWz/w
Dq8ZM0OfBvAvWIA7MU9Ua8CyQQcU8M8KCptj9j/NMV8g0WlwHu9lgs1udZZeZ3/XHF6zNgBJJoVO
WgyNTQryzBOtACYwm5yBYpmmCQT1D1Har+Q5jcvDfUxQ2X88S1R2QVmO/2dZ8GD1XyEcgKQFgi8I
xMby5qgST8NnYMzGphoGocIxyxyL0s/9zYtEOo3Os/uZQLQ7z3BtvCVdF6+JD4TJ464obt7vnZty
mmPz2biTAHZ7nExwXiLRz+G5v5cpNufZiz4mbOu7orzrH9bwv9ce2M0B/bIw/9CzCY1MPyQ5Aio2
AvptERs5zx9pzZfJdBqfp2MnCO3XZ2ngxjva3XXB7SuSNtC8Cd0yFEwclAOO+1OfWzggBy4wgg1R
JuyFkmNc8LA6HgmCX8v0c4Qexk4R2p0nQsetha++BVRAl6YJBRvQlCMEPxQHgHkDDocoBLVPABPC
7qde6H5j4K+l+glKz+5pitN5lkEvoxhK06+6qxC2PEGbkwJPQ9CR0HmuRwpoBQThN/Cf99vWoL/g
KUYvkeg0Po8jJ9hcbs5Sh258OBfgzap83e03sL8DOE5oHKAQRIPDmW4fgAo14wx6Pu+bC39oH3yp
VKcxej56gtPN6ixxeg/7P+FQiLu7h4X878MF2EENRCh0RD9peX4Wbo/0DzR2QFsuh61tP2SoLxLp
NEJPhk7geX+e9M79zv3/g13uUHmDagLoCmxXG7s6JxyPHDfwwu5DCYoGXbo/KNLL5ToN1HT8BK13
9lkq04fq4L+iHgGfACkp1A+UxKc26I67QAXkRGAJ+THwfvjt+6DuV9KcRuZ+1ASPD+fZR/DpAP2F
qVe9as0awjiof0LfDVQOxib1SYvhfc0aGDqAhsFFTWrWL5PpNDZPx04Q+nSe/OjHuyKBppeHhfvv
nQ+0F8IpShC8QQfhqSgbdoCaAI5UcJiS+naMz9MI7gUCncbm+8AJMB/PU3U+BrCH7bV3SnE44+o7
ifDDAUryAgJvBIffQAZ0wpy9RKKfQPP9XqbYnKfSfLorqzcvmY7/3UFkcCCEyeDYG4bg7IEjU/o8
+YGYwISeajgW51gx/WG31IvFOo3SZPgEqk/nyWZ/CspbnZbB6xaAoMjwzbncR2bPomsF9R/YrgNh
HRwoBaHbhEZ4kUQ/QejxZqbonEfyc/uPZ9rdu4F7F/Tsk//LA/2gDjSe8zWGbIoQKJVCnecpQtAT
omCjLvAMj+Xvpy5octTez8U6jdJk+LM7+f90jt/Pj2f7fkaac6gOs+MJik+O+fvnd4+3C+c6ToZ+
I2BOhg73c7f6+vtbyuW4Nff7yYzjlzyjbp7GVj8MuzuU1e9vDYxN6COFIh8cWgT9C8d+xBaM8fgW
YaPeAWt3zGfTkW6Dsx3HrXWEAWPxbfMcKGM5HjAHb42n60CdFlpO4RSk48bhhxu80nEPfZbfZ+Pb
8zdpnVzpIK3K39+Oayq7/9h4dwy6J0051hzhhEIg4KEVCd6/PdxA9Dt++v8Neshro6zN6wjxwEmL
qF+VlbeqPNTaXp2ks4RyG+JZz6oUjhZmqzcpQnquW5ysy0zmc1WoZRjXaGfE0d9PZvKEdATo5al0
ChpwoSNdMejl5BAzP5XO4x2LhV+xaxNrKx8028XKyK1KGnwVxPhaM/eGY21aqQ5rp9dGbAvgSJe1
VzJbJDKYRR4uLXcoLF/ycOsOtbJQL3yL4ta/rN1gniSppQezsal2v/xC/HHyJpMLrcEIdklKKHQA
/s/FL7wqaguN2fWguuyvYtDhPh/C3I5EltnZwIjjYV9d+ciqaftX76HqqsJkk5jC31KfBVvixeu8
kule6NiWRjSrZIU/qKxYBdqQTpq4yTwgebFqmvIG+prKjethS7tJ6NAMiW1ixNe/uKdxyp/fkxh3
2I5R8Nj2PL0nQgMvVWFMr2Ghp4uiRMJuCuHNUeutapLWlvAx30awPuZZJOXS1bmx5tjvtx1z20Ug
8w+y6/ONSOhchTneM/meBEFtkzBiN2ZcaMtLsdUpr5r9s+ijB/tRdNAd8ILAlAs6WU1plrq1lyly
jTNpI9MIb3q8aJO8sOIkcG3hNf4mHXLfCvpo19Rx9zkr7Uq2c86NZhkGWM1AfYNF5w3dnNY6sdqo
DRat39g53MLGCMnOaLzA7kWpLFKk/qU06KzSLdr4TJWOEGVvh0Gk1q4W8RzWRm2ZzB8sOMOVwpIs
u1mVEDXLgyG0o9b357mpg4XRZnop6CX3NLJjpr3l4A7+dea6Tu5WmVUbCq/y3tsHvql2x0sUOqIx
kwU3/douIrTruzxY8cCo5jgpLeYiZrWe7j8rbVaWbINPjaHrXWiweAamoluUyKWWDHE4Z6hqLo+P
2qi5isIqmiFqlDeUEL1HubvSWC1kThzVtqbVmtF7c2CFXXQRnhmYVVYfFvmqK1HhtEb2tTc7tUqC
8k+Seq01dJJd+zhb8qQslv+M95hR/4C3CeEm1OihK4ky9Fz9ZCtp3QmfXBuk3jaillYsi2LhlrEV
1TFbQRfZvoVtGSvdlx/8gNNZlMjB0p727IG4eOfrbFErw8ZRMWzjGl+3huNFRWdR1Q/OUKid4qn6
9AuxR7GmGgYn2CggAsaaqJpYDdNAIux4ga8HbthguP0bLzIvqYgSh5iJnOcpCQF4T1lSyHTH/HId
GNG7Uh0QHD65MVHwt/R0sWwhjV2VibIM5iczmqeD0/t1sPhnccdtQVNxKZyJBF2RcFwCHNk30apG
qTTKow5fJ67Mr1Bf2rKPPgdtvPVrXdtSprkTpnItU7bFQxptsRd+CCJZQWz43e1e3U/QU1c2bgD8
URAFxwSM/c6CH9X/iStze1GBawKU6rR5l0eYbYtPsR+aWx1Qy0dG/TFp/op0yt4FQ7TzSKfsqiXk
8jiVfVnNg76N90VaMWfoa9uzDRSSVZanmVWUmDtBaGwBnNby03TZdIlYkaC5aSKm92ner1sXq7nn
4tIuRI62hpH2ayOM/wwj3wDa8p9ulZxYItDQDf3248Z7oPomc06YoVWOXHRdQr2Y1W24aSUi1lBQ
4cQhv+nL6G9Ty2vDyMNZ5nbx59CkO9w35owEdJhnYVUvejkUK1+QDakS1FiD0S0GlRpObqSe9c8C
mz86ciEguACfAf8BzzJi9wQbnIUoMGhDrouykg5JgmYBRnoxiPo26ytxOTLOVh4HvlWLiM9qgfQm
KUK2Kilx6ohfYX/AM6a7Wy4bucV+FDlc6s+QzjQ2OOAWTCiNVj4JL9uBGhYxG7qS7JNZeXKJfFqs
I+1nVgq/sKxLuvahGO6M24znBaK51WCRbOukT7YoA+X29EaQ7iaCo1y3VdSomQwLvDQ6kVhRM08H
2exz2azAK8jLsBsqB6XkKi09/rcR1nYaZPjaqMWahrW31iF+h5VHPySdUViYaLbmpbZomnQ716TG
OvGLGRtvihS0mf/zvLPRVkxsydgKC9MAtXvYejExgWHsubXsFb5WKosHWwzNTe8PejOIoliahtnd
GKpp7QDii23fD7Xlt/3K1L2aNUZSLBPE3HldsvUg8YKlxr6uaWVz1uV2iLxmFea+40ndbzLvQ92U
tgtbeOdZXmeOSevAciuIDdOevfNSU82bMLyMjNR8L6VhxynZDLQmO6kzZOW92+5IxOZDGy0zqeN3
TT5QW1Vsnvh1Ou/AD1ptKLJZwiO1Irqof7FCMfRy/TBTsK8beh0YzBdHk5kyOlI3psvwdZeln1ju
BZas/T+jGBZimWPmSNPoLbctctsNkmTD+8ry66S1ItZlm96NS4tm/S6lonf+GUNzGrbAhhqwaZA4
QOsfnLcxlSypPBKiqC+v24zqTdhG5ZXiPLVU9MHNDbkthLHtDJZaRhYUDjbjdOHmA7ekmRn2cflm
NGqWvC+4VRGD7grJtBXUDdr2rtoNRBu255rxgpHMmLMqCuZROUROVfv9LKVLr2bopqWfWhP8otEO
2Boyky0jUR2MNG5X2LVSYwgWSczzmWapZ3dxtujzQVl+nsUWK5HNy3HxUzO1UZNROwkyp3P92qoC
5c+x0IWdsojbvqeyOU1Q57ScOhTjfh9FhzDq621Qz7IYTDPEHhpidfIxSjCeN5IWVpNlyVx5bWH7
inl26ZHS5poNMxpozxFpEP/K/sIejMlygXQJuEbYS4uB+oJ618SgDTJSIg9679qIWr1PjKGZMyMW
Nk99YWtjy3n+NXC7ai6GXq6qMFgrmvrvq8EoVi2PYtsXX2RXRHve14xZRAyDw7IcwkaMVkIU0rfb
qq/m3GOlHZpf4tKD3CZs3FmvWrTXZTCvqyi6QvivqsrxTeR2H6rGRLtaX4UqukSN4TkwYWjhh8Vt
UJuLxOpQZ8EpCP5N2xDzXVIZ64h6tUVC0sxSNuuaoJtLUGmL6qDepT3cUsMwxKqhZ9fKQw54nHBT
h6HndPGNCOLYGXyIkhpTLU3p2aEssnXmy8gyZZ8uUJEhJ+kYsctUtFtqRt32/hGpr7uErYXb0ZkX
uO4WB+UMRV10yfN2lugot6hRiIWIUyfz6twqOUpnmezw0ovIjRpa97q3qVlvU7N1nSoPP+FWFMuQ
6HVXKD0bIpdZxdDDSouHcuGniRXnIrj0fKmsPMyahQhLsYCvpZZXhqVTtS4kYzXLrYh3oYN0n1sd
BL37PP6zLzBe1ZBe20OJvJnZkXWTG/1WZTiZFeWsVBAPFG7bXbsy82wc1uG+lzq0OleZM9olt0Md
9cu08OE+Odt3rN4aHKSJ7aT2iksa+LmNohI7DW2p1QkztRJU6VmHpZ3w5i4kbbxBbblPmhgtTOl2
TlH3tjkY9TVrYfUAvPEiS8RXHBruovB7Yze0uc1d1OzDRtGrpgo/l3Q4pDL152EUm9d92lvgM/Cq
keYVK9w/i9AfrgLdzhkc7egUGBZEyIy5kZV6mUdmPOe6/MpiQladGEKraCR6X1R6pUs0bAC2wDak
XkNgjJeUU8+Oy2gfGN0wC7MhsVAUZ5u4N68yUJVll6lqlzmQ/7gLlfpbqes7ibUELqEMdzHuB3Dg
tJz7blnu3T4o93GhnCGpixUcz5lsiOpnQGfkduyCv1W56q2hbJOdm5W7OhDIgiaC7lqUZu1kxLCb
FG7LhD/KcSljkluJ9LN5EPjpXHOdWaJNCqvta9NpXMjCvGEFpe9o38Z/6xgUrIuFWmKU7xXI7ELI
pb2y2/XU9ZwaKuBOQIDTsXKIwMEgF9IxqLmpzKZetIXqxpeKS3/wyksWD5U1wIE9s9BH8aaIM2+m
Ocscn5mw1FD3kcGorYFQCtSAIT91Btx/MyyzUlVWNDB0FVcVuuqHvr0KVzxNQiuoYJLKMEutOqHE
SlSW2hHsK9hnjbuuNOPbxDcPtRsFMy6GZVB15iWOm3wR6zK1XG5w25NDZpuCZjNSqNveZ3bc0M+d
K41FE5Zu63RVHVsCVv6s66JhTQcPbK1f3Ykq7PZqvIgMpVYugRSC3E5sXN+NFk0Xf+0Tz7saqrZa
GcS90tK1jXxg74HA2hWF6+0Ck2KrVkWzxH7xMckj8s70yMY3+mEfoIUA7sFqKIksA5btl2AYvvau
IRZ6SCILV6rZDhm2IBjzbYyLbpPxD34GuVA0+JGdMGwxNYirYyzjhcFl2RnB3hXF3vNdf+llibvw
IpFaQGVAfNfkzAZDYM78stHrVgg7N11xVevuc25W6zjv/HcsYjOXm+WsocOf3O/zeZILZeE6j5y8
Efp9yy6zUFhgvvAl2CnfqbNwWRLuASdSunMRNQ41k8SuoNXPwk1XLP3GuPMrTFd14V5RrX2rVDX7
ABT9B8MfulknXW31AS9iq4aUbv3kIWTv8HzRkSRdQzabr5ugzteQFmX3T0nZ6WOem69lqC7BKg9z
poJszVM5oNnQga2+f45803KDUtoqM/U6J923i98ZOyJKMe8MmNY658WTS6HWKMj4SqQM1kcHVnYG
LQdfXaSKNaMQF5nCrZyIi34djBfhDf3azYRlmKRZ5jiwc3B3a79tmgUhySr0jH6W9M3h/mU/2Pom
iRZZldbrYrwk1K3WdZAQYEx46MR5Uq4T5joCUvpl0HV9bPVGXa6PFx/Tcm0guFSxf2smbTE34zi2
XFX2M6JRP2/T+IPHvA+FWRcL2UQQTqVJPAslTddxH4MD8n3l0AYHG5GCsgxFg6xs6N8RHwx1QpIY
QqF1Wnd81ZSVhpuMvl0mT4c2TJ3ByLklVBnOWpZ1VlOmH4nRphAcuHp9vAyiye4fHZ8WvcGWTRna
KvRzSCPhAr44Wx+fHh95LU1j6/g87PS8wEZpU5FeFh1+F8bMWxkVuGQRC2PRgrF3iN9bhU+UU5vR
sNCmfo8Z8KCNV5dOE/VXKAgLx5DVpsi1MRP4DmXmrm3D0IJN3ybktA22I2m2VpUPuc283HU62AU+
q/IWOXHb2rIN9T5W7yv4k0hzT7jRzCBwJJ0qF0MbcAtsZWfVTWQ6bpvNhekalp+5du3z3ip7zawS
DkSx2jyBiQK+Yt0W6G9DGQdFIicwBKinDxluVMWrImxnReUtuzJijte0MwEhzlZGfbri2l/JHHx/
zHC+hL//kRrBvJVp7VRDmUAY4dW2oZst6eJjrh7bODbemTyIHN+tgM70Mu4kWDR2T8sNUEPLNJaw
IJJWRcAKDqBq4wXc10p5Rbk4vhQaebo+fu746Pja42fvx/707cdv4D6Qg1Vj+Pb0N5MSTKr1+DNZ
joKF6rvNk++Ojp8heRMvcCrWWd/DkMcvz8aoyPXzu6LMyDA7vqHBPA121FSAyAC53vEbju88jjuK
cnwaeRmBmN9zsNcbDi/C2orTbh6GoCEa/vAJaB8kSFJXX8PQXRgdRRbEaYNDlEtjy3SDen28DIQU
dh0iavOwAoPf4znpm8pOscztTmFiSx5BegktgBtkRtKJVAMZByNAhmXk1g8DcxUgn6/TJufrqOVh
aqVcoblR+e9aKUGTj28fLzXkQWspVGSTPGO2SmnA7OM74AX5ug/DTRGGw+L4ueNLx8vxacJTtjQ4
d8rxS46v81h+e5TFCFgDFCrncQBE8jF4Yqg8JFkvl9xNrFAa1SqJqmHNC3CeroFKYseDYctk4Mvw
T6913/GEyxnQT3rterwa7OPDNDHKwS4zGYBZG987XloTZWgWehDm6gyCsDqnynExeIDjRenm26Pj
Uz90E3AIDJbu42fk908/vnYcd/z05Gs6r4xnqpRgfVo0MKcWBEgEMqpEBLs9hjFmf+9VbTAnUAOA
ACjpkvXjJc1N8+mLPedP3548PY6roCT+5Bu83pe9/fiNp4ZAONBYAke549fAddx/Okm0+vZwoB1I
8TiyDKJqwcHlcFaDlSfu0pXBg/CPH3v8USOAeXx8enw0+dyxGvb42pMbP74zGdKq3JgNdKdodlUA
fVqx+5nrakFxZh+/J3OHsnqHxhlzkyhJlseZyaImTZYDElaZCL48YvaI6PGpqggkYImO4Xr/+Pjy
40ePj45AB7rxBiBZxgFNg43eTkUyLGgYLBtEIO5vB5XNylo7OSTi9Wjmir7lw+y4ArqBhOWf3WgP
1dF0mAVkRzhvIfEpS4unabKKSgieUtJ9uxSlJLH1+NzlnmEbpc+tDJvZTAwcMgxYXMcv9UePCqcn
eMBLuJvYSAKLG8U8QLK1j7N6xKWAwHdOcv0+g6xu5Y4RDBkBHqoPcVDNjhM4mf7ja08gyo7L9H7W
Hx+6UQbLJqjrz7L2boURQBWLB3rT66GzhlpmlsoF/A3Bzt10rtE68cC7Gx1FkWdlkHEhOZdGKedB
mImF6bq13Y01TBa10UyI2p9lcETbolF1amsIJa2QDMUOShC7Lif5J35lmC7dyvTaxdxbRapfecgT
9qA9z6p9/GXAJdvnGr3nbROsSLWvI1RsVMKuc1mQJRAtX4J5UPJ+z0QUzxiYYPB5UCUq82KmSW7u
gtp/PxSGgBCBvQ/bPFyYufyiwVhZdRwiK2gbf2YE4Ou7QH3OixTvdd0Ku2PUXaHe2MRuBtSYiT4r
X5rzhoTDspL4Lx55w6xvA6smiWFrr8ouoyGfF3Xa2i5yu3naQkJvsP4QDN3n1Gj0JgiBgUIIkieo
MBGIDZQ5L8oIMvxIEKujulsp3N0OUACet4mhFq5XeleonPnCKVNWXIde/5GbWqz6VHxN3aSfo7JW
S5e3rSWQusnhrybeiHLIF1kTfmgSVs2gOBw7uM88h/ZazsKk5QfSAGFG8eAtSi9YtaAMl54Gtirw
42aeB3qnQvSJ94yDi3WVHSSd58C079Ne1nZQpLdGitJdk3UhuMZwCTzoFRikfMMG01/FQbwPQ7NZ
xWZ0zRRK3teNRyEsYl860qOPRbyEv3ugN9oQYq4MpB1J+kVtNhJilyZcudKbtX0ErjDM1bqkwBkA
HreDoPtGZXwTuOAH3S6aQ3Xo70QDTxmhxLRRmWKb515srROoA22TWqYfZQS5GH3flYU8xF5gWB6p
yRJrL16I3M6qrt5GJhgFjsv8ipR9bfESL+ISq22upSUro4M42x1muW4um77OlwJ3/U3gF0teI8sQ
vL4mVQcUCu2hRpnIaONVQQlLLYREDxydIcV+YK63SkMoYoaph20/XtTVdVWHkVM3TG7jJvvoNQKv
mA5WeePG87oHDhHxTDqFGyW2bHq+6Vrjc72MI3bdd5Haxn5SWyjxm02AvxiG0dpGA+WEvvR6iw2V
sl3zfxg7jx3JdS1rv0qj5wTkDdDogUx4k77MRCgripRESqREUk//r6hz+v597qgniYqqzKwIGXLv
tb61NcXHMIn3+dOaF1uQESwX8pZDxK4bkamfQ952N5b7H/BvUMGiQ9/5vqlxd4ubnXBhOTOU4TCP
Z39OX6kMg8vwbYPl/KHz74F0L64bm2e/i76GU2SfWtvEJ+HcFRbecItThkUs99bjLKxXOqE+ZjvH
r8HEr30ws4vy7I9xhkbVLjS5OjKYajHwkXJPVxvM9beM9LXxmK3Hgc+HUYkPE2byiP70CCjC23eh
vayRg3/RrUcJ3yQR43xe/S2vg4Dh3eEAF3MTkUPvtncm+/mN24I1gX3i4a5NWvWcDV05i+REuriH
VAxX1O9TlEh9ULLN2f3cRd4epo0tUWy2BSWtd8loIvaih38wja49511SjnFoIWvyYuY6rhBBjM56
yz/ZNegvkdq2cg2WrfI2aITO2/oqbKLwjMLLluMQsIM/haWRadn441LGA/vsDN45un1SxLP+TIRJ
i2DtmytJx19Oj5+pTHf4lnEXBg2ubm+R58kuywvQg9dgDqAn4GXVbDKE20I0vPjveb/5t1Fmt4Vy
dXQp+eKhK75pqbvC0aCUYdKdeL8NF9iuPwJPvOVWvenWZbtWpgcRb1c2yM+CzLcknu3ea+C15vaL
p7lfYdCTq1k+N9XDfvTDXx47Gj+fv/mfg2bcroSSep6PMl38t8597dIwPIo1+mqCJTksbH3RMfsd
czYfbA/fJBZQcwdarehl3xQc6gJOw3wc3EvWTV692iQpo2TcXs0KhTEccQLCRO1TdK19wsg78PND
ml6CngVvNMwqCzvgEk/BUsB5SMuBkLZw2eqdXesdBZ13a+w+bdGkatkqfYvXkdVCTHmdp6+eieZL
O2oI/dRWlq3ZnjToAB1J2z2DHlUkti3GzlxGryfXeKkivcjXQGWQtEJ5p4sZqqzzl8uwfRfGzc8Z
5LolMK8o5ZLawD2wvXGfQ8WvYdhfVMjoa94mdO9TNp0mNUtVjIa+k7BZn1MPQtiWA//ZkuV5dT+6
IJq/E5VMlZy2rtAcFy3UyBFttAmKNLWunNfWQAPi8tlp7GlZr2S5PIw+3BDzYdmeVx0tpz9/04Tt
fA7t+IuzvD8k0VIOTiR7z46XLIrJYVOooYKto5VqcMNIwfadxP8TsVVeW2aXnYkN7otl4JCGOXt3
OinmVtDSZQO762aZcVkPcDzyGV/seLdD3J/mrp9rXBOlSoLzorAxpIlUldTuZxLrmxO+X7Su+0a8
OT2242PZHqBFuzHC/Y2iEqXXnO96bSHdO0APiz5sqKGe0kTvT6En4qPNSFp766Sx9UbktedJgejC
79Et5kPG7MS9pAMo0ncvqm9Fobp27wm2PdGcfwupE1e1jl6h4FOf9DNJYQImU7RjWOj3sF3Qykfp
fnJjC717wB4GVTRIjqtIzDukFVy+RG/FHIelCNvolCF+jFrJfIM47+17hhY+m0x+jVgOeGgLitxy
e5vNcyu/4L/cjgZHYef87TNN5qhwHpUlJ6uCcx+6sokgmTY4MqUc03ctOMoLEs/VMDdp4XP+qe11
A0cv2EpqArWbEwdpzoO3Kxs6Fp6i5YZK9XMU9e+riVDBQmLNm0lXrjMJ6gH7xuMxAFwW8Z0x7d3O
UD9ZgjfBSJiWXdYfTOiyPWRhiCutOHnJN5h3/s1Llz0OZDgM5ks4Kr9O4vZXO8OZE/CZnq0lKCs1
vaT5k23XpArG/lW0uJTXLlsr5WP5RwmDq8Jtd38L2SlHr2x0qu6bH6s6ae1Hh64ZCvLWvTXJcm3b
Ji6n2G37zeVl1kSHkOU/u8n2e2/F7aoBENUsVTfC9VxZF9ZMReknL/qNqq4/5IFJqzEecbks8hfM
nJd4CbyfIekgJOfJJ+xesuYurfAI2+BZ9uk73YbtG22TpljYNuL6mFAzrjw7RzyZCxlMZI9H3dKC
xCY/qvaELdT78KbxeyplnXfKnJrO3woXbQQyW7NctpbmF5kMdzwfF3U96JG665fuoDg6jRm19AWt
+JLz9JmoR+XV9IelWfie+9nzNo3zQT/kEm/r4LL5Uuz6fpI7Y5OKttECWTihBR0MAAjG0ShzlnzJ
2/5rRoehiPtkuhh/rYyx7dnTjhacG++g+ZSXpg2fsnHInuLR7JsUCkZvujMswQOkbOgq0fZlygdx
nrAYKNgxlb9AhhMIzhVg25rTtIQvDMxM2ceJPkxEoVpOeH+EWYWftjDsehT7tA9t6eXBBVAC9OLI
egV7lylpCu3pvtapBxApz56kzd2JB94XPChdVr2PDSWFqTra9YJSQeMdyPAgU/tziv27dTtpEqzV
Q9qcJ54/gQK9Bz7EFn8aj3xLeakHVXVDnD5NTHyRPj93iyR7PHtLFWRLm4LBfdsrg7eDsoqBidDr
kfrDC3NkPebZwitLst8oeMIzmVVTzHm0Ha1vjgn2tjui1Md5Mqgq1myEhGu/JQoGTESW7j32+H2I
1MnaBmVTorZdN0+85jqFuhTGuOkjXeo+uY00HIqMf42lS3+NqvkWiS9d6NmXhHn3fgm/CKCl9zSX
n8ac+ycdREMdSOVQb5oGLmAcH4i/nAU3sqYdUD86+sM1mdABY2MBbrkON7BYJ/r4nUOs+zIokyn3
39ZeHkLSDHDatuykaQzry8teONbf3i3xuRd6LpkDOwe4cNh7cg32fmSzGrTtb2jjL5SOOFgixelT
rEhk4g5b638RprmiPFKnLEz2M2u3m9eBNpjt08ovaTt8mSLjPwU0l4U/TbKKhdjuFmeikOHc1BmB
jh8uhfB1uG+cfnI6W448bk4iek2mPrr6WselbX1xDej63LOk4CLprnnTu1KCmtr1vjy1uU9LzFSh
+z94Ztv1QR0R2u+wvpbQSxRMjniGGxTLQtBVVvOjGOfE3r6vIfybhbXFH7xkoKJ8PJj+Zpz64Wei
jGBQX9bMHLxMbcclEaLEUXCwgLcRv7mr/lzjwGQr3g7yaDrzGxjinvoTfpZHcPth1hQ2gF3dWdSU
XnSelv7X1OqtAobjoTgS/JSAHk2awX+hRftBM3KBSyNurf1KJEDNDCLkE4BoVrUT9vs/Xzhg1+s0
uE+Gp8sBld9w2Yb4MGQT+rORDmXEQCL1mS5p5IYD2ps3lQkUFp/VHAGVzP22aBLZ7CJwI7Ux6EH+
2E4iWE/MNOGVNdPH39JAT8Jjy8lZ4C8tv+D71p0DbrrFMr+M6EcKhsa54thsDjzPfsLxP2AxWM6T
4s8T5/65ZUm0a5g7O+RwscvF5BrlZiubKUgq35KXyLhf6K/Vgbj4e2DHvmJkpAdDhV+gJzr3cfwZ
Bl92zDjNAeR6P8UmDdigkey8KFbnZaEaboU8yFVwOGJEPayVpvICDUo3WupwjKALCWjw0dznZWQm
XvT5MB0hAQfHSeMllTYCR+C8E0nzDrsbF7UaxVoyGB97dMRzMeDmKiHb9OdReKx2w/aU9AOpHqDN
MsO7GbtJFH5uASPVI+irWq3LAUZE+CkWP70N9ZET5qLRjR1Rh3/CNaPOKnzRUDWeOc9vREKl0Z43
7Bbq2ScX0EJrmpS4TLuibaPoOc7JGfpCoSI2Xnsd7sZ2CA+J1zCs0RndbTJHidAsQxlAeT0FjCzl
2ivU88C6du046EpF3SeMgeLXeB6bMm61fghcXd3TNN9T5/ESHKbZkxR1pgT1e8Yvc1GDW8xN7pCo
BLTbHDQFeQgkvVY/Zbc2Vyvbp6BdMcK3yT+s9oEoj55/xr6rCyYzVXToFj2Agacx8lGS9tFwQC47
rMO0BycXLzVc3+k29GLaax6ykjg51CRkthKuSIgOXiLHfgkDj7VVo93zJl4u+cDzQwyjrBy1/5so
L7ymaqi3ZZ7uxhhVJV132nCVlnbOlsOYwD7nD3ObNr1/I8OBK0EvEpYXQEhvKOAP2ZNIc/NEN3ZK
oM8Qau5GJe9SkmsSum4Xpb6ultw7Au5wV83yqNBDu1zTtr+TafbK5NGQtFPMbsO2fNoWuktXHvw0
a1oMQx4UTbQE7wZLYq6T7m2dNYzfNb1NKpi+5sO6m6P+B5KDLfrx4HWKSXfgDSgKPEe3K4ZwGZ6X
BBWJXttdQ2RTi3xTqMxlDrFifAJ+GR6bGXdDL2mNYkwVTCesTqE9lKB1WAWW8tEymKWbYXmqAABd
ul4DOwGKEkGdNklzmGUTQcuCcW7mccMV6dCtP4oS5vvs1Er0CLAv4bTL+TBRwJdbB9hRhuYtjB0+
IWx+GAZNUFuGLIbmp8ZStQuarIqCpdmzxV/gYCDCoHTUwb/zvuWooOJpxjHm8vPKOTktccBe/BBm
iKyzaHbln0hClqF58aI+wf3ajtXatt+jmK+wGV9aLBc3SsbfgwvKOERLnnELlIfmQ+1WAJdqGbHu
b71X4sl5poSPQnZr351apniZjoZdMncnjo7oG11TJNTf9pl6J2zMa5515AgLPgTNtKWFbgJ9ygQ8
ezVE6YlrhzKNL8FOi86H4RTtcEePACVxo87w8hpyD0YL62qO6pZ5y9njWRFT0E39U6stPcrHMmtc
FJU6pXIv1umV92kGCPwawsI/gPMeYPhGu7/0NU+9sBwV9Sxzd3cb2oWZ9Gy3jc0nJ2dZt0HWFlEv
1T00T9iNugtR6ec/EkyfmqiMaeAf+JdQ9D48XABBotS43bbIwkRcvUq1fNmT+Vc3xz3kVBM9jev6
Mx6Sc943plbMA6nfm7hMbfwaq5GUk4iBTUwO1YHIn9fcd0cuZ/SsoW2gksrf+NjP4dS9D2MbVAqS
aRnGMzpJGaM4WqGimAfCQRvvq/YZq7KWe8Bu9VANocW1Q8fkHizeqXPRzm5zt5eAuKtkG7cdoc10
CFIB+S9FZR2Gsn8J/P49W7uX3LbRsW07W0crCpDEW4edl4toJ4b4ZlW6nCVMBO8WicadYhn+WoBY
XPwhrqzPdIUHuKm682ZcbnliSjYQW7QcO1yHSqXautSiT/Z5iawOCowVjKOS8ZXydTgz3tzN6O2y
VMTfjLwGG80u4QAdaWBIn8Rs+8nJ3JaDt+B6mrfpuHRdg5pb/PoDwzc2+z7KRH0qoFWxgsZZs/fw
IWuKG/6eGFfFwXtsrfm9haJ06JgAx0XrYfW/o+Dq7noLoPvNtr+GmXhakw5io+jDHUN0cMdxN5dQ
m8vBLPNVmOwSt/74At02KP0uSStUU++aTd0edjPogS7OLgCOvkRSzuepRUZiSaOunvsmKJjqde0m
BeIhs7A+5uSSNEnpvAFMEhPnZl08ONs5vP28pW8OlgRQXfAho/BLNiVxBap4OSjPv2y9jK4NsGiL
pErkXl1P5TGmc7uDrBSXf6RH1k5bQfRTwC1UeuL4LtLs84Rm+MIS8rE28F8yMJ/nlsu76h7wYk6q
IIR7Ohq/PZn8RaYsPf/50pMI15waXvq0CUFuRr8oelSAw6DnCkPGb47dUCWLy8gT+4l3KbhTWo8+
Rbxh5PmbjPLXHjfCuVV5naj8cVdziHG2h8TFqb6DhFP3QGb7vPF6rPG1l0F2JQjZpHn/e8pXr07l
ho1MyWvIB+8Mk0Uf3TajIBFUn2Iw/z4nl6lf+vfOMv48fw/UtB87wd+xO/uX0dGumKd9RAL26oGs
rwffwbLxI3fN/bkkG1d7q/oMEMe87f9oC/78ghaFHDwju/3WgTCk8D+8bO4O3k9LCT1PK1Z7HpLX
UeNVsMSV035+dQM/EtGlQO7n6YQA3NduWrLaH2bcUdnECpNB5e1sUBgUtWk02gMyDtCwaBCWPJhK
CDbdwbFBYAnymwMIEeBCboC2NGRZuSbjWKEZSSrSTK+eCu3e+HSnaZi+jKnbhxqsnsj82zDyr3p7
EDSrVC8jT6GuGQHsdGFnKeLsyEYIhX4n9HkidC9s4N3pKD5wCGQdbSjBXeg/hRQff4RDWQJuH3ZT
xpJyGdOoClER78HozqcMCgu1AsheElxcT74Tsyb7MZPbLsUDWHey+9DtYA+0Ma7QY7JCWO2uzchp
2farvvRZK4vGLsNt5t9zMVZdFgzfGFbTIgS+gsRPe5Vcm3oMQraLfYbVKOlEFVuEOIjxw8/xCnGY
609c9M2pV+QtlFreVIt1K438Zj/NfkVtvj3Pdh2fGvt7hClfrxTdBSQf95TQht0tZ4WXjp9nT6qT
QGQMaJ4HjKbbVjCyo74uowzqNUb/EGSFb9b4itBRfE1y/mNop/4oMkfuMPtf8x7WB+S6+WZNkXlN
sUEMesWekxduGtKzCupG0b4gSGke1vwFujd/JeR377TYwzNcy+jR6hjJLxbKyLX3epA4bYerjXX0
kvDwziIh7rmfDrdevf/1IlhxXQDJLkkHYC+JxvRMQgCrZDRR3UURDjKas7cuMLhI/Ha9hDrWxbo4
WZh5Sw9/AheBQQUVKHSUsIrEPvOAN7Iku0wrLKugJeJiHPu0GCh5nu89CRhWii5J3duJlKn0ZyhR
weFPp4iPAOqXkUOqNM4vw3qfxRqAbZLug25bytRzDXp0iHeW2ae4RcfZNs8z9e0d7wAVeuZ2vQn6
mjfC1mB+9wInq0RN41egQ9Nrsk3ftoGtO7sA4ZhaP9lFM//SPtaTNG3GctLkuVUrA5/u7AEcI6lQ
RqaH1U01murnfgzNFb4B2U/GUtgcsB2lwrZvcjB7kSxgYqFiHVEWA4lhhVywOUDsygqC/EUxao6y
VImzRxKIT9iHJ1+ByUrHmjXqPMVLXisJbG5dkTfDZwKTqNd9tkCQa63/sQq0ZZP5AQGTH1zk6K4x
Q1b6ck6LqAPOHwY6vEjjn6W3sTv6ZIlWoIvLjMbwIkYpEBZtIbjq2H+DoL9C6YbGeohT494iFrHn
FktW6xygltS9GhXjO7wuA1fml6t8lGedXzdbcIG4gKARI7BIhMuqZl7A5SBC43wavKUhPikQ3iEK
EK8JIfOaTP5KQh4dCeri22hkCSGu4qRLvobIKKaJLdMl1FiYluzsPxbPIfWWg4fzRqagnKVLUPz5
vJpZNx8CkUK/G84raD6kaGkMRvoRn+wgEcLEOol2Yk8r9IwysZB6lWb6JIFbwNNMbjLTXbWh4brM
SfCpSb7aNtEfOFnvnckM/IrZFHG4gC5ILPpOj0Y7GgXvayi+R8Fkbk22D4ZcoX9GAySbHPVHMrxs
FIFkO+/HeJFfgpTUZuheh8CMNVkS/bSJ4RhNrBQx7cs/zhzvcatL32QH7TucvaBrseEE/i2I2Dl1
b0sEAN2JPscC2bu7oBaAVmK+xFmID5k3VSDCA0GndOmj7wQ47r5d2gqmxIRtc0krOJht6fqEnrXw
sHL4vPkYqK4zivTI6GvYxNNm6m7uoIa0IJj7LWor5UK5HwdIsNqcF7eap7cWsNI5jmgxsA+UTlMF
mJlhQ569ekm2Q9aEsEpIEh6DcXgHKm3PeWTN2cEpsioOT4vh03UGsLLPs+17Grbj2QvC4fznTyKW
49lw/6OdZrlrQrGd2ghf/vzJbiGSocRBS+rVNSUQthMEbXUMTmD2G1cGAbCxrGtBTi/ixSA+BCcZ
p3lcKbBElnuFSEfkFfjmv7m5ncsJs8/Luc2iwo7UXmfY93/iZSPs1deN/QCIdZ+iJvmi0K/Q3P8i
bbq8hH0nz6mZEH43spAJSc8hf4QKOoiBSmzXYNXmOWRfgSXGrzri+8jlKwCzxSuHs5BqqXwRBCXX
v0U3fKao/PewH6Dqgl7HprylO9S2J1hmqL+G7tS19nPkDVjmaGYrPOoATeTAvv3hI2zrIE+bbrpu
kWkLkNKgy80IITPL5D6j6xvNWXAhFCslZKhvC94IA6tXgKb47et4KvD8S32aveTBq+jzGkUfg29f
gOflVcvED9Ztw95vSOWC2D/FW3yNmkxUSiO9m0dLxTqHxjBbzzPsonPeDBe5tLwyEjHeSKDqDvWC
uEYuTvCM31vk3k8ok5JKw+WGeordQadb8YeTXefg1kkX7roHuDySTMIO7HXZL4MqJXJ0NfjubKcG
qCedCUnpRgovWb4tfTbVbYZVYvQaBM/hTpVsdLrky9AWykIwn3MfsqLRDWLpnNVqWFZYeyJ+7rqk
B58aH9kVDGTzHqoJZjxW+zJPQKR0aQ9tdHTfgIZPBy8+tYQkV0hZKPsDUnfKC96zPv01TOCisG/u
Bzgvw6ImUO9Zh9QlNN0tjrEPOHEAWGUOBgjCSCE8T+shNJ53IMN3BF3EfhXdnUKQLZAsUQelklol
Zs8Xlv4wByXm2mxmeRHBfM+omas5Jn1lFuifGCyRFB1fw4ry3EelHfj3adVXFiG2PIjPAyS1AnGi
FOuLlEUgU70zDbq8FNCEy8epPuS9Ru4lSe3OtrkF0Tf0VzsuPyzzoUs2/Bi69H3yYZFMKSeFjRjS
4nowtZYxBFXYlaikgwqDsvwrGpTnufHnk4znL23o3QKhhicdB7uwM+1VZf6TW+gGobZvKiyE7kRb
BOq90YMfBv8J/d+DeTQ3gqcYH+dNvfzJE+jIfwPgKY5aoy6KIvbKZrEetjH50FHao7VOHVIq5Gds
sFMMlE81cXmOuI1BTA+uU5n0fngZtf7WzpM+d6t7AKTxX8Hnv2eQ/B04/muWxg8h3dy1VP/by//e
/xK3b8Mv9V+Pn/rXd/33P1/ih/7+pY/hIf94Uf/7JJP/GeXx+M7/6z/+HweZgEFBpvFfMePH//CP
QSavAvNF/uPfR0b+mYHy14/+PcwkzTCA5P8/i+AxFP/vWSZZiAcZYFAXhkM+JuFiosl//sffA00w
2xPPzHkMvw1DDIvCd/1roEmIR7sjsh0/cvr+Y0x49J//cxT+cRIwweXv1/87BR6EwT+jeeBZ0xhP
H4keOXAkSMJ/z0suXcBHVAviMEOhxoq2phe0VW+oSTIILJ9ms6qXVU0TGuB1RfwG4yqgpq/bAMsy
TrL9PR1ysYuyZril03MDr63KtxwlJfFPoWhtFdGmqRt3czMEu9XLfzDWI9iwYehCgpRJGUYMMyQ6
NWEaghVVe8uGnr3m3Ku9eQzfERbNkIsLyc7foKrbRNex4+Feey06lRaNWz9nLepTNHPKX0HZpljc
wFMy1D/g1mH17VK0JWc8WwphCETWAt+vfbxRlHdU1Pksx6NoulNmLZJiHpJg4dzm+1FiHIqL8l2j
26ZoTXJT0bpTSvavqd9Dj1/DBFEv5IQA5VVT58uzZ9FYTSbDwAYX7wNq3wH7UcSoAdyTeL/YrDtL
G0CeyI36QkJrCzWH+5axfEf6Lro1mg0wpdL8lJjxJ5AYVB9Cu2oVgb9XfIlRnzyKLcyPryMMheih
rTkw8B+6H1FIIw8edlO4R8TriIcBpucFPfqpN+H3GZJ7mSnYlX57TDs/fssnFdWim45jgPYZauFw
AX0FLzhoT360tmWDHsO6b9uqLkP4jidz5dDThY8C3LyEHhsBSKDYSbw+u6ZrAfYMhhQKvEajjOZE
RXcIisNRwR0uOIWi27Spd44XcuaJ608UQsUjbGdrL5fva0L1LlzcBFWLxpdeQnWntO6Xtbk0anaF
adDvhdTs5kcnsQn/0yi36QJm4cMKmMlhzEG0NF76YrgGZI7QazMtj2w2hLN8WeGXmImWiRYoqJv4
o1k0wr0NirG5hbTfhbupZ2U2QbaehvHJgw59DpOpKy3wWMyBSLaz45ssrI6f5zTkLzigFcmTw2aU
eZMkR4ED6qwmPerrfmVJBY8og/0twNTxFqzYjLQhGLoAT5R9igDHFCL8IgdffgO3yS59s47PZKUw
ATy1lnOwJp8wYuNgmIsPIxJjFbyQe5r0ruYwO3DdJyuQD3cdaEqe1PqWtJ48Uzu8ZAAtukW/AjDY
Tm6mKGRbegYwDJWnCTH6wsQHlHfpM9J/BxkM7dEf2wOinPMFsSAMBtAYg4HpAUfWT0uts8wrLYqa
ApCiOmuyPQNi5IcNIMV5+8kIatC08xQuoOE1sfoW9J1D5q/5CXISAzgwqgjndcwK1UL4o1MOK3wA
KOMD8mJIQYKhCWxF5GhgLsOxAbrsk6+py98maER33lQDm+I9ThQ1CzZlll1IrkwtfEWQOFf5ic/8
3RuiksT5owUY7944SljCy90Gtr+P+/aGtumMJoXBu0KUvms9r45YcFow2bLOiVr3OZWYWiNAWlq5
7PnKaK0s6gkDYTjXmNn0yCLPwcc4JyWUIlvBXOpubZtCQsyD0vokfWpE8oYlKH0yZvlNVYik5Nio
shODqJPBJRcPTsWANHedL0tXUsyU2zNwwvCCxVj6yXSzbZdehM6bfZ8BxXRdj8iCXuBXZsvLICdz
QpiDQrVxI2iKJawJm8LKybzD8Qm+4lFGSCMCT9h7dPmpEr5r+zbYk7bnBxYik6Wj+Ve6uL62aCQq
7RFaG5YNT5V78CZmJu8AiYJdF3KNSIbAeKvEhxUJgrugLXnaKHP1Zula/z/uzmM3eiXrsk/EBr2Z
0qSTUinvJoQsg94zSD79v6iqAqqr0Sj0tCcXuPikVCaTjDixz97rYIj7Nb34uTNo9jZaZfipYpv7
+oW2Z0qWl7Iya+OY9z1fuLSBSJfyvq1+ymIYn7pR8+vZDDPgbgfVzMbIJG6sUTfOONWHJMPtqek0
32KijNIi2z5NxexLNgHhDkXoLD9xU6X7vkX+7jjO7oa+fcksdPB06uwQm0dIwvi1y7sW4ktSk5yb
nyoIGeEyY4rorfhaaORKpFp9rW57GjEAhEg5X6WW0LjMB9KF2USzVHAMLYrI0JzeLwttr3EcgzwF
NAs/EBmRgXNOsuz0JeWhFOpzs8w99iziFQBTKP4MvaXDMx9mTxxbN3euTVOZb11NKL7E3NHZ6ml0
yDBWKwuH0W0afiJLlvnZDFazXKJeeTHT5GmBWhLR7zaOi0e9v8hPay7nwDYQvOkQlEdjbd/0ZP10
RYHK0x3t2ZzuNxvyklt3DIZLb5NU00K6dhSndoaaupG/6MQiCaUscQuPJsEAErqrElW5SdNntvyp
crydRo4p6AwN/zMYpkLbshegmaK1oJerqmd3stbL4GRVkDSVenCr7HNdrSSUmqVQREYKK92+JoPg
OzBfkt6qbkra/vhlyhVwVVZGpa3rJ6ciFWlVGd5jsQwn5Kcodszl4OVmHqxG92IMtjjoQ6r5WpUi
AknEcTEEM2aa47rmkBrs1Qp1a+Yu4QYrWp0F1um9Y93c2naWPM2lcijnNlpFsh761fxeHEec10wY
fmFszpbhFxFYe6z6g1qXr5ojm/tySl7qdv2qSC9H68A9Uy4pNhKrv7T+X88sI1gWK8pJG7s3187b
Q1skMvQaOYWxlWUBcVAb/9ZaPmj6cMxjrAEp6/eutWL9NuYDGJ2r3THLIsqI3r0u+TGb+/jA2IQ8
0h1N3aFhxyfLTlBgJ/PBTec7DOriddI1HMOt7jfZaD26sfLEsuQ3XJIXR0u+BdpZYOd5f+OkYxd5
VDAB+Gb1kAMGCXMiyg9mKrHMF90QtiprntoaZZARu32d7eVdX4bhRksrM/Sya47O5sekJsQNHBkT
1tZu3DYF0SUkfkZ7cD4s4b7GTfwh1FUeVbM0H6uxSQBDFc616MgwT073Mpkqzwvq6M512+SeEUWS
gKUgnrPQgh9SxQzwW+V0Xud7s5ymszF1VaivSnOwk0OyxuIHiQvJye6yB3rS435yAQ3Eo2FdMKri
2jdrm0S8Lg5GS0szl+ZvnWQsjcW11Jcf4arXjnCaI9lkDveqtlvbJtlLQXAiT5Gyu0XD86qtPPnj
cG1X93mJwtUKUqSL1z16kM0woxvT11zbAfrOfepC6mhjtT82iAhFXW95bGzqDN06joMx7uwYL7RR
dMkVzYmPNHFsOk7uyJdi4XfWWnT2VDza2e1WZ03lutOL2N47orJIZbVP7L07u0vyI+SMMRxV635s
+ltdHuO6c9/xJhrUu6v3sDq9EYl6rc60J4GI4O8hNGcGZhr/6Gz+9MBrJWwqYw2V7cYhdp9FeZ0o
JA8QT6zK+M16aYWAA+1DWam3Lk6ktX8xpdV9G6P3FutN+qqiGgfT0rDBZSiSqyV32FoDO6mfIT/0
YUXgcbONpmgIWY1hehVv8S0JwnPsyPknIf0iYLe9Lb3xgCXoEwxEfV8Z03ExxzPrESuIaxT7wmyv
bemmF43bErlKDntbvlpSc33YDklAM6SJ6lXrfuKB79HpU/viTubVKkolUpVfIx7pH20R1kzN6gBk
j0Reo4+qOfByiAlLv9Al7sMVY9MGNSLP8eyO5ok6ToTIr+qljhVx1GT+3bhgk3qpLYc6nl/auo/a
htQXrW/vjWb6OW55+5njqAfs7P6cms/YhAbUd/1XlgPx3crFOD+q48lI82rHMeHbqGY/t/Xxquon
3VebtPR1PaUzRI6Po8fqq/VUhqRCxtPfL2IdH0/CROkGM1H6VOgPjVTw7dY5eYx9nRXrVa+K50qt
ncCc5m/XgvwC2KNhDcQ5Ld342VaROSg8ptOYJPIf/2F9Pgq1ucPZooYkEbKTSAG8ccfpmX1Ta8TM
KcDOUH6SKN6yk+Y4y9Pff6SXzqd0km9aDfvETLUkIPLs8WyYTrB00WTX8pQntNiLiSbwmqyIxUtC
eMEZEHE64bSneEt5500DxKoBRoKHYDcO7Q02AXq+dJ8CgVc4SHVwOLIfrxJnBFEjzJ4TZ2sjkIzL
SXcLIGLUlhEWwa1stj+HdlaiEl0oIKqQ+lM8PLbzkoU9nv8AEsMu0YvaLxdnCvGm3rWWYwOMGd0j
5cnaOvf1NEaO+LRz/IPDt5i8hPNDdimt0QqGVBKH0fqrei6SY6xY5vU8nZYqVff5gD0zaUxx1pRY
7Ko8O6yWm11cB9BDJrIooedObsDxztNaPNeiRgHPzfQ+l6SPWwxWo0eBLHIcJ6Wzb6z2x1OF+qBk
0AxkBsayqHDd5pjYQlpmb4pUysBa6e7nifta6Wnr1wNSqWf5o+SRBNAiThkS4CCNAbXW8wIlcd+I
vR+WbhIHtSpex8J5MzN7PzTatSPFp7A8WBil+aJ0Z1yzfjt4HERbaGGYuHou5XoZh+VtyL3dqva+
KomyuK1ihDiXT+62sgl18beoDgeTq7zKTibqITn2eLP0FnoIQmrZS07FnZimQzV7EjFc3/eLG59i
9iyfhC/lLmdAEjAZkY62CQphK7tkVi9k4Z1TbF2T5jBPxth+TBldrjG17pUeV7OnEvMlP4zrVjzn
0v2wZ7zGwEiqMX+JjcY+eUN50maMFrYzhhT2fy9UrwBy2iY/tDEQhr5h42gMujZq54P/eNGTUr+K
a55jAV4oaic0Ulk3eWBtt9+Yl5JTEPKB8Iqr2PN0jE/o6GW57BdMcUVb2KdOesUeO9FlknMwEJA+
ekvZRg6iKBkyPlM/ofFqhT6Fqef2obqMDyw8d+loUOOUFJHYmNJw6jiORIZcY1+Wl9TMO1yNdK4v
ROe0Y9NDRRvbJLnqrCSGY/BNJwWDkedgdBtHhUNgd+POpHDS3JnDpZzpTW4XssTOy6nHfeRkZUGh
wKOQUbydPDEae4vXaxrTBV2ACUfVlNJftjXNG+WDuZZvhT3giEmHYJSYQWqFOopa5hG3T3moPEfu
1KQhVCCSL6qhjro+IR0hrL2qW09yjo3Qm5R7HICZNt5rrrYZliWxWgcbkFvcqOuwRsnaZGQg+2fV
xkmu2OKcOMU3QUTNdyfMSOS3FJVaWc+LkfOByGj55xvOAx/I1Ni+qsZPjiRpMmrLj6ze+nYuH3T9
x16953JOk52OYUJOtCvy0ch9Agj6vhCXcqGZrtsOLBelPo5FH8Zi1q4yZ/jUWu1QCUqmVXf25IBv
s0R7HzVSlaN1NEf1bbBV7VS7g0+CwPGHccwONdTOuE9CkRkjiK4PD0UCs9mwH/rFihLaW363tHOQ
6D+N0nrnmxFx9l1HKXP7gBgMgRiUscRNruzehWDRL5Pf6gMwnkX1xZLAdBgw9OeGvGDlEnRTMn1n
0Xyb0zK71in1g6Hrk0gtRlbtvsHdHFmEg80ldol5a99yLgQS2nYGQBnhvrSvYiVx/DRzpwj/PV5G
fiqz6ie1GbJotRsf6sQaAkyxAhKoc1CAJI4UMxEX7I86Oo3Mw2nUiY/laYpnujbonC89DrIEH3mZ
H7pijpq1uM2r9jjM9U/LWdefRXJInckNlGK+NE+C9IKc6RkAu/EUE0enKG57rwAglb7rQqnJNhYk
t9d8b5XkKAYWtBopZNVveK532dKciNf/NAO3A/6bKzNul8Dq5Fko08xzheNeX8J1wsZhNtWHihmq
be2HVs2AjRWwWGKQDLoJA4zg+8eCl2Qy2OU8o7/R2Uv8kmOcgxuVXM7ZcSz2hZqaxYCHyvkjNb/d
THyjG3oie5iTcoxyw+AL6l5zO3+T9iYRH82Ob27rHZjEXKzYuhMJH7ibio8aTtg0b95YvEh43kKg
mEdniA+JWn27dJjmeq6iYrBOcdUHKs0UfCVKAwcLW+M0qEdziJtrDlVXaqbcNnXso/Zcki57TKfm
AaBTuq3woK24Cr1NEjUckuauSqcfWweU1Gv2SzLNN7XNxUGi6LLmHoHplOrKZxpjoDcLE1xxdlJd
8qsmy3yCuTlWo15ryx2LmuIbpnHbDXYfeDMr7mQKqtaX1eu+Vmn+ZGv/VJp2tCZzlLnyuY/tg1fN
Xykm3FDrlrOSGp/K3D6spEenLP2eVO3eWWWoetNxzau3qdCgRdToR1ZeheNYfMwKXERPzt/aUPv4
I3l8+B44qNxg+mQbGo0jMcvax2n2RKD1uDT5MUlrnqfS75rhrW6tR8kpQNbZrmAxL+r80E/4UAkd
07Pel6UTCqdGdYUj4NdYqHIs+H7eaJiFVePbBX+DOopd1cF3MQ7FlrDmPcb9vcMphOAY/+QqbVjo
fYhhlhSzfSuOZvldY3tRuu5sdJKNVc1rf5V02QocVPXQfg66eRVbyxHvMbLKXD3PcI05SHk9XuIM
dyy6Z138LOaxUmj1WsV2unFLXA97gGjfgNbezMkq/EyjfqwrN7Kb6tKuDRaW28KMBqV9rvjsdT7c
etxTCQy1Ng3x0wMQl3yxOSY7C69+ovMBSJ0G+rTlm1Mjsh2npuNVYO/o+t7vRmprYWHaEpyC4sx8
zo2nPHdPnoX+UfPrKxr0UCk4wbv5tyHgFDS599Rhvgcytr4Jt5z4U6TVjEwNshy1xZPit6+Mm8Fy
Fh5P7zi6Y6QTyg0NUanntv5Z0MHsqolSQxj7anSVgz3et2tpHjFUCzQO0rAkS025fSPjfe/NRVC4
U3wcPHGOwcBwKi92xRpjQEjTSznFFKaIOVWbQj1TWHqZgmfDH5V7kEbGURNTF6zx/Jnk4r1qYd2m
4soRKd7eGFFFK/ETLd1JQTy9KmhNiIPZtNN+wufEWTEJs7KHUE2gMTAbnjpl1PHKA4dZPXY8t+eM
2YkR3ORCh7iP6+Va4bHSi9YlXtSiyWpW0DuNeTSZbOnP5UjhWZIxqrIPWyTyOKstNC9vo8tt7do5
VwP4shiPUsu+nvO9Mbv+qivk9q0Sgd85lalLDQR8dJysp0TjKktMZNpHVXy18WQ8ATM5Vl0P9nCD
GfYL/pbVseQxI7O4KxIVrlPR7bRx6jBe69QYGrqkYUaiotKqyN7tej29XzOoGIpnDljTET/bdOKk
nigRbDFBqrE5dFM33liXdfxSG8MM5EpuvmV9NjHq7XRlqUM5TY+LrhIZVu4JZ+GOcpAkGF8oIgF1
Ka+8rbEDYLQg7Js2+bxnXzQP+jxiTRryPmRKXhMYcfW8oMJ1SfLYeIXlA8h5IcqH+gSObGLR8rRW
36e2d6u25iMc9hxPmkjPNjAoP00KA7uwdd/0WXeE/saxJZ8+O5E8DnbMYahPWHcSdFW60ZHa9w9u
MbisBp4TQhpuSXniTB5IeULt2cyrDTsEhPV11608nRDksfCaKrWIAeferHo8eVRrS9Jyp8Tqdeet
U5QMgIUGeIS66/5i4yiDirXKXrUqmlr7IFoiQmn2AhKruTWxfGgdt+FQJdFYbNjIcojEVAeppz5T
4HZYy5z8pKOJUIEUX2Ot6H6tP8F6a+FocAizvNK4qMn63mPA5r426puJvHNZtE9l7PQ7w8I+ZC0F
hzzZhEoZfzQj+XSpER+ZDG9ClSr2esHLElY2w3Z6Ru0fadD/ZP1ymo3yWw5ENXUM1KuCx9euLmsC
NhKWeIuXyM+m9bXq8xRjRvUwO7wp9Q5XMysPqn5nSerhd92RD26FhOFpUo0aC0EhyXkGsBpidQaU
DMWwIcJojpJLnWBo7hbIxWq6y8yqOGhzf9Ac3Bi5otC9p/29xEHfPcRIOunMwu1kHOBU7CAlJE0l
dh56I75QFiD9QwpAxsx9NTPCzRjn9brkrJnRDINIH9KHuF86Mw8JcaZ+rzJplR/OzYScwDeZ8rOj
QtKE91zSuWvu9TTSvIzi29yXmH/xgL53cuCOLd4syl17nq9TkQTov0GjNAtimENi25hu8+1sYKwR
5cx5KF/smc6hyG1qLrX9WYuJY0rJKQW5y9jnKriJWb7QXYzK3gg73Tkp3vi7ckkmy/xx56IL1YZX
kYQzufdS48OI+wjPzXephRgh7mrQhYGmNwFhlWtd3dyB8RCVk33XWRs7LA+8BBewnZzbtH/vnTzq
sLVQ5Zl4WAAIzM5ZscmUdZxafVUrHqdxeG2I3m2v1Vn5uarNKyrW/WC8tl4X0LHgsDWfNPbW1CQ/
mlZXSXmBKPPq6cutVO17DzDbEO/tdXrVdQeeOJtHEeqAVa0sDntrM/6x+hChqLTNmIZNmsqkq62o
YJECkEZJTEiK4RYcdUATGw1LZVpqD+6yPqZ99YphNBgw4c3OdF3azZUh6ydYMFy1kKcUyFYXjfRD
utm7WHK8bN/XqCDoklrnT97gzVFr+y4e+nfZoGqtGS5cG/eaP0vMKCa2ctBKUh6I+WS+XnRsLSU7
I1ErDIPwSealvbOL8QViDZe7ZwfQ75nAhhsdF41NGCzros4AbddUb5ll9H6dtXe9d1dp9k27iGOH
6dMWBa61zd/eWs8piRHbUk/xWJ3bbjT8Jlce54r4jifvsgyliiwazRrRZfuiyJ5nZf6mqxgUJR7S
ZkhujTG/V92KPGUxHeahuzIL+ga9YuK3wS3ZTOal1ZNdNorvuqDhKtrGRSZ7RnsWrIQdHCp9ICSq
6hf7JobloOAWXCY9rGZE6yk7qF6yr6R+qDkllyuR/wod6jax52jgHlFIQKWmtk8zcRwz8ahnFN6K
sVuHZZ/3zSGOlR32OyAmdF0aUF/NTFdJC2M3TvzCGh9iRGDYLD7L7n42a/o2nnqt12lUptXDduMP
SvZRF6ge7Gn1RDCzJgzXhp3hvBa5uOoU76aAlwKj/YlG+6vM6zCz5itO2CxXrQpl17V8dfmtDAIx
c9nfLTzyvgY2xK8nqQRSq64oPfAAm0dd7fZlr+F7jR911IeG+qUu9Zs5TW+qrPmgff3Wz+6BYAi9
cb3cO/KrMquwou1pKiuQlypUWFGhzWy4o++xNJ8W3X3qBbo7YsR3NdiPS25HiqIf7aF9po/5vlIr
jvG7asV35tr/5q14qqp8l1v5HT3no9yi1QuNVvwVXpVBSd4rdfvIkIyQJtUu9YpPXaUPbBsPIIOi
1Bq/kGEOEN6XMf/oFPW+K/o30nY7pWquR5G96o18kwMYpcQ0iPo7RIvK25UWrFHT+070bgfXlM9N
FLb0TsLJQvaYo2snTzqWefyqoeG637xXv5UiEH23r8snlU6azf7ZauVtNj/SX/qJF/emTfSbvsjf
yaL5iZMdCpFcA1G6cW08J0p1Xg3zqjOan3TKmfkxXVnK+GrwUNlAuOxFK8OUnmmu3hV9+gZk5VR0
OnoeB9yRxYQH7AUg7LWVplBZUr9xWp9U9A0xxoMx0UxRB3kx1uYi9e40rAZxPw35mf3STU59nF+P
mnxEXHro2FP8lY5IrRU4ilfmn3Brs3oyowPECI9nqd+ODeen+8qSij8ESYkUaY/DlV1vp6+ui4qT
ujoXwm9A9izMLx6xjGC7WWK9vI2TWy3udgIetJ+iX7HOKEglfVcEcYVoBRYzLo0F90Szq7uu8pOL
OYEyGCqQly70Vqz+tWX4Q91Gg9pcimGJRufByOTRWgzMCSj8if5qLZWxL2ckIAzRjr2pMaR7oM9c
1sk8Z4t+yyiiT2MGJts1e1Gu1zFdVMg2N2Xev5djel+Xj54QsW84zsvivsdQvGZr/qqVhk6Kpt8M
fX5Pznydn6TWfshxN3X9tez7V2Eub3BhIuKYJJh55KqNaNkPX4uenk1UcNoi+0Yl8KPolFNGVx/n
QQeTmRxyx8EbP9DZwBeDpe1KemhxJc3onMixWPdxTo3EihHZuEtX2ZS+M9uOj+dGj0at2rWUWQEz
MsDBJeHkaE90t84eoRPcASfOOIfULJ7Nicdergmvvl6pyA+N0R8qreP2Q3iyzFtq3p+Ff481N/K8
ZTdrF7stH+ui2yfG3bySmZXdg21ZO48ygu4AcrkI6oaoQ9bsFIVM/WCRAdLM3+3v5ot9pxrelWjF
WWjowp2OVWf7g6WpPTglo6s2C/icjPeeqE4cOw6xSJ/0kgjhVD87uIbXMyQgctoz7sheTPvCcq8U
Qf95+6G5bF9GJ+G4l/7ovSDvWdqPtd7cbXFTERjg3erqwcVSYgItyktQT328ZeOse3Vd2cmhU3OA
80GlowzPPW3E9dlYx31m9btG6fd96ga2iSgCwY4gKLsNiGsE5j5XzlIrax+uKPAXeeic6eKR92JA
zzEmnABT57wkZMbFsM9W42i+TiMi9vI4rWk4p8vBdceLmb4lm5Qp659Mup+orUe7ogcqVHzCzmfr
PdGiOSRx8ROb7hlAcxYsdnt01f5jje17xkVFcoScWqHgjEbAH9B9pS8g6rBENmW+R8ILxsV5r+im
hRYd8qKoT1oOgwkPlxlh6deIfJKZcGirBtlQYl3ANkAHqgpMAwVgLvW3bcmEnf1qly3QuxJGlELy
ziXcCletZUAHtBGWR1wTZ2sRh4F6Am/wP+Y8/P/q2tSxRjII+P/u2jx/dEvxUX3/axLu5tf85y/9
y69p4a+kZ2fbqqnykKjMCPmnYdPZJg6qluFZlupg18TK+S+/JtMg2YA0mM3AJpgPxwy8fw6gM5z/
RWsHk4htOfhyHdX4f/Franyaf5u7gVtTVW0oEC6ziegp2Lg//7fJMJU6Zh0eXjjn6wjtbKK5NkL/
WBx126nLgLBZHubFRrFpPSuYZkluK3eg0LU0WRb7m4PAtVkNyPVO9l8mhml8yv98czjHMKfi6zJc
8280x7+NrRkKT+AQA8+hkMfU8SP5EKGrwGIrXAZQlmbZPS9wjsySeTYlOOUGbP1/mUyyfQv/+SZA
cG3GWIsBnrr+H5NJBqtHbCPdfFgGEqTkk5iX0kjc4w0XxYkfG8SwMjFu4s7++czI+kTWZBDmelFz
3iJiq2962kPt9Ex6GMxAddF2GrV4L4Z3k8g7JzzesyLc/zolw7L+z7euUewSVNgmXvMFYwj+97E/
47i4uK+d4WAxmCj2xpeJIH2kG7STYlbBbLZJKJUpelOmhonKWWvD6trrW6ryKQeluGVNZLXbrvWa
T4D9s45WBukL/t4BKJq7hQufJk19nHXRnVLPBiwXv3GRjENWDrC7+TODSO/gxUt4FihHc5vvExXH
fznqJElaNz2kboVIyZEZlFQ5j3qkGtlCvinjCFHATXc5yJqGDldKy3dMN6OBAoMaYNzAsRB0nQol
E3+CW+XnOe1ouMHtw0aDejYtO5inWdAt8RQmFgssILQE85kyJw08GH6mKDnV6hXsmNzCoJwihnCY
53vDADMXzbuDDXiYrZaBbiXEHiI9w2ox/ciTJ3sU1I/WdiW3n+7s0sd80XiYIIaVSV+ZkjA6oCHr
25tIqXifyOnC81NULxS97UZG8Qo7LD0IwZJMIIxZKnryC4YFVl05lT59NLEHwvSeSPO1duFwtdsN
HtOr9sF1g3rEP8Ly3bzLtOba5VdQyr4KFX3AyFx8pkqCf8O68OvU+Ka1DcprZeiUC0JDWmH5IvmZ
Zs/muJ3KHeVAjcRTVRvXToZbDmjRbWsLJLIeUdalvVt560Zxp4/WvxOgM4R7wYTmt22/7Af5p5i7
gdVQeeYESYmP0x1zCOGhNvG6rhYwaAiO+/YhlAnAONpF7/JHeBwS13psTdowriNfejt7B/1y01RM
dPDy906FfdOC9opL73E0mCnZUqI0Dh38jvQdjIrDwouQ6KAmmmzQqxnnYCN7ma38/e9fys2MN0m5
my3zYWk3JQMSCMpSE/T5CkvMHf0JLdZPbDCXleyfMM5KDKLm81Y8M46g2E3VdMjNCp9TXgVDu6Vm
Gx7rdhW/TpNcz1nxpJsueA+Lo8QI/p+YRuHX8NhznKGQt3vfGS6FBLDSOSweXarQhhftTQxYLKjw
90p8m+FgJgYDmlRka87MstZYlgmQ/H0CLJ0YoarlwZTzFCQedypZch7MKb3Nt++d4vhX2hNkGEa+
ZPJRriWSqoYXPuGrq9HI177aaw3LUqdQAONOFww0YcaAcyR1TI/N7naVwUHANZpbWpxANBwXsRM2
UsorLC5nRJPMx1hvNwYMs8hbER3gI004geoitOT6lk2LRIfWKxCF04VYIX6EmZ9HNFzAwOqOReis
3UJWynLZTAz4La0TkdZPXdPpJYHk2SVl/dRhkGXl+ElGks7/cMhJ+VwtFr5FxYJaypwlQ61BqMUO
n87g7k29SoZVWj6RmsFZie4RldVy6BR8nG3v8ZW6uEb+lvFatSgVSz2Hu4PoOMj6mnGtWOombiW+
ZgcF3P9b/AixTgEO0kuiPJuq+8XoEZ5AMKldOwWio/oamNDijc8j4yh4UuD9/n03zcj9UXvF+7Kq
MXj/fU0eHzYKabaRh0Sm+LYx1Ra+sDG4aY12VjXzs8OaE+TFosOUQu2FgcFSzeOcXSYHq1E2sP2a
OY/23zcyDizMUgq8tMqPNYv7bubxWjB9uSbvGnwl5eDB1ZoxKBI+XRWvQUVyjtWNVxcypxcVh6Li
O6ph19bN322KEGQPXJSmLk3fAU1XP61SfJvo1wwJe9eMton+/hBVCk/0fLJGQwdI26X7Qk2fe7e9
GBnby99twt6gR4lM7le9T7FK8WhMvQVb6COT4lS3yevfLbJKVrNCTX77mq5RQfmcYrJxtYmzX3ov
JO/Qaap3r+jA/mn5r66yATVgjfwxI/qgIShy7iouTOdCWEkRUhKAvRzNCp+oKO83zGvvEucTsW3G
bNDdDL1tr1DKJRw0/SshzEJTCdFtu/eNuGQhMIuaz8AFZUTMBlsbpS/Nl77QZnaF+Ph3YyIOcKcl
+S92HTVUaJ4uBiTgeu0/hzQGjaN36NTjw99dZGA3D81kBeKYX7rOhVHDLqHqfJ3thk3pc/wROCKu
F52DxtgKxjmRXnDHFTdIx70NmazEh1a/6wUpgTnJd91kv23YYU9nUSm3Jbru1rAsbQ2xiNkIreXy
Hvi3psTOkLRfDMnygjbDD04gLj7JNoKFyRdLnE/1uKbKsL3QRDeqSp/t7S8v20F/zC+lUb03bKs4
eBak9PiR/A2UiJJeMajmib2BJVllOCSLPM+7N7W7oVix5ibsO1mbhZoCOdGsmiDNsm84TNzETfvU
c21jZokRRs6bqLX430FPrmu2PluAODNzI1Bn7JEpnY+/HVszWexGT/xgMt3RStiOiGlGc87YmbEF
ZLpkoJBbvv/VAcrMfT+rbJN8J/5a6qz31c2SMB8TMyFFzPwyEAgHQWjwwDO8MW/Gt8Z0bktLCax6
uF42cpbG6rJm+W81P+p1jYDaxu/MrWNNdJqtdL6e6NlHbLU0ju19ibfOHxsWMn0tj5W6BIKqJdyu
maEmHxNx6r8PogBwbHEBFgq7EM5tLGyd+1UHYL9HsiVcXTrcrEm6vndYbfym5+L+owTRUhwubYlk
xzpGbpNSy+0w8Nte5GSXxkC91o2dEDzmiWwfpmF99uzTzAONG+7GyKsobRjBY6rOH/qG6t5rDyaR
gB4FMuw6bqQxViJUA+gq+bkzbpZW+eZQMvF08qiM8ZCTLdCvAIfwDJozYE8o4s22rAIVoaHccHW6
unn3Ela71uAX9Ru7pzVjCCbcbdeiH9U8BEXE4qNxLobT5ScMGaSs4i1k80kgjwd/j6yOrpVkFl7v
nGdZSXgx01m+E1fdpviykNKBLZFW3E27UH48M2dc5DgfwJ+7zJbaSt1AXUkPQdOZo8RUnmuGTDku
Wys9KQknWCkpNn45b+xwx4uwYwteKv116A7OsjJEy0nuekEvgkr5fwg7r+W4lSyLfhEi4M1reUey
KBYpsV4QIiXCeyATwNfPSuh23BvdMz0PcqViWSBx8py91572s6rjR7vbFX1+q7V83lkTb7IkHjjG
KNSZrMoaikAQ5dWun+xDUPB5ZmoAKCY852kWPVUuij6z4IApu+KzG4ZvZgNTokk4zS2SQSH9fdco
N0g8ejQH2rWsQ+ANzomv1JnjAKBcviE2cleN+ApzTp0Z7/HKGoczpyC6E7OHnEPbMczjLzIv2KgI
dJ4ARlxdQtV2i+vQEk6altda+8hHZI1mGDxV6XIdra49oS8Hz+cQcWl74v7dlBXXIa1lcpUSq5pW
uolA0j5PsGR04Ji7yOBY7awCJXdFiZhV9+XwC4SNlRmiaCW2iPF/FnO05aRkWsWZvtRz1UhnUZVB
ifmeI5xYL4txavi3pQZZFvG04+JqQF4KrZ4fy2ho6ll7NyO4YXyVw9C9Bi3Ta7JMfCbs/q0ukutY
dveUQZRr7oU3Po7xq1Ubm2imzAgirs6FXpKU2WWfS+3ruT3ID5ACvqWdUY0zurFxHLMe1Cs80l8o
Azm7KbghGr8HbG8IkqKEBFl3SobkKzGye6x0e5NbPBOEs5YpFg77ZEzt1Z/DXTVMXP98dtpp2uH+
yvA/qBJ1Vsv/nGWHqCGjkesR1YbfrkbPeA8FS0BLSlfcOXck5Bj1JvclD7LnMuWzFkl+9zqUEm67
trCT2J2x1qV/G5KA2YvFGqnQv5NzX66Os8bG1XSHx0Imp4YSnA1F0jNkuMLavScdVQ2zkV8UKBsQ
IZQ4BcMD/E3Lex9lDAZVXIWqG8g6oP7sOKmq9IsqkW0I1z3HRmM48YawonKfrLrQ+aAIaC4tNmsc
wvoqSiD9l78RW7ISV+65zM0rQVNa9ns59j1FGkhCLObLPfJkY1MrI2mliimH7qVomHGW6vqSzRQt
yQ9VL9DmuOU+m26RUA+TdIjLi88GcNJDQosW3YL4qPp71nDBXL5m4ruzYXL5JiMGuE58jQz/QPj2
RcasPc1Q3s2O19qa0KQtEiS6BEtq3X1CiDGmxGCxTr/UFgmkllrQXuTMarccx+o63Nj2QZ94WXjW
NqSHXIX04dg+T/qIQS2lRJrM4Tel5t123QF9k7WDOf3F3DVcCTFtp1btc2UMAjYSWCJhMSba+A1r
gX2U/YVJTvJQ19lZq/kibHL7GrIID4QNv1uJ89rr/s84CB69vLrmLucX3jZE6m7+q3Q8sQfpkO2e
Mp0lphG3RMnvsliKPYgQtfnT1S4lqZTiRq5RSJngdxhKo/ggamwVhGs3CBB5qaJS9QCMju165YzD
2jbIclCbzirauUUcUOZREBoghUCg/oBPfRmsWmx8jdLCdMNXlwvkKvC0kf0XF0kEM2pMk+wbGyY1
Uo19nRiXoQYsroc0mxtDCw5xZD2VefAlQm9aoXbepEyWdnSDK/SPoeCsGaJwN0J7Wo9DeeFifYl8
KrFuzo9mBBMkQBdB8B66raQcJz6ZCaEeX5I6zj1PEHSgBvMu+B+/6F84GYlAUaFtvVcTXzbmFTj5
immHTieWf88eAzp047yPXAAsS9uTvJZ5XEGEx/yzCzT30U3qimnSv36rVb6bXo502qU5G6s6whjH
0sCNMlrbBbEyVUJKpN2IV0s99fIiQpNi5dCqn11uxFWLaAwJwNYc25p0pAQQQeQSjzCI0yLN9xTy
IbIQzWSzyqJa4mOW33QDQ2fuE8SsEmWW3/7cxWcOhDpFJcAst5IMww/q2Am0iG571oz/fJjlLn/f
+e8HEyqSZomQWW5b/rn87e/bguWR/77x7/v8n7f926MmRUmnik7NX2+vWN6kcFC3r/5+nuXldQCG
Nn0PM2r5j+U38GUn7IcVXUPwyOflwbM+gOK5vIDltyz4VWFNOFoVTjNDr1ax5WoZ6sjCTrdGa5Uz
0krY4paQIIQylVy3/Bvx+vNQ+81uCfkJws7cy3zcNz0penp8H3qoEHyWgLYHvHDYs9DmxYi7B8+u
SloGvXvidRN0pW5cfmuaPN5YUUr2QoQ2my5YxC4ug3TYofmO8tQ/LX9jOfVOSa2vmUoZB9JDrj3o
y101ReZJa2vzFNOQOYWTeDbhpOw0lx1m1zafGaVvHbLhOEYiYM43sPtCOO0aaMuNnOkIkRd7zltl
KWErUmj4I0K3PFSBYM5jzXu3zHBLIntdeYH9mmtu8GsgfWGyTi1aZPAmSI+jUCiFR7F13MLFL5s8
iIqt/DFwZjRlOqGVjSkQyoSqBmFEF1hIZ+JHp4PVGpeaxTXaPHGuWpz0CQVEx65TOLc0E89wcmG2
dOWjRpLAumyDx1Cvtl7ySmjPSeY96rRwQPotcRDjcAoP2HaZncYPmSsvCU72Te65nwxR1dwMgZMP
0hWII1sabPlmFpXrwZmpw8PoadSTZ2uIrohjO/SZw2EezJcBb8BZ5gmsf5xCO8vyf5uT/ekDXyNz
k+G0kMWvoBuYyDT9J0hqMQrCJUFCUyGCx0z6q5MOj12NKakqxksUI25WXIKxceSmHmz/yJjgoezl
BoYVm1JLjgiefpHUii+zw61l2aHG7s7bNjEv2eWAgJWCy8jIGXlKNGaktLVIrZ7GgqgCDiCPnpl3
KFoMkFg2skOBrRJ1bYnUE3ENNn+scm38bSxcl6IlQzzjtMi7c4TekT0AIemQkUj/xekZrwfF9MOM
BRdoYdXMCdDL+SQ6zAHgWxnZ9HyL6VFgDzh46dRtZGPsGmKM8ZEx9/aj90ahoO1OnMl4rdYVE+Kj
QDLU1RKKn5kCMBB3A0UQHRhY8MGLSVbiSlIfm1IY9G3lpe4tH0SKr2PnbA615RerAhUnmKj+F6+A
/YqBWCmz6jP5SMgI0SE3SYiCVMYIXqa9rccnhGD+JorbnpcBdjDJjnOU9DcM2dUjTPYLQX1lWFPh
Z9VP+nEoStU0W++dY9B4G0vZOYau/mRreMC6dre5NO4xj9zKBg0ZOOCabQw9xLTlqZqETHs33sWR
cY51338U9K45gGLUdXrDR0ikmy4OjjtvPAnf0+mUJt8x7r6DUaaN7Cddhruy03qOe6TLvSXf3D6+
0kZ4ddHqDxaLhRs318oNHghUvIUhLZFWCVUMslg1qGPghT/YuNJScQmV1qrvRjzEa0we17ob6WUZ
4JDtWqyrRPjHMmg+ckksjAziFRkPWIEb99HDLbvOpOBsaRHLReORncoHraEPeMMPwoA9n7scDOWj
+2jH6YBUjjmJIRMuxjCTuvCi5RXrTDKuylF77orspzHUNGS7iMOWwb1LPgw5DJhxaVdFLna2EvIt
sl5xaBvv+zTCMDAdcou58pfu3CELbn4XEHKF2vPO5nTJSroIBVGuYYCtKSV2dcPI9YpMA9bvYO2A
Ut/6uiBaiuyCaVC9x8B4Qhv6MKVyOM0s3HjtIPkHMydqHq6cFHA39oc5rBFuyDnZoqVYK2U3dPnu
GDsdI35dv8DoiB9MOWHA1ZJjX2RX2WcI6vHIbCs3bs/PlrCdFzTCaEBcsWMqfNV7yLVDhEe8n9w3
x3Zeca75IbuXqhPwzOp1b8q3aQquVHIYXlxoRI4zrUof7GX3M2TGXqS3prL3LHW3hEgYMdP7q8Lv
HsO9teeY33tBv7dxDr1rnQJRnQpzXFtCw21HQYKHM9tEVvNS4w+sGQWF06FPqh3yJSYc7BEV1CNO
UBjX4mbDlppND7QFWxziz1Ggjkhb4k+wrdskrB7hYNK1mojzWJGPVKwbI99kKnjWz/eyoVaxh880
HulNIObGwB1chsb5wMXPbIAOI611JiXapicGqg4f584k3KVGF2swBjefmG25AOaOoSg+AiaEjjqk
QTDuINxr8aWvkFh1sHqjkKt0celr+OfduxFCKwBwkdTAnWzrIW6y20R6wCqokGcImIPmR2xSBptN
ewDK8CYj89lzmx3kJSQ60URby2lWtkFZ3sUJzN3mnKURc4DhYIv+pD7zoq0OyWz+MMb6auTRxUwk
gQv0DxwC1zFagsmz+02SF0Tn5Jc2EicPi4FM11GaNStkt4iPY9pUdoonJve+Wey5MDIN13xGcBPj
cGjbNywC54J+RAlGTH016qESTx4aVjafzpjZPqT+Dxu5Njv2epW04j303c+x8W7dxg7QZ4+j95rz
dQxj/T5xDskZvbjx6oTxh9Nhn/CjTZg7TLxwJZBAdYxm91RrJDEaUNWyXKFv5AM9+JUNGcunBT6M
IJPH+zhBr4EJv1KssCyO0GNEP+mnfJu+TVHOnlHH7kvH0w5tVHMi2sczXM2CCQXLUo8wsGGrep7R
2m4kHzxC4Dc38Z47v/hZzhGx2lefpk7etUcnbe5aOsAfjLWfHStZn9JZsv3C3syQvdHkQgsGk9M+
9KN5kRrRpG2KJtVosm+jM/2mJ/adUmXT1PVnm5z9lMOw5HKlslCPU4WHzC7OI9mPY64yQLrzPDfh
zjVQVoDGfZ5ocHjSwQ7W4z1sbQvUQUomugGPZSp1Fa2b0RQtLqEHgBCy/9mlvUYE1UnjZJb2uU99
b1vC0R25Jk0kbWycJLw3Y/O7Bvzg9l2AbiaCQGFsm0JzzuOkHwgbZzUoEYG7Wr3p/fGjy5oPt+Oq
TygA4MaMEatDU7m+QJfbKriPH0+buPIuYye/yIso9iUhr50D8z4skfxmTvQuNY41KMMMVikP8FJu
pSaAGvrYsvSBNI3BiztoSiQMeOmrBSIEy5aJOgsuXRaXyLRHtlRFizJJWhBN8SCtUu0bHe5nVyNE
SfGZHJzTmFXIQrEneTJS49tEkaQ6LxnpNQYNZbaDsbeuCEA6pJp+TsfM3rP6fRpG+EZSZYK5VLwP
pRXt6C/hchuHe8UANR75SpMrYRzvpEJJuLVc0+tJXGzgF47GFdu2kRlW34XJMSLT4vsQ0DjNcO3s
IKejrKTdxsX1wZxAVoRyeJ/ieDfoGOk8HMnrGeHDuky014hY543SqWtienCT+LUgFs4zwYZAOG5x
xw7n1HT20lVcBxPWDH0TBDlAW5GAMi1DEDyLryCgrwLtWlqryo9vjRNcQYm+IouC0/lhz8q7Yj24
Hl2pqWAvDJjwOR2bvSQ7yDbrdzE8Gf3a8Y2PZmbyyi8461A7GWZKUIetRIMrXoC79SsfCg3owRUz
XrpiTUmzy7Fpw9orXWZb9WM+127zr/+Dc7y2Ke9bwEVc5Rg+FyTgsn7zFC4Prx4tAS/S1MZexD9b
AYf6rx8145rVCLGIugsGgmxEPMnTVU5wUA8xYB7OiIWbvGE78XBU8uqfplVurOR1nq/qcaMGCwJ/
qjuHPMcQ+x5UlIyVkFdFptrbnJHzmN2gIrZYoWp6ZwHiUoMLUh27GxDqO0tLt8vf1f/xqw7aVcCR
Y+H9X26nSDXAELUpDQv9A71XhbXMipc/a8a77CqQ4+xbpeIlkg0yMP1rDZ6ft1N/V6djwHMB0Qet
2YFv3tnd2bSfWIfWBh07vHJf6oWV/UQKFI+QJvK5Tk16c2IHLwW57RlO5FoUAS0cFLbjvrbJX+Um
9Xw1dIgYrrJ6rU7X5FuoaHcrCQ7qyet22NbqDTC4trIR/97T2JQgNaCc87rU02rq7YC/Wd47jwHq
KGK3pX4aXsUT8Afo1nRMuGsrw7X6eNTbUx/hv95qwKsyiXfBT8zRxWbCooJjsAZjZ8v6vWtSjjZu
65iATZ4C2kPD5FfFvB/PvM62BeLxSeeuHYle6u4QkvZ6Eq5DHi6D2OQTZGLQx6JD0cQwOLkp4r8r
JRvkLrXixA7sUDBO20b+qR5K1+hdE8OBLBcmQPshK6Ba/Iy6T0Du+fyk7qFeU1n9jh//9aIiblSv
ICJwTT0VT/EggXeVbJ7TzlieTj2cK4cDD2MBKmeL8i2YiWvBPzOkeMGqS9H+0CuGWH5ZXkeTxmIb
zSc4vO2mxClUEs+xESaTjshKvjyKbYuzKpUa1EPNRZoa6RqX++m6DPCxvH5xub1pI4dr4TQ7QBO3
KDWDs17oh4GJuUlgFYx8EAs9vWid5BWW8J68mnDcI0f4qoPuMI5Ms+cKw0mZke0gnQZkhIE8JL3A
Hk1p6HGxMZ/ZLXwUYiwYuHtPiwwCFi4RKgVIPDZFgxqK2M3NrjqyIguv27REwbOR78pjOR9is4iP
YGNfyLW+hTPZzibpHg01Du2G/NRV4ln9KoLG3EKhoxlKedghGiKYeN6JHZwjJlhcRNYyjr/0UFS7
xPvUgh5PqjN978NWMKmhRa0ndL5nKjYyK03IRd4rhhfy2TxEm027JtfrKGOuEPV9cvqXLKIemh2a
7K7JtAlgJh12wTZOP3ojSWnQVlocpmScQSMu1m5N7elH+m1pd/s23fSF+a5t2qIA/sXXaagJDA27
fN3azGMS6wDXIzkELSmB9Fg5vGkKT8V07YcMgWxePUQ5ha07Oo6SZWMdK7NPu8UNRd7uOTAlr7/8
XfkVw1orf0c/AUmkp2JiuH+UrXHQCwZIZqIsHOG26UnIgnp1kWDcNiFW2tayd7NBK7X3B3x9g/5S
k1q7YZh2DyvARsSq+Ss1pICLlhwai73OMpykdj4AlmcAAkNgbaLrI9rD2s9hzyQWpxnkBnLiFVSc
WNKdOYqzXuf2sW71cxvQjJhkQuqnGmY6ZnVZWvj5sah4mYvyqkIqttJrif5P7BLiJlZ6SC+bILp8
jfOgBlnzEoUUqcuB7nvxuBlKd9siGN7aYzjsCnYykyeg1HcM/aAdd1RYzJ0HdcjXGnBVHKJw4yG2
TA50Ko1vlYQyTOHUjZrvH0pnkg8e1RJjFeeJbLCg0t4wT34m/mxsE4LQlqduRhV5D+R6O5plvBZ2
VB516munJLSXayp7Mlxnv9gKqn2lgkVwsiJzU3KwsnxI50Ruusg/Q11EWaG7b/not+saCxqeN2cn
AuqWOXnCzjXtk4mf9AiGcXQqKhRhN0spMyRrdJrs+lEzFiUDfOrmVuAn3cQSN7M5hSfLNrG1EUg8
8N0m3x3ybzEhBFDv2nkHlKnErv5JxVltJ9TuezQN576bUVCbP3SD4UQs8wv7QGc9jQp3IsurFVef
zLth9SIK3MZ2fRrC5jp08cVw0y8/fwgCSqMmb22yQuk6q3MhHDi2tWJ8ResyrGuXNcAgihKHNWWZ
DgTegPBIn3CMUW8VpbNylaTvzzhVDRQXlVRR8Xoo8tbdnNxdaT0Y1PseQX/bXlIe9SnVYMehRNsm
DmIdTyWlkQ2SknxgCj1SawY/Xatx0TI0aHPmcpQfd0L8GP4q5YL6l25XV7jI38j32zPsYXDDCTzU
CPkH681J2cCVROQxcsxEdRFug3t83Ompy8xHDtkuJAplJi4E48EuC6+jPtDAJdURRAXdA4uqTD0J
uS30Vo3vICPvZAa8ZDE6IKXy4tJB9ciwbO6xuSWcwIXLYZb7+S4s9N9qfrYIc2bBOsyTnh0L3QS9
4odoCpnTskez4wzQ8oW9B10ktc+F0GcgafXPTZrdTdwmFqHnjPNjmCzI2TuG2ib4Gdj6cHfNcRv3
A/rvkAt+T+LqpevZgerjd7C+77FqAzkCJQ/Ay5YkHjQyiFBuxkyPqOQdtmM9siexMrBcAPXcCGEl
Ycu/EIiRp5Ua+DRokWngVtZU4P7GbUEoDzkknAYWeqH5u9oxL3Ymvs2MvmkdcoC4gjeRqC/JDpGK
E5yxrRTWiKDAl7oLEJUPIGaqYVy5BkqPKnXyY+DaT1bl3FPX/KyH7kNPmSFbMzVAqffo1vkKAqhT
TbQ2PO/PmLEp4lMc4puIByE3aHrwrGRttBK+0mmpMdPQsnuwB3/nMZMqGM61UfeWjQEGAD651mOm
7fWYW/3bH/GU7H6W9Zcmn5PqWNrDOcuVLlaN/PLEfZhN46QrWWenlJ4ZMeeA4uib1AJBTdciGonK
u5rYuWrIPjK82U5T8qWGgq5fv+HYfMmMgGYN+w0xcfTSCE7WSe0+c9x8K1ttpWtYfZfZGQH2q7oK
frRy/iFHFqAqZfbZBDGLsAGYU+TpH3AyBOT/HdFrITj/N0Gz4RouGxOML761YIL/qQpuTU40NLD9
IazRUEzDMhRl8uv7QJS4gr7MiEMPRUcb0SboMp0D8GGc6unAh4Td/o80UO9Z+EYu7Eqr1ACRAUFW
XTU1wgdQQNM28I7Lv5xwVId7fuczaU5EkwKy7d2HyWKHo9enNB/YvwnGkYEa4DVDc2ID+m1Wwan/
UOZfq5wRWPlPNrHzn3LyP2/b8hyD9x6oD+YfcnJkXFVRp01/YJt2yFk4xtl4CDzEoxqX5tXcPpDs
VE0w/0wDlHjjGwQQGkpzUaWcEOzkUAVQrlTo7wiBYAlGCbBlsvRFEfKz6VQBNgcffkMCh/B3g8On
t1xFabCtiZ85i5zLmhkXL6INORGQIIda8qXKplgdp5mSIo8W38cfrb0SOJQlrSBQI1eqrHfZsmKr
FQ7IIVuiWOAhaUhUg8f6u0kI0NJy+//50Kz/wDnrhssbNS3XdwKGu//2ofkepEmh4S+CoYEArg5v
+PUP8PxZy9Qsd2xfepOx2CKmXOQRTF2OlU07Tl1a2LBcvCpwWYO0V1Fqj1Fj7hZxzCJrmmcWD88l
cMxI8nPWd3xyLodQrMfPtEnf/6jZbOtVmMxxZ7ZIStwQyeQwZ+1zL0YuqlhRq10U05RWZ+B/P2a8
/zxmYGqj2lVvH4PBv1sQogH/YJBEUByJY9gl+UYLfbKfgNfRy42Yb4kE5TZrhW5CnYYMdl5EeprF
V5ngQtunSk0eTvi76/liNd6Wxe8wuyx1hTh2NRLLpWAYm+l5RGlQqYtKZBf3yeeTwYx5K/OCJzRo
t6CBYP3RzmEhmREFWJhU4eqkMZI5thV5jTOzkN1WetVpjHyUVOmIwgNkKOSwA+nxiw4plXZzcrr6
6PoERbrq2mZj6to7iX2slBDLj0S9NnLGQBbto4Qt+D5oUX9mdz1EexRNrxnShNnrQCKpqyvjqpqC
HB7/UiibabBBx00DzCaL0tE2//0bMXXvPxcwkhUxrVgEg1qupwMz/+d57AyaVeeTbA9pVbBCUqzu
e59oRZNghKKENzG72At7j0tpM5xctzE3rYi/uCbXA8Jms4eBqjR1tdJZlU15JlTvwQeBvNYqfkhL
yu+tqVyPzK/+LEqdcbTdYdWJJt1qhvkTst4vL4nuaM92sktuJvFX5POh9tBeaHxwQW2BJilVWda6
OlkVHiEBw30uCFmempDvw31vlI7TDukNwWlOtjEg3cLTXsEQYk6uB/kUePiS5/6sNT1oNmzMfls6
RIhI50xSGixoqzi0jEliHhqU2XgKA9FySwnFUmJHLJqnjl7dwRrzjMKrM0KKGJJdBrSzm1rSbsz1
YsvShnmjuisNvgfvYcxZ8JQybJGzWT0KdAccDYLYNqdGUkWa2+ZfeRDtep+1ySGA6o+Savl/k0LO
arVnXURfZUH+SUomjdn9WgpKIkKvrsYEsy0HKFnqzFDCrZZE1zlsL2pfHIGG9IBhBFX4ykp5V1tT
dtHWelK9IUBKP2Tg/AgxyWfOgKRXwLQDA7SnDXlpZiquQKNGmDFfR3P1roRBVPxrWwXoomH8Amn4
3BTF2dRjl00iGvrEogqfg19ANN6iNj8sStU+/llFw4dmqseK2UMENgY7LBFOASm3srUtXmPE9tAw
V/pQgaVlJ5o0JdE23i3TVMwgIihVcXY5GVLL3hJR+cXPsflF4IP0P/q2Qe07SsFJpxcD+8i2IW6s
og/v3RYGjBLQ2VB4V5lO95A0abKJ4Hoye0J7b9e3wUDP33QkyaitMJXstkMYuesG69kPqx+glbAc
zBQpOgbtpDF/LCd43IKKccrxOU4FCoA6wgDTmNc6hQ1btezxOxoPERO9xG+/+5G8OpbGYsO+B6oJ
NAn25L7WUsoVlH9GwLbI8PRvY1N9q5PqOinfRK/40GyPg46Lvx7mcpPgQ9donm9CkC+t1QR/tt29
RuNEGLQCZsp7Q8kfK40fTMdjnMjLEP2k069py2Ebx2fDaLl6MDPKLf9cuyj8095Kzi0fsj3XiCQg
NeMy3zY+RrZMMrhmMv5KAIlxhuzoOHDcpcySK0l2x2ny5aEyAxo9+E3x04pwp5OJOxdwCKpScD3R
A4ew3PjqsLc8apmbb+pQZwDoS9K15g8nm8yXbKaXnAmiX/CCzZhYek9RbliO2kLHGEDHKUHvqcfF
pvVg2NU9KY9JnwDJj0EAS9MSW3bo/gbyFKP1fO/2msP4fyg2VTCqLmnPTtVmcNfXMDcRaZYHrwP1
ptRJQBCgzeMiJ31+dOLwhKrsZGV1s8u08kQKvbtpR91ajRppOXTN97HQELKU5bHoJ/M0B/NDXNrQ
8mbzqg1GzcPVZDoCQZttMtes9Ec9NQ0X7ybaSaf7Gk1udTR6DCQIWCckadbJ87q//sbYkLij4qSZ
+vNsuOYO+dqh1i1zE7vWzQ2Auwf9m2wSl/4SUhRJ0GNBBc9fgV/nQ5/sq5ggox6d8dn02jOShxGc
4qydE1IOT+38tfyjU7csf8NRxxC0JUYpK6d0y3UceIXlP8yI1w+27QXncJjTvV9a35MmIKUtIj3M
mgvILqRi2oxUSG2qHgb2P5D15sfIU8Z+sEg4Rwbk5nlTnHONRNBKJPWaNqJzjoV5RUTn7JdXubwK
C04dqozuqwrRsIRVCdIpSBip+JOxDtmGritpOfvCF3szAp2h4rNAJmRg+tNg7SQ8nV4l51LX+0Od
0zg3GB5uLQMdb4dC8OwXbw0hU5bpRMfMa91zrYqQ0KjQ043duMds9mwTfXyQjr/3DEWEoe5k0DK+
4e3dzckEnM78Zck025JvDVijga4xxsZngzh9V4zVcI7rEeqhX0S7ylWhAMI4knjIMIcu4VmasFjT
iLEha/FLGPlvWSJA0oQ6chbCZUThkjXIHtKy0rOcnp1+eiw7TheynK6mAj7QMUE/qHXpYXyJytkg
0Ow08wKGGe5TkYbGHpGT2HdGfoqGqd/rhcsuuWnm7uRoXkcnw1qJmSHKmmT3KxHP/QmBfQo3KkR7
jHOBHqGR9Se2hRkmE0KQCr4SMyXcUT1GhJT3ILFlrE0PmEaexI8JCvGNqTwqbMYSUrkYxnUEyCoF
cNbhRKkqIpGI4F2DO6St7sWHxcJVEWoJU1R8RS56HaRil2XVKpU3A3n1Lyijr3Yxvy7VRSFATTEn
20uTcV7Udz8EQVI7n3EfSu787k8sU/MI+1z5GZyKRntqY04Pt4s0Oh/HZB9jqJqcaicJXZzAaC7y
7NLMXXDg6G5HmviViWlNutoj+qjd8ioXwbRqEc1hcR3jDaLGkxEbj4YNZJehynoeAsZf3W2pk9qJ
y4eMin2cIrfKQxA52sDujDaNQcN77ZTzs7p8LhpyzC+o+lvWft4FcL/02wxbf1N02V0qabCO7Jwy
vb3NTXFXelilPnctFOgYmxgljpsOS0CCCTKsZsCldM1lNG246lNKuzxSLZHmVPkFjB+uLEyIFiCR
dd2ssyY/pfQVV8PA8/RIn7MG0Zk2NGytuGUxycxRra/ui7ZfQERLvGTn5fQIikzujUHe5j4RR8KD
sxWMt4c2l9WOvInFs7UIhMcWG0GrsxcV6Oy3XoOzDCHll1VHaEo6+pyFxf62GWd4Pi4c2B7na1op
D2pgHkateWz14BY5M7NK88ruFm+IK28Oyt0iT77mJudcZQQ1aLdspOPgungH2ukuoAqver3ZmlNz
bTz7UE4uRhPnsGygPaU2HjrvCbXEkwSztBMdKq7ea4/50k1TfsBAO7ZheyWEkko0mrBEuHRXq1MX
1Js5t17I0kA1p9w1Wko/Rm+Cs4wHihbr4pjoptjpiw7nC38mQFw3E5ETKwah61Rvsl0T0kUzx5NF
pi0DGVxUUfhbkKOxWo6IOSbjbRkypGb9SBEtV0uzZQzZn3gi/+4FMBSS9gfWtGPEfAVfcQaCMQWP
mvKiu2MxIFexR6qnMqIucjEMWAMRw3lR3DtN23W59n15gsghAEiplcFfE8judDdl2rFZH1htm++q
9lz6B6FNJdIQH6Dq865pXzJG15hkqH0LmjZpyrYe8uclaYFu+NL7lk/WY6P1D4mHCjpsUTp3bXDT
owRRLfNbN+CjC/Qa40z66ChYknppOsh8CSdxHY3fdQM9tEmeD+Ngvp7ISUx0CNzRoPu81ifvF80t
9PxSmcCKSn1D7m9fwP1dMo17ZUVNlBUp1EkZ02zmdMsWUeMhAgIGfBH90qKHCs853epX3Qq/am3O
0E1m+wr7DjSpippczldZ8lrDKYWrDPoUlnf1lDNvZfXB6jLm20SLPoySz1BVqVywty6AiVk290M1
Be96UXwZJmYBdd72RvzsgoAUff1bZZQZqgFS0PnF16sfs6n9JeicWuo1wjK51R48xTSYe14iFOi0
ZPdRzFV4mtv6WFgmcjHX1tloEOTGqROEtrPRNLmJhYW5cWjsvQO7GhdL+rV0RHyUDpFG9olHI3Bj
M3RfbiZqbxUKeFqZ/9Mfg0d6UFtVL8VQt3Xhh0prxSeg3H5VdC9JUtzO0PVo6p0ztWH/s5ZFfNEw
Ou/BmP2EtPe7JBmObjS5gy4AtxAEG/CU3RSzk0ckznLY4ZuYmIZakqLa2tfVwAZHee46DUmjaLyd
Mq2o/bjakjgT22tqMp6EEN0G/cwS27n461PrZ5JNGAaVw2PZH9XkYq+iuMY80+crTwS3xTi1ODAM
dVBBh3klX+lQYqdeGnBL39pUVbPXYUrpJe4bgAroSiMsvxR+heoz27LMoKgMOH+Yaw2jgc0+Ayan
DsXFn6Pjc1yFqL8MTyClVbsOm7iupNtJ/di6DnUvlb0wQHH5aDqCx2Hu90UFv8hAe3JMOpCWnesz
xUnyUzLFJZeW18GG4i2cc2pHR8M2nbXVefkudV32Ywj/Melqj2J2v/U13GbCzpnx9IKut/U5qVU2
Yw8q+zYEZorwnP0afjJYo2taGfZIjjGSVp1w7y3gJ6hfvEk1d9GTiSsREffYacfc6NZGyUa/kOz2
lpdgp6y4Mmze7Rgeljq5tdF+6saSqysrUlqwWWxsXPseDVq9ozgg92HbhNPVmAwEGLguhjkoj1at
e0TZYCTCrEHkC3tm4Ha2M7A16jdYPbXyaRlwLptcEzRbbXkX+G3M2VVKYlG9Wz0w8mp+7CQn6uK6
DT3mlU4zDjvrYwjGG1lC46a3MaglI6zvVJdUJu6vChvEri+8S10ioJ08Gvn1BEq0Cj/sKqb3oMNU
i8LDgumYBm16MO23PHIIxfwf7s5jOXJk27JfhGvQDkxDa2omkxMYM5kJreFQX9/Lwepb2fVev2s9
7UkYRRARRAAuztl77aHHWKIqPhAB8fy1XnGhNn2CuheiRE9/N9Pwu0w19J8i5aYrk3WW3ScxKiHC
W6kecNssnuXFeRKR8s6I9uzb9fel5TZNzHVeN32ffeOS6PMDGRRE8XqsOFo/VSqFYlP7yfelbIVT
lHk1kj8ELPgR3fZQiueuHl/trNiK1H0egv7alM7eU/tXSakC1RieLcV1CEKt3ObK5aXazZCNLmr8
X9q4mg6vYdBCMubLlJJPXCI4r8HyMt8tM19SNfetpHtMN3OnHIjL3ZVaZBrW7dkrTKRL6QsZzAyT
CdGbEg1d0K0ytbyrO4bn5ZbLVUdmaWqoRpHsfwjXKKmA6/U+m14zG5lCx8VlJfexo38Sc4qoUYt2
vcvI6efQDlTl2BNoXXUf2Yeakr00/KERMbG0ML9a0gaBIUiiXOWJkrN2ISbgaen0Lp8hUgt69QlF
54ZmflM1RynoTbTimUYTM4taI5U6I5P0sMuhvz6OIzBm1YzXdO1Xb/dvXTA8UA6j4ZCGySY6xC63
B9g+yrqcUK2Jq+1yXyw1BI0GCy0fDkh9cj/ppJizZka0SQqp6lwsDazO+Qi87mnxEvlYm1caokZn
JtBj9MKJQuL8GgH+W3kq2YD1MLVH3qtN0XCVkQBKq5HDp9xOdQbRgpAQ3AOcHAqJYAxUOWOcL6G6
ICtomSwb6Xxa8BTYgx61prj3ibpBdVhcjIzBt2XNFIcaigfU3iyExoOlZjzSv1nJddm9Wo9Z5bjJ
QdcovyBsCFX7Uistg6XncpaTyP42sO70Rgo+i8XLeBEzyM8w1elLthqzWEr0EFvfQJ4nSJyq1xdH
6FPm+lb1yX45lqO6unNFJzVp6mc2/r8L0mc2oyZOHp/8ejEW52ocZ9SnbLeHEkd0i/KYojpZ6s1j
aCA4NdjM8wmiP3PXOqs9OrgVSMT4dz108061MJGa0fPy+Fjy5h5781vL5nau/ResDzQuqGWgqDev
aRa9LfdQbRjDTowNhhWA1CG4V6/DYaIYNcoSR4Yil78XwgTFSAv48MvNK7TPjCIFLiZ/j7eEZYa6
M70+e6dwpM/sg5eRQtLQNqZxC5fvfUxMdTJelxbHnAMlqNynKXqRv5ypJEvYZu4JxA1fznvBlnrl
U7qAz0B7qch+W6J4j/PhPvYJidFDY+l/22JXEy61XvyTmsfq1qyYOfO2uEwKJpALclKqcW/jByht
9g3qYp1I0l13qjqlli30yOLN1HZkOjKeqPVcrFAIVo79VXkUF9mIY+W7TGWxVjVNbeRTuDW1gyXK
tYsraFsAGt9Q6eQm58ai7XNyRvvBDOmX6do07GzMzkNlH6yw/L0IBpDY0zMtus1ghd3mvWk0A0V5
fh/PkgVK6L7jhVEow3dGujcdgJvazsTKW2sT8RoJVseq+a1GvaSSW9T+pG3UobUCvv+papCDZA25
OLiZP15DWDqQHLiuvRRrsI7Xh3IvqrMvn+gcOMeBFN318i9E/UjZu5hXdRm56MKflg5Goa7N0Que
F65Fis2aORL1L5z2EiZAWulynTrmO2nvNMW5r+KSeroXzo+jRuOsNjndCzCIbUhl4lcNW81FDIyn
BbIeAzlM3dCoH0nOrtnxsvmTfCx+hT8W3HqvYSTmslgWKzih7ovCw0cb/VZnVL1aZDXsyJSjozVp
iaiaNIGjG7pn1cpx0ktBBXl2imy3lPl1NqbGpmjyTxjGV7VymlOWaKxtd1kS4yomR4g2efWqG5Rh
AjyiuTEMK3P+VksMuIJCh6sWEo5pkw0WzudlzGiVLz1JEDSl+CchclrnoBl3lMW3vF02ejTTv2zx
rGxGKdg6e9RyDQhLjUuZtBznac1qI8VSwW43zDeKfEGZiPaOcjjkTfdLp+GhgTFZmz0DSf4b6SjF
3UAcpeFTT2EHZivDrQMCGS1ZggcknVFj9D/dJNmry30ZE9Mk5uVkslv6Ia6O659oLczeWLTUMlOP
PKT8zk+vxAIh80tiEwTheUVAmhaU0VpzN6oGviALvNjZsY+6LagCQ5nio4kqb+lglspZQy73T2QJ
DByUeQm+y61tM4cXtfayBf3QKpxv8HghJMcNKj7xMtVthYz7ZSkmLHUMOKQhSiDzaYFjNNmE2jYF
fan8QH3KMOr55PY1ljhFWfkARx90HpONa8IZbZ9nm6kbcDx1JmjvsvpNjigZXRrW09pxniI64KtC
myHOcg0UBRM7sQDGDgi2VJiXXJRXTdowSNzpwxt+LS71oE6Rl/icc0mtxmOT6lTxJcKp63k9U8GM
r8sfzHqthAEkJkvK8ATQ9NxEJbDOMWIcskgUXQcx4R75KTIkfTToq3TfdWIg415NdUP12jEkq8pK
XlKPMapDzc5I+Ij+EA//XjbQ4JGfLEu+kgkDTJ/PJ02zeL8wlgLaJRpd20Fam3EYI7bniG8HNhjC
TX+lVXmcMp0loDuvbKGkvqpQj7rs+xTnH2bEEEF3roeerjPWIdkyBeIMDZNOXG/tCiHXkLnnONAn
JHX2Q64UH9nQ3+rGnOnXxDfbQ4PVzOjgciWeqkIW7w53JcXZbc/UEk4uZM2Z6ltNlXSj+4CVleSi
cz12nk54cVmkrGuf8TiYfwkWtmhzcL0UoiggdLEa1ef8La9xYzgNFKBGcLwxcTbcoQi7gNMu4qHI
RUs3hWxP24BByc6yt9GxvgBHRv+RdO1axrxl0bxbpqKPI8ldq5lc9cQW8k7s0gCpHQ6q2dpvzdbJ
ymRByUddsyr5tsBV4rS+QvV9UvNmjQadwr08Q6jCRq628AndIWFwm7dh9rOU35YhdBnPiuQ9dtkU
WBVaSvtbpvI3Y+oDbj8S7NQ0V5Iq0h3b/He4nFsjrx6i+hdxFB9VTV/dS/jMMpMlGxnp6XoUGDCt
9NLaSpzEQLOgQliMVytoftRf39Xurgj9gxcPqx6hjlW4FHnCfT1fzD5SeICWeg365Z1d+WdNC/a5
kf5YoBy5xgiXq9I0HgKSCihZhoFHlB0rsMBiBeYxnKvqlwAKsGg6hjk6kb72huKQ4t64WsqcFa0e
olO8vU/I72EBQy1KrwGkZ8g8sAgHVPMvdRHRemH6C8kTK6NABiu7Tn8tYCHHZUbxS2vDDPxNJoSA
tNmLAhipaVMvE0waZfPple0VEeXn0q5D7bef2urb7LEOgrpTwXZR3AaqnEoz1HeoLVs6u5G6+Zqu
fMaieVwawIagY+eycLJ9/x4W4F2A3G+LKYOhNkTz3gVPasE8jizvS4BMtCQp5vVCEaxYHeZK4ift
/OqmvrmeC+3XUhw2XWUnHnvKU3JNhwQhq8PnbrQo4YsGxDObAxREkMR1+nOYikDUIn5bLxcpjdF+
7fTuGsgz2TWJ+ygj1LPq7HNxo+uhAZl31YUy4UVplXAvHJa137J3K7VbTGDD7NHTzFwCV/B94v9q
ED4izLYANCHRjaFYp/sucb8ZJkMyatMfkZLURgY47dakRco6xGq8R489LWFA1bfO8OoN7Z2173Y3
tGYI4RVKTO3SRoVEwu9nw00nrT7+3ecZ6ACN4qcqr5ftc2ujuV62N50ijS1tVCnNT8cuyGRxPjNn
xFGocBJqZ6OqozEzYNHCY7BGgS2RLVvGr4WyzyopiI00JOm9u0nqV/IMkQpY7M9spz5B62QYLcSH
uiGSHGmaia9GraIXAVzastISc/y9vksaNhS5+kcjtQLo5B2JIE1ebAGlQgkx2oeF35XOTNext0M3
77EDNGH30W7dukjD29KKuJeBhxcTxmmTltW6gl5umO6zqo7PpfgstOZDEa3UnpHGxwueFqI/63vF
FClj5zJT9KCIzJpxBPXa+E9gS99wEeLDZCRnuGNcuc9n/XlhH2bq7fvaZdQ1fVuneIhbRaODJJIT
X4lMtz1TxPxYqizGyMgRtTMb0ealpM6P8ZRAkTC2NuoUkqRX8Zb7R0+JecoysGigIIJhq2VlxWum
L131RUKpNp7LnTsrup7agy21J2oUJ4vVS2bnPy1VP1Vn2avma155J1HRrpvdn/lQY5NBoqvnvyfF
PBL2p0k4qfp4LIfo4Yj2JsM9zQCX65BPQ6PIRM+mFqwP+Uzt+hELHxM6bTz1a5Ml2ohLY1WrlZU6
zcuKWJXTl/31KLjpF1qRevYEHQ61OEvmZQfYgVfAeZyeCZNjw8QMjuco7SDvyTFBJFERLDdpyrdJ
ZdvSiL9iP8yu4R1f8nenZeDVGpcFN5wazsSsltqeKt/DurxzR/xqSuU5SxTXTe09LjNJj8oH3JHO
Up7+flKxEuES/e4CLMzn/GQHIcw2hih5TQv5XY01y9zvBPPNQni0RSdqTzuFYpPIcVZmGP8O4GCs
HD0+GxVsw7io3rryabKc54UgpRa9rjW/ZwVY55kNYzFY8YqkjG/dTW+j75VmfVYP9i61S2fTVHyg
alWxTDYaiOFgmnZIIr1ALVVV9QI0OrCEld33x6QYjtik7pDov7aDP65w1z8Xw2OU00nGEvFcm6ZF
IzFh6Erfl/WtVtjaOg9Wceu8lE09fFXjDINigOPgbDRD60sF+f8riNhxfIR5/3cO8fqDTQ7Ksvjj
TxLx11/9BSI2DPtfBnJPgYzPthzHBgX8F4iYHt6/bN3RfTSRqgwqUFT9RSK2zX/phmfiStNN1KKm
bv1NIjb/5Vhgeaknex6YXt/4fyERm/8QGuq8LcNEa+gKS0f7biuY7R/qzG62yqqWcrxxJfpbo9R3
VTfal15n/x5WUf/CBr44Sjv2mGEcIHUNOmejiytwQfIJHVD+DJ31Z5gj/h79aBdYxU3lm9cRfCOz
uMt1XzsF9vQeax6unCbrj6NvH+iNvQxkF9wVyUS8eOe5uz8+iP9OdqoQyl9qVEWDdtQ/ZsPeFYLb
DxCvqySGf/xjdkE2mI90+RaaVr4f8Mybnf1zthuSv7qwuJQkR28M1H17pMFABGQLV3IYjVsV2b9Q
g1Vnf+xhhVXjFXRZcbCk1u08s3evDVtDGq3yXsSRjUaJVBND+eUx+mdXIPMse1BK4op8LIU0nkVe
NmumcvQmSdVDESsIw9WL312JX6hR5fvJ7rYawAJAIEVytuSQKE2mZFXZij1QTnJ0RiM4W9FwT0y1
t2kDIp3kyIDto24/R1un0MJjMXnak0uo0qFQBMowhID6P59T9x/Y6uWcugJ+qknMEhCIf0CZ7VhE
nutP3S2cp27XyyjewRiThBmJ8LkPddbw83TSZps3G2MALKrkvSuHT88O232MlvbcdtUuw6p/1/fS
OnRlJ7eF2ysL1b4ZG+qsbpY+GiEAENBhL2xB6lUTOG9h1kHYyVzWzlVPaAxDdmh7M0lMCXSCWB+e
WUWFysD1NGYRWSZZGtI6iipjJcy8vNmjEe2J62423HQG+yYvu+udAJtt3yWb2mCSmczBeLYE59Kf
773IzV+n0Nn0AjVh51RQS4zybuoJ9K3IP4unucOp5TymeGAOSdTlr2Z3qx2QW5aVPcW5O5z+fuhV
1u40JfF/UAkb//XmFbZFOJYpXO5hy/wHRlxMWjhgtW1vhfMjRXl39tLG4tQl2oH8MUTk5I6eAR64
17G3433aRFuXiLTajM5d3SQns3BusrP1S4y7Aj/33u82fl3rr//huvnHrYj7ThjQ032TMYYHdVn9
cSs6+hjagBKLm25q7Ql61LVwc2frREO8ASjg/4eXM5US9c9bX72er7NJhoZAaKX3j1u/4vqf6yYq
b5tWM6I7zfhVdym7Zc1kI9cY9o1ZnGayRep2zQ3F9qjduL4sWZ+xIJG2/oj/f/LD187S86M+sJKs
xY+kRprWkTNdRhlyoyYATRHoxbal+HYt57zZVSYJN60euNf/cP7+IYem9MC9ZlLXAoTjqtnk/zyB
QljkRRV5fHNs611kKPJExMU/ekbDcBUS+uWmOsRgp9+2faVdLEaicwMkh75f/RgzkW96Pdp2Bn9k
TYyGQG/ul4fU9n+xaxdHK+YWnAxVMgXXeB7nolu3JISZsmFkx2NCpXZmhSBtrqp6ONXISpSY2jjN
moVxI67tXdsIQl8F1KpgTsQ3P8fJF0WnyQiim5FIQd0y8+Qmx0jizy1DQNXu6PiwK3TS8QokD3+q
r2/Z5ZIRJagdAqD/3RGMfdMaXCqkh9gbGQMo87wAhtcEPz90s5Z4X/oAld0Vt//5vDv/9ULy6CAh
qcO2aTORqPvvjwtXd6VTOE6gXSdv3WEBWxmaM+DvbN6GSGPg7fEEDY0Hry2aPlPDS35ZRGuZRFp+
1Cn1pCa13btIS2jXY+0na1YEjwnBdatYPbdv1yNdlE8p0xuo1SNZkmyLSk950afoDmjldF9necqm
MGMkKlz7wzYC3DnVo117ziZrWn879bNYmzgVEvAhlzmd5Qb5rXYMC+NpMFVYulnbh2j2kHrW7Gc0
R693BRuaQ4xLUNOK4YDvhMKSCxMhdAgVDprvfTqSEAOt5dUWD43Zjt+81umgJP+HqAGTfLR/3quW
jctBYHHwDZySgoXOn6fYbbxYb6LOIu8sgFJiZMbZ96Rx1oHTUpuOjX02u4Qbql8sD1TDoS5p6jmN
pk317u+/MQLtZzVXpA/9+zB/PMURCbiL5eB/H60n5n7di6miUaaOu/w6yJL//eXXM2eXrMUi9uwN
VwqoWHV4bWjyIzLa3R9/uPzi6yWXNxjlerDzgYV8/YysBt7B3y8++SkfRiCkfiR+ZfPf/k9/P/uv
4xqfeehNp6/3oM7C8tU//q2v97T85utFZZXfJcYGxS9xLJ2nn8kp+utPAeB72teZX36zPEzL6V++
tLll0/oWMcfvjd6Yt0EbXjQrOMeG6R+QK5etBDvE0Nf7o7VN4Mbsul7K9cA69rV35t9z1qW7qXuZ
tOF3X9rGkZxjqtvzb33s4AVP8XOXRh/Z2MGWTMcfVa47m0T2YKywwazH8SzZOL8EkiYVvcVV1rrh
fm6Kb2bMcrV05msh9W3cGOFeFvmZCb9aSQP7Os7ELVUbaxUFNLqqTqUi1UqqGJg30xxKPJwPg8Z0
TqTuKgau0g0umYZBHK/nLtCUHIHIZjvbmUED0UMfn4aCYZSUTMXaog2lJ79Ync1U22cLd+IJ5Sal
LNP91noAKuPPOulv1MCSa2xpRz42EHRuc0/QzJ2kobNNE7Jk9A5iVu52SPEkAbXcBlgRvXhvWuUj
7homJDhF3L7vWB09KDcbZ6pAy2DQdazWBtwYVYgXwduWvs+7IiQgdz0gCLAx0rS6lGntbltygla+
bbzhMUMWagFNFLcwbKOz1iHIyFTzEY76oXGbbVs05gXhcc2P0zdwGngYiNaC3kt6dPVkEpazKV3z
MQmbq1+DC579HN8YguCqJeyRlv8eKqNWBM8kFtBHHmNMSsO2kP1PMY6bJisobhkZmDUic+8s+z2l
IhiUlbXvpkpbRxZd6pasQM0t9h5iz3OpMzIaGxYA8bGpDlpNYGTkuidm7HMqtWYjowxNAQxmJyV4
jeImbV3MyXX2mItCu5qkAEylbR0qMULKRTs1iRqM3MgFVnjNgM7gkksK/UXvHImvpgsyr+Mm7KBG
OEzvUX2pHdoaE3GzskZt1KiU0ribp5VBb3VFdFJIXSFhdZMzFKfixaCLvqI5ihg/pvUyIus0W7kV
1Jw4+fq4bnrz2AjNRCKDqmk2x99iSE8ZKgwn+XRLuSvHpt86dvJYhGVzwSN1wg+O/mmowY4Ockth
9gfS2EumTA9a/Ei1UIEZjUtRp08UILwEUF5sF+nKGCaToOdDoBnnLnNexyQiCryiGBZJoA9tf9/U
brPp2OnNevkUWZUJed11t2GDnNAx4WYlMZl6rYEHPPR3fW2HiMeMbZ8UIBeqPckqoZKWNgRagRtG
HlqvJvyMqw6X+TqZs09U9Citqm7Yjt16xi61rgrhsOrubzLvYAcN+iUkcrvCSLfXJxeNn97sXIFX
wYvg3KVkrZG4uisS8aPXwjsGLIQBbfqKyiZlZ1dNh8K0TlNAEqaT6qc8RPVkC5BtFPgf7BL+E9o4
Umo/clfrYFynXAejt2O33p30qdoRTAcp71kk2Z0F0V9nQMSVjzwKz62KypDD1hmTm2xtGDPSbhbt
Y92zHzRm46IJwuFHwa08FtVhZn2JYrF8YbFFh85/GVzwWEWGs19v82NnotpJEkru9L0PVpoj08hR
TdVwgJigne+ax/kbnT7dwpo1d3aJhCJHh7Ma04vnls1WZLlBtdt+giYZYucuikMPLXRtwjxE/+f9
Imi+XKPOBHMSizPboR9OBkhEnekYtB1qfe0VVyGjnxt+64W9Zys2rqu58wHg40dLrmPtATELCSOa
RmivJXIQfZrss1MwTiJp2syJnTxkXrztzam9b3WEh419lE0S8wFYzd51K/TECFdXWCz83dxT4gMT
tZZdik2cTh0nEol9SqLtt6hNj2MqUWcK0jMRnTUbX3a3ybkvazIOx6BFs41DfjvMo4Gj4QE1EBku
BEyuoJedmwnIjO8LmCQQYcdMt/a2Qd+vxsvQg5SDk56rgNPOeYr1bB8yHhIdgfTDDnLcNU3+hKqP
FWhnS2JaokOQBcXecN6l319M+IFEElvPjuldRMAnPHc4iXq6TFOgVKrx/GTWKj67I/HdLDG+99YH
NxhBazJWfj1V5GzJzDXprrOqpudGDOhgE7+ahvucJIDR14vN1EhiQlUwAFaV1zrVHzEnz98LPDJO
WiKS9xNC7yz3ranHW8TQWeXznmqp3AlR7SDPRWuZo2GMo4yIhhRiux1r+zHBHhFo43RfUnPY6rF/
HCyDFbRlPeEXjijg4AmrTC3aTGX3jL0PsJFBtnmuIaf0O/9M+ryzpzBxL5LxiQTfQ1lGV70Pfski
/WVAOMBBPB6cGf0w1ok3XVkRDBVUSbhrTXpzRJl5lNe6C5uNPZCHHWL+75zim9tUDNJc5Kve6fG8
s2uKnPqoQCY+sah0NUCC/hwg8ExTYLzRXiX6VreHcx/6GhaHEo+IesbysHybzkV4p7vRSMo66crL
n6m/h9pDQz3ktft51h67EYpZ1WdiHyK9eo7hBi3HaAfS6stefquZT3d2ruOSQSxJEF1WoNnnGIWH
ri7rfrhwUGmzG9Ft7Mr2kkkr2Fh+o33vseEvxxJzjjKKOfzB1MbyyFYs38t8KM9JRHbQLLIPoVXN
p5kbZzduaRXbZD57JoJoyi7A3fSIgBZd5u+aC+JOPZVTj5wsDSmPRP3E7m1Ij9E8Nw+NzaX7dbSe
cMY2+2kKDYKkrut3euF1Jy/SIMJQankJKv8NLFfzqcv0Csk5eqM/Q3lfD6PLIDvnGqZMGUQKTO/Q
+rcqEudzFDUpP7KWTyx5AKEBBSTRyT/0vWE86DKwV8vTdPubZVf2j6nV9LUVF83dFI7GSdEzEbI2
8aswvdflmc5s30Dbmd8kgOhtLEb7nGtteIs2qUbAjeH3GphBFH21QxMxjJuV7lrJk087b29Ok3kQ
nas92LVprJb/BbzlqtGL9sdYYhVsZi+6k9ieTy7C7F2vNx07eO95OUEGfR2mq/pbRqtgy30wnOu0
bm6OGJINQP3mQzUylqdWbiyhX5XOY0Wq/MGFc3MoaCw9ZhahrctTfFa7XuQFHxq6rrWHQveGZxY2
uJZpuOBK5zXwo6flqaEMH4dElQ1q3ds2lVNCOOn0W2PlFN9daX8QuPbXifQ08rfnon80grk9IIyu
DsbQ6Y9BiZR1OdoAiaqSHpz2kGM4be4impuqS0vO+a2bRvIu9Lz8SViKNmfmR6+iUeq+0S9lVnY3
k+rg1xMK7QzvJvuRxJ1EBt4Elx6lJEkTurcOgAT89Ev2l4PxI1dJILY9lNfJBjHSl0a0WV4CiVzP
Bae7RrLJvG6+Bq5or4N0802dTOIHRuivt9JIqqud8K9e18SoYkh4zkuPOZmWzSXoD8uzWPI5CNSj
6laOmnVZnqD7ifcxaY/L+3EDckiKKdZvaWYDSGkdCwPp3H70PXU/9T/nkZJ5lH5wmyojuei18DdF
53hozeavZ1CHQCjs4dBl8MRSNpkJOa1T995C/ltehXwxgkRjw7jL2E6fO19UW/Q5wfeIq3J5lbYJ
4zUnCHg9ZqdzroYmtbn/7qJ5XZ4xd3w8JgTq+zS0PGCm9KwnO4u+F5PcLa8SWKSbmqV7iBMtZm9Q
z6eeRtaWi2l6S7AtLcfBjwj3iUbjA3HD9Slkzt25rpbgZSLwVX1Gi6QzSprxoTVxxeNdV0Hp3F4s
DwBO84w07GhCcUs8zHVFOjFexF1S4hozRflaEoXtjPP4EXupv3H0KT7XTmk+OrX+E3Xl+MHNg4I1
cIM7L2K1r6OAWwv1B7qZXahLOi+ZaQUH3WVjE0TmQDjZeflD00kwUVPXODGfZ1tLJy3G9YqX5ZcV
GhoKqJV7wzfX3cbKyb+OmqTz4zDo8jkhtuDoAGrelmk8fbiEWjEWfnRjk0MIjMqjn+k1PuXytrx9
FLmEtU85rOYwGO+MjMb68jb7fnzv0FQ/ydayTnHpJdvl5wVSnKzthu/VVLI6KRIsfKNjvs7Yf5a3
SKQVtKNwQk/dxda9Qw7p1xHd1IPhKTLvIYakcu4nxurlkG7gb8xMRm8eEPA9jeV5r/tu+qbH9mY5
ZD8ChPTmmMIB+tGHboLD4bts0jSv9e+rwoDK1tbGfdXG1mXuBryP6n8fiQymzDO/loXD/swYMTqM
/vy90lnak+p1T5tDBbEE6XasGvMUJ3b+JD3t+9e7MrnQgrgc7vTYsa+eRl9g+UUbzbc0FMULToDq
2Pkgks2RsGcUy8u7lSChtnUbO0ekXVDmzIAasVk+fp2dVuLOC6uWsRzhqBO10ddRG0O+DBRGn4Qx
ZCdwUMPXB5hhK2Wif/fCGpG9VXDJjKX74jUx21P+SYAlxnq5xGQ4BHfLZTcRr/hOEIRuRj/Hnqk7
NNLx5NtmgzTQQEKNcqKsMongOquOTeK+a0ZSHXLLqa9I9VmaoCbcuzYMgCqFOekRJsNI2DOrykfi
QctjIqwOswabVcM29oNO3EHjS0TvPuKFpJsfp66xr6XfbnWv8vcFO1immB/ulGr3JvidrTVgVOjb
wd74ozuRcKa9C5Vr0xrwhfLBK19Kzz/GyQCbK6it09h7h6ZgDxiLTlyFxa46tNFT+zGNt9nsn+CI
vFPGwAnrOa/SjMK1iYcBCUJn7iLBPdo6hJ9HfYM+sEvrc1CL6ushzAF2C+pJ6kMrTohrRcr1xJfQ
0vITIr5zM9bR3ovxCf/9838+b3ny8mAZ+V9/O0o72uMdPS9/thxgecbcN7zG8uXfP2QY99elgHeJ
dA8JTmun5SntQ4hVFUB2DdDI7LXTlWORtQRyZNunxStmCOovMTugSOvmfel1rzEqaTpcLIjzbNO4
fXVqJWStWj2kUmetW/Ws+YsUqGnQDqehizm5IP8cj3A6j1O0y9wP0ekTARtGh8E+61YIoFDAyUwy
CYzJ1uvvhC3dryf0EzbWFJfpKVcPy1cpKc9TfACP95Rmw9ohhujU6b9KTeMfIia8PC0Pk0+D3QHR
TTfG3PlDt41kPm3jun+L27A8i5gNANahVrTDFh3MXS6siwibdr+cHu6ydmumQ0JOIL4bV2PDkNT9
y/LPUR2tTnhqc71SJUes3J39g5TH8ky2IyxyEb8YfcWx2+5Zh+u8blP+oBsazpWh6zNGfeMSG6W2
W362/BYOnIJHVptIYtshFGMdiQa3eSFQkV3Cimzi5Y1FFkyRsmIXVwJDUSlcGn4VFzdB89ym/Nhq
tfsoD/ptafY3sgU2uWRrKXxraxS50mTK9lRNqDPLkIm3LBC6BhibT0EKkovqlfN1fXwd3UH6dVpe
N4/BOCWjA+/e7o7kUx1aWoaH2YAlEDJU0WLRMzbLUm5ch5IDsloyGmahrd0eKnbfNQ/SXpKgaaSC
Txr3ZisurjY1OUxNAbqjyWiIVL62m5vhNbaxqpa1h4QFZSmbRbtz4lNE6OrJ8PXm1PQjRcgeeZXj
4eFKVG+vqmAeG4k5bQ2U6CdtDH4ObfuZiACHm2xS2mvWze6Lat+U7l1GMDx0z+G1V3ekru7IVqWA
LF81dM4o8WtDsesiIN5d6s6HorFekfa61wAngCfFvQYT9zybGetDZCpHyZ9e2wGTXdb69q6pNfbp
iWNvExEnm9iI5T4QzaGV7kD6t+kiXE6nvWNA/Ld6Q+ITnRPY0v1r58gZJLKVnYvWrh7nqca7gWjz
SlqLtUsszAUTSOU1TUixCxAinXppWKcAA6g/YV2Px4CtMVPD2p80oIdWWdwhWtoVGATOONtKvaoR
0k3PoT0E9wQBYvkgRnvr6Nn8qBVUGXmdioQJarZplMQnY6LDQd7YvMoGwzhUyNVOke1fJ+S8pNCS
2IIAHr2krMts31rpOWGLfFoe8tG69xVqZSrNi6cGMHzViHz//ZBqxBgPJTZrXWg/wzR+QemHm8eq
gxOpEq9upG3bFPSBQUFE6HV70jVuedG/O16KHXE07yPLrE+KA1HlXnKILDY625qVP/d1H2PyAczQ
m0azHywApor18PdD6SqCJmkySELLH0GE/q0opwIJovf1/oeWO2DsM/KkKjzUVZzI0/JAyUmeYvHq
l/14bLlBT12X3MUFVMTMxJK//Ggx5y9f9X6CDkM4r7PGDYiZHfNNCFDrFKsHeMvaVhfjG0S3iHCG
BkIq4vsW79UmkwGwI3DyaOaX61wgNGQ0xFfUAwQg0SKc9ePgpdPZITEjTbDSAmBkcSSYRiHWya+H
5VsdDQuMGvUbnfK5Ww7lcVD/yfKQwwjfBAV5MgtAY1YUjSrsofEUsDYNPbJUYuWt7PVnv2GUjwhQ
+XrwEEd/fRX8+ysOhh8U++cmTbrhBK5+OC1fQcD889vlF3olSKpyq0OoWB7LwxLvk9b5S4gnageX
qUEbzkNeM44FrNi+vl1+5qUKzxaFKmWkbU7EZDAZJDCZ/xd357XcuJZt2S/CDXjz2KJ3oijKnheE
dJQFb/eG/foegLKKebLOrYp+7YdEwFKikgT2XmvOMSEnQ/Iw7OcmQNrtjwb5kdOlic6thMAW1LdZ
1cM9cPrdSJijo5XlQfPclEiyDCEjXTdKoy73dp1UIvBsTqmvx654wWJNocYkgU3meEv9sjh0GtnA
5Nu1q2DqwSoSiEdaT41S/lbzwma0jhEtyr7/JE2WeBTxPaqU06dificJwbEbn+m6qmxzw23WfZR8
4KuODxYc8mrQIKxP96n5ttXw7VwW1AxphPgPlNeaO7oe6SoIO2JITbPfI3QBSuF1REqNnrqP4wxu
hgBjoLTctDOHr5qeq3gt522vwczlN0REdQDwVKpq5DAZi6zyAGjW+So1fJ7FQA32stEnVbUDsiL0
myeUn8Ue6xD5TtPtYF77bV9g80GEeEvHlc9FIwucqagNYIxm8SoN63CRFEl+pFfoQf1wiykIHG+a
GvQbB7w43V0mY3phPiV5Uq3VPnbPPVyVhmnuBz0Y8MueaVGYBhmR+X63w5txrOhJn5o+IpwGUPEd
LOSt7YzJEZEsH6FKwG4Nqz+8TD9FtFifMqvuD24LBim5hpbXP+Zi9O4hZ90VhtLuY4+GoBHSWzJp
icON1MSG/MLhjGQTJ5ZUcEm7NoJXZFAgN3VsMagSQmqxugVDtthkiR0+ZF2SIY3WM7kMMyjUsIaY
rjjWPYoXLIhUeFfoaVVwh113cSyLaZSm+tuQLEadLICHrM6pEtvGg+8Sla3D/d7UUXjnUHx50zwM
u1k13a1jGOZW0iZHDZ0YUW3wuW09TY7EM490Z1x92WYBWXFt/FWrfnmat6jFMwQsuKmksZcshGeZ
r/htYaQ62h8gEG3idTTUF3oWvfZmtZr3O2VLF0EPtZ1tJPVLndWbAr7lo9cV7zWBS0svMagpVdLe
6gMCGB0yUKla9atJn39XRoRhNEEuXgusIss+yGkKTUdd3KaVhVDeKL18LYA4YJDQQmWnQibDET7U
r44Npcn1vM/KxN+OhhNvXZFsVJW0pNpY45HrH+V9YsfiPC8MUZImwxB2F1fgRRgsah9SqREPZNZT
0PgNEwMGHsJKh4eGdjtzj5dKKu6LMYhom3fJiUZKs1KKUH9AnQ/BPRqzVQinagsuma+OJZO9SMzh
Eqa1ggPFHhbDCPYE7ZfkTy1IFEhjEmNjFZlbOfp7Z+QOBEG53qmhpW9Fnv7IamTiTV6WL16LUziL
BMU2cwQxDx1vBT6mXTNuACvCs/KzDa5e0pKyY6gvPRwZgZl9EdtB9eTofboDkwUA2rpST1bvhVAs
fglnUpbbPRo5MSL76+UpTEkBtRPYWmmc8Cj0pLjUVdYceq3wfxiJzAgMQUq0AtO56+qqfKlpcDRB
kZ7NMUb01Rv3tpc/0pnSn6LQkE82XBkHV3o0yHhX940457wL2xmyrTRkfpy/6ZHtGocoXzsDra6B
a/hf41GXP6Z52pxgip/mLQ2U9aOiVnRuHAwRRhCSYTWG563Sp+ar06cbbDXZJ+raYeG3cXDfpj0m
7HI40hal9m0Zzs5xLf1iTYuxHY9WTB09IyKcGQs8CB0sIPGHqXxA+7TA1cbtp0b+H/n2cDGssdwB
pUNchJvNLxCL5AMNbd1n7Om3ufGmU6y8C3v4VqUWfroTpA0rKn3t5h3dlb3shbDg0QXFE8zpB8uu
3D+CqZRAqbI80iBqFk7m2esysZAO18Pwp5vaK3cMx3fPa1FEpdCyAtdolqVaiLViDvIqs4o7aDVG
f4LNxYfq2D+UmOyMNcC3YMPwzN0XpVxxIwvfp6Qj3F5htu8a1bs0Q8y8qH/VvMB4rtBE00DkQaCH
qk7gSfVzcz5Kh5MmqcVQsRB+dbV7bs79YL6Zhhg3lR8gWZk2q7p/a2sNxZ3e/UNY6njfhgEONy89
Y3xC/gZrm9sGFWDLzpIzVUtI5GS9fBrRQN2E8q5q/+lltO+ReIRPxI87G7okwzZQXedx1NSpDVOQ
NGOM3VO+sfDr/0OV7WdBM/k1z4d2iXgnO6cBoyQSz5U7orzo4wxJ/NZF9RptYvxsRv07sFBshj2I
DF24l8rVqx+dDUqI+IWQ+M0txR8/uptIMlZpcVsm4miB0h/g3BCIPeYCG/J7F6xiRgQbxRn1ZeDg
VTX6tjuDrXons2rcmaOQJ3N0lmCmy5eSOzvxm88ttvVrxnc+N0x5BjcC7XlwtR0fImBQFmidWk0y
mDaN3A+mbR3KVl6LKn3SKkOu4kmbDvIPm5bOvAbU8aNQ8IjVTatsg7FsX7nmLakx9cqKL0ZNq3hR
OSORAJL6Fs5Rpmim6b6ORQ8Ji4giYdhvBh3+LN/1laqdjUpsUjyP68r0Gwqm4daglLSlzBQtLLuD
v9Pm6vR8Be8nE2sV6tRlDD8VZ7rCTBhbopPMxJerItedaz3gCRZFTmRfYtDTswpnL5Mm2FE9GjdG
ap3iRA3fQ0J+yNlWPkMNykJLxgmWp0FZDtyR/xT9l4nnDxy5UZJcg0kqr1vtXsTNS69AF3eLzDrG
jcAvrNXXNCjLvT/VN223tj7c974og42QlvaE2S49eDLTHnMennfcTVNGvrlB1IbzEZcaGeV4um3b
JnHa16Fz6KTOCnA4GzFSmHOJ09y1lgFWvoZ7F0g33dAW4SGmBsMRqQx1haggFbVQi5PZACK1TOUU
I9KGQdeWj2Vt1GtXEqfz839QQjo3Av3JzgBauF4iPkQEq72gmWJ1YbojQ5a/impcqyQydmqSlhDO
6ONqmiBYzeofw7FX7jXZbuYtCzcNDdZYnAQW6sIeSQyhubW0nMj4Ssbiq7Y0c53xv78KBKaEVDgf
HZJYQH0MxQA5htW9lDQyQIM9ix7hBb5V891rn3NCIY822DYElUI5GSoJQMMgJimReoC8+M9FXWwc
pflBJ+Ohg5i1Z8bJ0CIa+4NSDMc01OLnSBmcA5Z0oJV57J2HpPHOfCvnEAUQPWi2fkA6IkUuNMct
bar4mma7uhbuHl4QqY6qchVGwKdQCCqktj7eF3lyygkK5HkHkRKqf7hOGuxTeljpd/NkWmSNPPip
vus64V1TTUEAE0UPTYbsobc9cc8tyinc+7RjWlVO7xD9k3KqfAZYVbeKOyJthuZE8cK9F9LBL1i1
1ksdhpvMG8a73tfKHU1jYFKVKFZRzrXSqjwyFrPnRO1eIyZVL3qPD90nbLX3q/J96jx+RCE5JaBX
7NUgBkZoUNHXvJv0ZJYd6W7UF/ZE0smNVeZ/UuE9yzTSL10SuOuE8tiyFLG6aXBuAzbCtyVtsc+B
dbzYKrX0IAtxRvM1aUVeEN5Q9ZdksD7VMrOnKXx3QWKfHUyG9gs/1CKgJmIj23p65/5zYGCxTNGx
/ulPI0ql38J0w5UWmYvCvRgG9qK6bdtPlweLTdo8aIkkRR5E3tCI8XgR+spS1cfmWfGJDBRFxKMO
FIA1FsHC4P63DsmEOlrCuJoOXRY7UsazrkAR7hBhbwNwReuU3gctfPGRdTSBGhxt1GjoqmlOduwI
ht3rdvRYuWW0BEBQbC237aDVc8MebSs9wJAiXscIYG2rabEVrqbxtydKFKNNN5Ia3xtbMzSXpVOk
r1auUmKhXp/LhGe+Lb1PlYeFGgbZtSQxvnaEujRb2ztHuiE3pRO2h6GIggOWKXujgTU86w29LLt9
z4oqoHmbpYfe0TbCkzzDouDNCpyOX9hH9a0sC60UpyjGcKbiOCF3qM0f9NgC/6Qm9J80pkK8bX4p
4zmQ0KLI6ruUcQIJAQHuigKWBuo/BiwKfAXcraQzappM/Mz6OEvFIT/XKyUSydIeW23ygPubEKT5
hucHsqiJc2hMnMMy4ilf1MMuQIC/YcQBldvTU6JVCLaHSVAfarevD8yV7+GA7wZfds99nZ6qpDF2
jE1wZZs6Zb44NMDMTU83cPuyivHwW9VBTZRTGurJvZukkiecGZ6ofBE9n6rhEa487AkpDlrk7zQ1
Ux6ACWh3/Rz3SDXstcYVFufNiwxgS0fZvXSN9F6pRm0nrfBh3pUlGnLabErdS4f7Uk+egkh1nlr4
T8hLvdc2qu1LVL22PXbNoHyMpzAlxa7IO+9h8ZfQPd2COomjbWVY8IUpR4yQdb4JFIY6mbXRaVf8
QbYtvDa4/JbdVI9xyd0e8ob9qVa4K8HFg05zSDGS2GiC6I+4ab11ZZEBKwPZv0p0SXHeewvwSSm0
VlNcySFbprQ/tnhDAUWDA6D0lxmEj/r5lb/GlKojwwNKmLtg+JTNNN01/gBxEqDU8P0tSN5+H0XJ
cWgZ5xS1S8A8zooPiay4VUGlWgkBoFheSTFo+UvEQ9O/YjwZofcEMQ0mp39lzIKQ0q8fm4kRVQbJ
hTlEvuxIiF3ZhV1D1gMWRO0gOM2LqAeQBj65XXqBXNSmdJ7mBR645aADWIyy/rXLEEPBbp6SwUG+
BbaHBUdR937YpCfh8zg2cxQwWi+TbSpDlaQrYMxZht+OStWDNPw3xVK2zMVbhlbcCuKG6avbuOk9
qeMDt7u4wfFr2m6xFrRzEKSkWEfTNt0MmRfzPzskT3KkUUNky2uLoZ+nlHbvl0pGxZ5kQSPKnhQw
zQeVam0cIN2WTGi8RBmwOotu4ZZ1edCnNDxymdCQdwSiSER7udS00yCYZhapUzE2USBGMDvlM8m8
re/SS2Ob5BC13jGw+5ApZYHILKPhrCBqAcDD56Cssr1K4dsTfNGS1thD1mR07dKjoojpPbpCLrw0
+EMYjvdCyizR1QxH0IgW/svYW/n6hUl+jrslzc8ITFato3fHcEP6cnAOwip5tmA7tJranSp96gbi
fSbUynR25O6+aXWondGxQI2Nqp3R2Pmzk2v7vK9iGjJVsIqGvqRYEUef/bCX8aZzdf+p6obuSQeh
p9fJF30seYKdJi7MgDP6exAJeh9zaJYVBWafuDo5HY1XVXQG2qyGFoQqnUUu8LEnBVgKbh7pVkqv
ZoDBwhYJxTGjP+AMyo5WUsdbxkDaoe97ymeFRXu4U62nUMpzkJvZh6e7BuIvBCl1cC2NMV20sIvf
8zKggeNYPwwU+3bulQxEJyCo5W2q3I33mVVoJ8pU6imj1XJCjif3Xa0cZV6tcspS706LsLaSIXT6
wH+V1IS3dPAo9zF9p+b8ENXYmCoje/Kl3lymQCErgzimMw7N1Fr9wHCN3k6hZ9xo0B4IHSl2OMYp
GVWZ8aK6RrSOyExa1yBgXnQbuUAPB+baZRqleld84ed+dsiivmubaGT6Kso1TW1zTV2v1nT/KLTW
vWZOeQqTbEXRytr3BUWyoR62kcWdDl4FbJdEBXymU9U5Y20NmBOIV1sU5nneFYbCXeVFW26tsqBm
yFMzjYhX4rGaQE7uqGoisyTk2vrTpKS1KBrlNatGqOlNBVXIDPoHzSqDNRnELp2bBhER3eTYctH9
92r6wozvHqtStayjJtnSjwG+ifByS/fdoPIR2MdYr84OEgjp6sGpw64F2a58wdGoPDuNXI/CMtdY
02K4JYZzshuAv7VePtoWX6ZcKZa6AnYCUiVNkYHiJBFy5tYlN2WDt1FfYp1/1keiWIIxe6hwpqxM
0+Me62rPdhRVcMsTBgxagZYB5jtdMcSIdeSvCn8MTqnp/VxEXu3tk3zMMu5T5UeWKfZhXihCIobA
F0jJxcPhLVXKCEV1ReyvXZwGGooapTCDAqAShMZFFQIIYhTH3jUvQ0zvoJaXeFpUZP9B1MWpX9lL
SVd1qRFy3KnJOyy+BiCK1q7sAQIwYQ/aPqmMGBWnEqO5gQlvZHG+pRdNrLNbWYu6L/VzRIjWAref
3LYKZcOhU7qNIPt3VVNJxcCTu/u8C10SJKprA2DtQEnbPXhBGC9FPFYrxSYtcEwEnE9SRa8ifjKn
+26gRe6mzbr6CWkIE3khdQCE4ovIa/9sDuEIh7Yv91aKWAOAY7ZFpb73sG5frPxD+FlwGuBEIAYd
mnMX8cX01WejbeSJmGdllVS6Qv5J8EjeoXMPYNl+GiTf9wij2Pe8ug2HcUFHmho1GjhZ/+FV7fje
kwrCc8mI1/MmApGjXYxoxCkR3KlFHu71XjPPpTHgetdGc5Fb5ZshpPHQdV9dpzUPI/yoZVugBmoo
wZ6YS64TwF7YqWAr7VMYoS7qEnCY/mts9u066VR1p0fNA180OvnkTi/9Br2oXfvORps+qmEBAwBP
xL5rK7Hy26mBHfnmoZ8X/T1Vn4pg1iAs7kLkPFv0tns70dX7bMpLqrv8JdMBpSA0Nt7tatxmo2Ff
KhvjQFHsisKwv8wgQFfcxP1j51RHRgfetovUKXgliZ9pB3r30SQnd416D+glWLimZz7mPki/mppe
YoR7wHZhHft3DnHERwxDzSafglxGPf+KqoApTyTuU6Iv7vhctDuNgsreIZDdMHXvEd10vNCSEEDX
tInYq106WHMfRlc79mWOZq2tSeJ0+a4YinpCzVysqJTaixZ+zqlQW/WUwnG/y2IeiZoRiGvfvGeK
Hj3qjhDXgiGyEujvua2qzyD2cMkp+c+1eZ/SEh1JDtPGkQrySUxXVyP1TpRR2vdxoMRFnCnCJo0c
6r6G+RIU3DI0NEiYURtaiMHwB4XRq9HV/TWqQIi0sB8Xuo1guemy+gz0CUZ8OsLAEq31bLqINSGu
yTfeEo2xKC4+Guk+E899ifiqb0JrpL6oygfouwQfu1igltK3gRyFvfs5uWQBa6PQDoN0l6pontQc
8Q7VOP/JFGin9dDeO2Ha3xtggjdhJCbnQJHuMNnWe13V/D2gLcPsjnHa5hAjG/9DWjHa+NJ+a2OL
nEZpf3UOlV8NSsKp0BFgVamqPFJCLmH+5Mk7wsXXgObkIR95iY7Z+M6WyBMKTwku3D+R2yfY+FLk
RtQoaRWQQR1e54UyFNhvRs/Z611WEWTiQWovneg4L6KGBkcVGh9zBTdEZ6kpQbCElPVD5xa5q4IH
yd1rCyWz2cbUX+mnt+7Kt2kzG4qyKui0Ia/WcEFiZETNrmUblFi4rfyMpm4LmatCuMMEz6SwLR1Q
57FC/ckkqdim97W1KPsuknqKVg09pkB0JrfuJx407yIpcC1E6mYb2gECSnlhLAqLgjJR66AgwnNl
dvrdbD38/xWUoKkmXvD/HZTwf9IPkXz8Ckn4vuKfkATd+x8PFbDtUdpXGWRjxPyGJGiO/j+mqWo4
+S0d/bONBfMnI8HR/scwscuYjulahqVZ9r8YCRaH4Cpw1DCw/+uG+f/CSDCcydd+MxRPvw8mUMvU
KEPwRl2Dn/SrSdGlA5Rl2Ft+jEL+o+6H4BiOVnSPlChdetSjP1ADAv+X8VeVNyROhppxqWMR7zAq
txsSuojs6voL98Bx1TRZv/Isq7iSYiQuILDufFrA13kRoMSGusr0MAyG8hpUpXlqLPcBf3VMDn3r
SarGarv/Ppk6174xe2AnSLaZYaTl2oja4AR1yhfkZd4W9M2KE3mmQNyHiFgs0VXZ8nZ4XpvPmdfa
1oF6Cg17epF5d677L0ixGrT5IKOxRGlvqaPdW1Xd/ECXdxi0hgDnus+XbW/Z9yl1/n2iwl2gTRVd
TbWF4+UAz3NGvPm5WtSnTPerk4nDYIuq5Pm2a94/L277KjddCSKb9/N+JbIFkvWLYhS2vyDukHH+
tBBJ0B/mTT5pKTmi2b/td3WwqB2yQWLPp7Pnxfd20Sccm18ocrtdnZJN68znW99X5Xm/yy3irpxa
wHoohLgEXUDNeVAohcHZOShtY/EsTtrsQB2faO7fV/2IDByzVMBbLQwnWdW5253sPOtP8xqtflzq
rhAwIDg6H5BVEZBiKd019ysEikldvUdUj5c+uuc940v3rURGmHnlu+dTiO4LJLoeOI+wx4XQDU75
rmlI1PPaBLPLpPdFQ6vjdGX1jt2YSBOq7+v5NJ78lwKb3KMT290vl1dBi9KBVhiVqcZylkTRkfPg
Vg/fm36UmPeUnio64TaCy1zF1ma6Z6rcPl8QBrbw1JRlBfT67GiFd7amBVCSQ8i9+HDb34SADh09
uMy75gXPQe9sknu6pL368zVCj+Z6EfTZWuQxSTXTolWtlloN4hHyfZm6//XAfMptn4jw/RghlVSK
b85BGMgbYX+9zlvNaEqkFtOB37dDJeVQk0rnkKaZc5dP5Y3bmWAtdeJ9Wv3nlfORSA4rvwqwuchI
Ps4LNZWb2mFwis5FPjalJg/wZRi+e/FXq4n7QQ2zD4NO9V1aesHzIDIDh62jn/UyHDdwQLKDH3eA
0iPEClaBBzJQS6V7Dnmc14D3MuU+FEwiFOQb2x754sP3AtvlMU819EX/2jWtKdN434LhvbodiOBV
PHzpfR/+vHY6MYuFT7WJpLtYZ2BfycpdxZpHQSzlnU0LU+f/ubFDc3XbF/nj0YsV44SYUz5iV2mO
qqt8X+RHcbBzoixnUKSbR68ZadZCOJ42ItJg2+/936vAxcwj7SV6C7Xx80g3nRnTb27vGFb3q8HQ
KBxPuAB3CDLoxeaJihkxM2kV3s8YASvQ2O+DIwFkNuXcz+c1I3yC+Xgm1C8c/PuhDeVGkab6KMBe
PjrMy1j/XnR6uQkE8cdVlWjf+0aHu2Pi18di2gUxKz8Sg/Z2u0iGuBt+e1H/+wWKoD1XqLP4bwzz
Bxdz16jqzYlhRf7wvStpxBqjMESX6Qzo6vCWQZ3dzr3tt4ZcrDNFgQ/Hd3qfjYjMcV/6py7WvUXY
WxlwUewe6fipUnxaKqiCTu6QcoL186nw309gyFiUdAV+GQ88fD9Mf42JpCLy20PWUz1Dh0TEPzAW
tBf/+pAtBCxvCYjyh+05DdUcsCS9UWtH3fJamzARy95UmXxWdE1twMyWyQpgXbEpp785ivcl8jzr
PNM7tBZ5tzqQfFNPB+d9YYDCnvZ+uB+7yDppWbzLzDpxd4SJf6bIzxZItTblGHwkOp/QtKWjUQ75
et6aFx2hwcRDPX1vwB1VwzF6kGGnPFlwsu9Uj3DY+WCZBXQL8rrezZtqBV7fRirnxG5+hret7I1x
UFZlqsavI76kIMziL02N3pKk0Z4LOzIA+SfOetDcYwYWEctgrD6gF3E2dWpEe1+02omwmxKai5o/
EwKN7ox282ZIo4ZCpp4wxoaaGbat+ag0LGCktFCWHX9HqXPabNP7DBzsvDWf5oICXqYlP5pipPn4
fRp8W4oNoW5kD9STzE1vxxMjJnKeLUc9z5114gvQxOowc8aqHnHqB/7SzXoEjvedozUrLRMOKShM
6i8oW/8LoEP/DV9l8lFwPM1yTAQVtgEL67cPDfksfVaIOmDegvAzbevksQ208WIEuOsRvS4qoATY
NqsH2x2y9eALCeytz57oVMmjMwXidUHc07IgSWQGF3E/UQ6MRcF1E2WxrIrWP9wOzGvzvvm8efO3
fbdrfzvwdyff9jHC1O/a3tnRhctXZWRaJ5oICpNm198krdk+4Mt0F8xYzLfBaa6e0Zn/qJH3ljQs
/2zCTJvwBoZ1nEWoFu4qipGqm32LUmk24SalXGyQBTutzmfZ0hLkwkbH79Mn9eq839PxLCRRkx67
2I63lU5MTOln5dlDKbzMEsN7cwt5HibNDtUdsBAVGSOejQ/U69T7VG/GVRfDNxFtxqbMRp3OPat9
CtuRYg7Kas6bdw2+jRw4i3nMJU7Go8H67KvEO0qD7xpqm3AlitaAnaUmF+DvyUUtpco+RgW1WSQX
o1WSiwvEcpNEDhn30775PBND9JbwLwgK02XzonMrZd/EA+LXf+6iGJPBejUg4JCIotedvuVYDFAm
MZ6TGuVCb1OsmxamQbvWT+Ep59MI4XZgXpv3iajB0/N3h1GF63dI1xSCqf75gvOa1ANR39nC+BjT
rj7aXvDDTOGQ9eioX5yU/CojiJ60MeiAJoMlji3lsVSxi5YekgdykLRPm9IS8WD6K95Tax3it9h1
aCyuPFz+nE/Qk/RHaVni6lkU6c3BBPOmGMpr3bgbusHap+cHJEjiPz1jcSqPPH3G5XwAyzQ92mDU
KY2ahg1HmcIm/ZzwNNh6IZZWSN9b6ME9Q+MQnJJ8oBGmnirTDq/YDrxt7KDsnA/Oi1apH4ZaU0/z
1u2MCsTRdb7qX68xn6Hn2IXm15BxgOFUz3SCQSpARi4s3/33alxo7l4xJiDYL6v9w9gNysZpjHCF
DkF58VvKi0zjrK0RYoJXsSIxVOVpMB+1636pODDUwiRXHrsMUMp0VpuP1TcF8X/Ngtb1vz7qHJUH
nQW01lUtzbOZ1/71UedDOYmUJM1/kHLbPuCemDCcvvgsyRRuyS4J75J7LcrqEAxtiwfN0Z/B6Zp0
T5RjmLr4rSOjV5d+mRLB2zA0oQtq7MUQEgPT5njaEEEP69FBbWUnefdfqD3TbPzX6TC/vmGg6PXo
KJBkzbv4668/pIh0R7v3v5QuPlVeXrz06Nib1DXeBDXAXd4F7tI2DPMtVpmxtm3FhIIJ81NVZLvR
L803g97FNioMFyUMmz6s4NQQ9YPhKsrFsYLr99VwItamRAgxv3blFRehnsyoofL8R9RPAXNZKQ5q
rROFO69+b0tHHOa1xKrKbG2VgzhIOg8r5PYtOFUwxecQ+K+wQO3HjcUvYTa7xLXamiZx4h6i1HG+
F3Evuho2DNtdDGWX0ERtCvVAgzvpyiCEriIp3TdTw+JIoGtPhGpZX/kOfc0n1Hy77xxVcclvT50d
jvtkLXpPvKeWuzAjL/mg35GsCf4zVtYo9WeU0+o6F6WxUlsIeLdNc5JeY8igYWMGp1iLwtO8Ni/C
kummi+GGGKS/HIgg5O7/80jN/itZ0Zz++5nzGipPngncNB//hYpFpXVQvT62v1rh1tA6cEsHrV2f
+kw9iygaHg1PsnA8cxlGeri2ps35QKogMdPt4fu0QHT+jmIm/sWOeqim7kC4St294BzzL8DqPJqp
2UtbuP7FHDv/MmhlsrECT1u0aeHE1D876sN2TNzzdMV84sRS5f5qHeYr5v02KlNedd6RB6Y7v+q8
NV8xv2qmhfri9irhQOUZF0pEDik/OMJiUgWg743K2pN3mJiL79Vpe16bF50bWnt4H0xp5tUmHpdq
bVjbJiEQ4z//L8A2+7dvIYUvU/MMk3qGQfnsr99CHf9HUkaW/pWW8HIi2PjnrE4fYQelQAqD5Dwv
WmIBznFEpnJRuuV63jefO6/VEqlth++eai1X3A70VYcYLRzefts/9HVyX3bX33Yn00/Xg/goiwF5
wbQ1nzEviOgCSpgayvdPvx2YLJArhIjK90+/HRB0jLa6zPjq/OuNzGu5CJJTwPzmtv/2wxStJHJU
Uw7zwXl/ZEoMQG6dbrK8ahn6hyxk4mFHmLd/X51P8IEK4nabzv1l9ZfLQqNAn/FvLzZdIJVSWdql
4i2buqfdqKbuaV5D1qWbTX9CSXaN+uBqBLV7rAoBzbprirVFybvFEx66x/kIbFP3OG8O1Kcw7wE2
T2JoNJ4Sds9C115HTwSPVKD6e6dw1DtHGdX3NPPI3po4QGPg5k9lqh/m/Uym43UnXfyxYaS96/bj
oLf1m02ValdqiIbms/7mVbW8Gpf/+YOrz+Htv1RTuX94JNurrm3pPEO4n/31gxsXhUbWhp59UfTg
f9j2gTNDHHdPSVevie8i7GvaKmKUwstQz9IVFVe5mHf+cqQj1NRPq9O8Sw5qhIoK1hNDUPIHbyf3
Y+B9nyNKerUD3SqJjWSjdty39KTZRIhG7rWxcy8kxjH+cZyFB77jMu/KZS72pkX8gwmw56JPi3K0
63UWK9ly3jefl0iXlpBtN5t5X5ci3+J5vLuFh89rt8UcKG6HZLZxi8ZTU+fWwUEeXn+v/t11vxy2
km7YKh6T2akZOL/Wby992/y7l6oEj8TBXv525XyqJ6WzR0PjH0a1V+Dk5gokdNaiSLy0iaVsftuP
LuHnGfO5Rs0I2CvMaWhCHfl2/W/ndcimFjUe6uVvB4qi8nHKTa8KNLRZuvy29Cz/tXN+RZsS2daj
jhY2lnnwyYs7UKKKD6N3CERSo16X7J8Pun0CSSQzIuv7vNsVVN8uPkEam9uu22Xza4YmmJwr1V31
6PK7ECwkuxdcRe/GVPpOenrt1Bk+0G7CV7TCauNTuXzoIahA9q0ImnXHJcEpzDCayjmGqEmWSHrt
d49CzTztt4HU3mGZSK+9DkjYqYAR5HG47NLKP+v+uC1xlb0oQgTnMpXvBGhWLzGslmNTYSGbN5so
dHZZUuuYx6Zzs0bf1OQvr5Lp5K7eKc4xiwp0k3nTPRg9Oe+Dao+b0lKia1dQ0iZ9xflSvffYBYSR
VqRM+DhEH91qdHeoUhvqzsb0RG/GxxJO5p0d12gNp31WLMaHIQKgNF0w76LY36wR+zbLIIjHx/mA
HxgXr4QeNJ+BQo43SIlrFYASXdheTJV4qKEEfd/xeqsHd+JTBRq0iqk8d8p5MR+93RlvB5DTri2d
uvRtF0AHXuR2Q739pNu++Wxgwz9f3t9qeBt5hAcjUphOeoi15uf69/Z0ZNAsehqaf7rtuj3+tb8Z
Dczn3QYHv73c7Vr+BOnPn2Zq3f8l7LyWG0eyLfpFiIBNAK90oidF+XpBlOmC9x5ffxeSNaXumrkz
ER0IpAFULZFA5jn7rB38j8WC8U/KJks2yxCONdefaKrN2v2PRy6KCLLtiW189w3lICj7c/CMpJiH
8rBicW+7YUD5WImHwRA1+fbe6SCBPQ0T1DGcSWbXSiO4TuokVuNIbERe0sSat6xyNBHsnSNyoWmH
x5M+rgxY8xfZJw8iccVDTTn7Qg5Y86hd6f5Dh9x27P9HONH4ty2WxeZKzP/BuCCzOO9h/rZINaoE
FEEU19/Nyt8h5i2OSeFRwldGf5HMn9SNhd/R8X7qu2joFHvPu0H9jufpc85765XKbhW/Ccs91C5k
G5b0JtZuaIIqfJEPkL0F6D/RnSaM1dDY65swUJ13GFgA2WxTrAc7cN/Bin1F8i2uYDSSR9/1Pwjr
P/73N+qcA/3nfgw5lOWaNgVZmgoH+o8gmObGjj7oaobdFGZEVTSIm0cxyRQH4ipbquroD3DOtGUC
MTUDO5Q/+hp/Wjma9qLaJ3qKqR088U1cRtRHepMH8an0cG3lrDD6S6dOBKLmFhlPAV1yPpUHa4Sf
PI3qvscimKQEpXL4T1WHJm7Uhy5HZkfdGosMohDPTlD6IDZwGKPIE/JA7eCh7Vmhj7yRA5FU5SDP
ZN9EOS7+it7DZ9fnNDkXb1m/hpHJtUo13ysMQb6PYfnCstPaQLjINlNUKq/NmKrLxPTqvWyahvam
KK51kS1VX+Es3bzilGFcqXZ6ZAUabf/7n0n7M43MtxCwiGBBpLKa17U/g5UgGNWhqCzlW6hgVNVm
yhcDJcajPHjWkJCgia78M13COmGqnsLZf2QU2WNoRdlj1frpJQaW4ypURMEj9sU1RDSHJfxIVvmr
1SveRd4L9mlGSKwllWBW58+fYYX8TakFO8r7yX4lrF58LVs1sT49toXf8uf33EPrWYA3gaAAa4f1
mQDtWoZ913/tG22bYifz00n6hywRVDj1wqUa0fWfxmgCCq9l3kGNbUrCKtzNTZGfP9NB5lTyTzW0
+O8pokrcXNeC+TSniEY3a0+JVv7Hi8K2AfyA8PpmzxfI+yoOhLn5pzQBBunLYoz//hMsBTcXq++X
RZk3tzQt21MVVucwVpub7OJLgUQTz5y1bGqdm2M7nPhDjl7EFkfTq/7KsOy64tPhPg6G84SjMCA+
UeP6SEEv36pWvJdBe+oou38a0iC5VL2TUedBf5cO4docHaojse5AI52EKyJ3+cEckw3UIuX0eQhU
8atZNcMLBsrE2J8CvTMOxLF/HXTPNA5JawEc8fza3CVYBMs+OWVsUuMAjEd7iFViBVSytW/698ru
jDe1KcdTWqokruemohQ45Bmj2IgqNN4qlgSLvsv8869rcr80ofAH4iHoqdpxjNJcJvxvfK/FaVIL
FUtI7F6F0h0BreRPYiS8oUbZl3K0xpUVKube7pvxBfHDNiXn8oVCZm2tQLvc5fC73+GUsLxjfhpo
Nt/OwmRJSdPFEImLPzKDZyiB3PZ/8fI1VE1/PCv51tmWfAdiSurcs1B/ey/gG1VUKUxzqidnjX3h
iIs2H6hmG5ZNOutE52bfFhXJRFXfVg7vic95VFL2FPt4x7I3moND8GfR2oP24ONn99b5KPI7ffoa
uWkNSN3xj+BHx70xZjtf0atrZgleSJnY4TFaX2VXY0ZoTa0ap4LffXLAmgRf4KQ7eR5XlhVO6FWa
axs8sNgMpgayC9IF/UEL4FJbHToS2fT9AryowFP4cD+VvULUurf82wR5WhTkfCjf3slWM9/tPnu+
GswLsn4vFofOpJzNVLziyRwCrMNih5XDmKk3vxINwDoKW63IpsKyzoOjPHhMPI5FVi5JZGSrzz55
5syj/2+fEffxwRPPn7PkVHJk49JRO3cVFBTMwKWxwZeXaoSzHMW6rfD0nTVvz7x58yaKZlN7GhKV
uQtVdH5R0mk1U1cRknKo8f7Zk5hIqNbxoqtu97z2Z5egvB4/SgAxWxON9gZt3PgRhMFBZwH57CWx
SdqPego5jT+MtcicODwDizVuXWXeZD9qmH5djba/k01qGJxoSj+sCCs8OMMu+kqwJcgE4YcFz818
6LT1gLrn6d4TpAY2Schg0fdalzhLi0NgNQd9aCv+BBwUk79NEvTRftJE9QSBWN1XEU5KchQQHuoG
yLY7hYXDCjf68IxMpaKELckfmixub/qkgu5whPetLyGgNKb3lxAl+Mu4euvrHi/Z+aIyUOql8EW0
SfywzWaxPltDeWrPDlP3g0IenvI+2obqeQ9FRN0QMeyS6g/LdMhCuWiLm1h9KCi9XzjKXJhNbifr
yDgiZhwfZOJHTTEwQgAzk339NxYRyXLAIenkBc70RAj3nM2hC9/LrHXcKMPKnJDgw3+zr1CCXJgH
yk62yiK3r/LMUaHSqLk4O0lIVsIZNrE6ImiXz1wHO9pto4cf8rlroWr9NSDb6TSscDbTD388n0PL
uPXtYKE5DQveUZi5BW4OOyGP8pVf6eFL4pLobeI0+DBz8cOGxvR9yMc9JqC4Mrv9oxJDKWxjGqLp
vLM8OKXA7dMTa9Wm/vM+oCiWR+2h9h7C1NndB5TW1c8FdFk3c9WjN04cnFQ7yqbTJBOumHMbfF69
hQ12vc+bu+6jss3XQ71fIufxEbvKWw11gug7yVdaEJnUXandkzxoLPSRfd1ETgbKi0rK6ERcPcgx
Pw/yU6HBjp6nt17WPZVVBHA4UJeaMbsAO5Z3kQe3xI3aQYay/uxrRaxces/d+Gktjp/9dmzPu9aO
qmkm6KAcAWdTyAWP2NI2slNOVrOOmv8oO8d23uwQgiTvo+FuGysl90VQ+dq20TfZHeGa+BCnTbuR
zY4POhVPAc5g2d1KkeJcrm4cG6JIEmK6qTnJezwE2nKMw37jaD4bXZFrX3KlAHFW8CCgJN2F3AfC
mQhq9dWLScMj3/Ef0T4hWzB6qqKHDh/isQtlPcthLmo5xDrsLao6Ob0flClb+j2IKNzqmkMqh/2o
gG4u9AYfMTvZtVhNrssIJIftYihZV0r4o8E6E/Dwd3K8lER7YXvJo5rqS8AqGyNO7NchBQw5zwx1
9TXqXefF0jAQUxIv2buB+se9AN3HBNOLqw2K+tAnGtVI8tQcYqOkYobeAROZoqC8Gscl6LXd9xb7
pUXtim5n+6J8KVOtWYkE96OOTeOLis3quucNsmHZWr3ko8MvMqhhh8+jbtrz3vcsdSVHbaeKd7WA
ACKbQDjUvYlP3kI2g07NjlgCsO2Yb5U1bCcSU9z8CZt7M+uCv1wXdZbX1z5+qgRrHMf+EnmZv8Rq
I3ua6hrDOE/z+G50+V4BNrjttaXegsSJ7XM5UkTdu7n+bFKPtWjsYvxaN+qhrQzlS6ybO2Ka/rOo
A+c6GeOa/TacsVyJPzxRpycdL7lnSDsQ21vTh3NmZjtSsOMht3jDjOlRHjTyffcz2bxXms7lpp9T
FE8Ma83KCH41Pk5vWQSLfCDBNR+IfDcHgLekunDLIqGVOsqDUpnt1iBgcJGH3E3DXZc1Xz+75Nmk
VNrGDHNtq6SwYELTGL+kuntBiENVG4rpg+z35/5IVS5KPD4NiO8PPZKdVeVjExyM4DYJKOdneaba
VX5OuvHX6Dg3ZZ8cdSFBHSkBnN7NGum4PqrW2RBDfapIeS2Voi6/dUBLpkKkH6PfVptaT7udVZQ6
5Vf+V31iBYxcdBu4TXXOx6g6yzOdeB8UVkcsiZXxd8L49NeIIyLSeb5V8Tim73NAXjzWFsB1e8we
5IDsu9/B0sMnmyXag6nX4JfNJQrd8BL1SNyXJUVhsjnWfn9vUuMLyEopjkj+wcFM1Xhoir4kImTH
V+gIuGrrKv90tssL0Q7tlXJukFQaQFJAXsZL5lC6GoCTxsX1H02cC3vYsIT10q+ek/MhLlPjWdXz
8KMzzAF6Aopis0nEZigb85AnKmaSLVahiaMWj8g1qDEoBQHwMMgf+ObibuWar1mYqTtjbsmuMPOT
SwIKfynaqNoAFFVNfi0Mp0Fcrh1t/sVW5ckpRHDDH3t6aIQNqCFD2xukCXIy0T5rYWcfMdvNqSst
u4/Ghr03tOFwCnUxPTW6eXJTp/3QszwFJ6UjHpkvR7+zULoseiwpb5SJewIUYM/mvL082EHm3s/k
QC4z/J9zzMSDaGGVaw1PaDwook2XdM1bwvcTvHtKLbcZNG+R0VPhFijOfZQ/pbaoy94+ylE40ZRw
p86z2VB7l5Xo+qJxriOhiJxEunclLRudckH+em7JLnnIso9xEMbFRCh4nRS32MWJe6UaNlyVeprv
gDvVr3oK9LJJKxsgJ024bF+bsbfOspV5+lZVy+gmW46y9u2hfVJTEWJQXK5wphTHeuzFcc7RAUiY
T2VbHsJ+8BZlVQPS/T1RDvzRBH1toA0r/na/z5v8Mfc/3bMpyYGqfYsDAmq7S4udJXCOsFmEBFbi
dcK6eRmaUbpW47dRtOJH0/G1Mo0QQkBZX0owjB9gnKrlZBgwr+dPa9er42FMCiLvea9ttFGNtx62
49sBQuQB8AAiHp4iX3yLOnhfKZ5lfwgD596facnFYp1007uvTRoG13Ig7FYUQ/UNBMIZLr3/ank1
i/WMPVg9OiO8IMJV8wRFJPPT3xwu4RhpRzG1Bd8Pv/6WWTPDV2u/UIVnrqvIyfdakPQ3MUTR/d5O
FP2gbL14Gvza2JmtnWxqPuMfU47v5nxvY7YMpDarIBlp2ufCQFSdzQM9fr9BjsczqU2qhiO04FIF
Lg9S/y2l4vLsc+CPeX805eQyDGLK8QYfixxu+nmDP+73+TN0FvQo86ZiFQo13lj5OGzxOG4+nGqT
U+D6pRYGEtiEP1OkOfEXgjxLwPAjsVBjQsNRlms5DR7q0SWI8uyJJNxDn1AxPxnhwfd2RSV5XB8+
m93cR3lTywJnPpXt+8Tfl3z2FfnQS+jp6j9NDsCFbysLa3stzwF3GnwKMO97buvoe1BY2YmqMe25
Gh1rGffWtG0UnH6UkFdWsMgbrFhkQIlfj7WyBCWZn2EoZ4B0jUnlPcjkuETeojp8u0eQPi+4tyPF
P9TzZBXrEsogrWCvdOqSDF8bsHecfp3NfYoZlT9No1gignCPBg4mR6IRLokzmp8HrHLNQ6P99dnz
x6zJHCwciMAnz9vFosrrWzxr40a0RAj3mnYvm1pD7a85wgWGuZc9i8rJ0F0pH1FPeL/E3W4Z5ol2
UrRYXSm5m30kJRzC2BM/KON8NYTfv2a+sNZmVeuHKLXVE5B7dVUnI6LIIlX2ug3Bz/Y0HCgMoVyE
2f06DEBeFj27lgehJf5VDjRK31zUdiMbY2QChoO2hUs3oKEa980MFwioOyrOEc2+CNzkZxcGf4Wq
Q8ZKidkV4GhwCkjG7aupTx8mpy9uSBNBrvCC/pYMCTO4iDXStSlc8a7WZrRyM2u8tAIhuTGYaw2s
RuC59SpQpuZb2W2k4jksoRgMaRmexazq0yjLGfMpfzQVaKq6menfmkm5BE3sveBraj5Yqsn6NdYq
Kva8W02N3ReQeS8TjPmbHXfZTaWyfsn2NnmQTTmgVPUWEm53ll2KnZK9JxHYGG/sltE9aMUPLa7f
KnCBL5ldNxvD9Ye9il/bha3hsIzCIftuQrCa4vJH2pUkqV0tfkw8pdzxT68xbddTKtajcCGn1KN4
MBqt/6CUQ6z80vaOE2Xsx57X3artpubD6tKt/LkExPmgska9FVaFF1Tm9edBTL8OOfKuQ+p3lFP8
q991ZlujLkLhX7JtAvn7r8mfc0YKHBc5zn74UliPoadGD9FQBq8s9dRVMQTp9t50ameZBPxPyOak
wYOJvGTayyZeMfDlsVs/EEwLXq0GfUOpxdVJjmLv/k5A2j7zKA1f2Qafi8Fur/cbkWj3IRre5IWa
IcCvNCnEMYxs5Ms7JYXVw3tdyJe27MNWlaxpJWAn8R7/fL0jkutLosmNAFc5BBGVDFUbPCDX/Ar7
CPloOSblLk+m7wiHpy2uGZAxSr4oZW6Ur+2oRRht1e6PkSSzPuaIVkqjPrdEkr+EmZVROFm2N8+b
N4IKUlsBpOfgErx4KDBefCSqri5VBKerZHK8lfBGtDwlWuvCtaKbPLhAMlWUUOd7K8QwoxLKTkxY
pcouR6Fy1IgoSrWb2WRF3yvWbKg4Hzy9wRdHno7uezdFVMT73muOA8ihrykqM+PJfQ0xE9romQ1f
Ym66vQf5tdHcnRylEvxHkZnOWV5q4X7ZqoTLCHwUNxhb90nCKfRjYcTTQl6T48y4zdLMX6uNv/ZM
liYT4Ndjn48uKN3CLjEAS7SFEVGPzq4wrI8q6LV0JYdyN9cWcr4h/wQplg4rPwHHUrMQumitAyLT
SB9lC8pJc/lnv6r3I7Cwea6eJL2cawR6fZ+GZvVv95D9smsIx/5IqOolV1MwZmyGyGLp664lh25L
DuUE71RuntQBm/k8r3bu3P/P+bK/q/L8ufLZcswlqm3XoiKfz/QUebmeUKujxATLh1HBVqeceDD9
XnRaJsmNqS8PssvBAvoqP7KVB9iWYG1ZlEpFeqV/+3+Xd3JAb6y/ihrI7+c0efa5FGzjXiP2DHC3
Fu8ETfoPIuDdFryZu7bnZhACnNM9FkJJpJ9AylDEMPcbscsHu5p4rakie+5Y51fsN3zdeFGCNKTI
zaS6JFWVj1hXvlReZz0arhGf4SCwEZj7hcNCjq15QUDL7dZ63ol9r7reno8ege7fdRu1ZlNPDIRy
K4WurDeg+eg4Q86yV1n7UUS4hU29PqxkX2pb8NXgta21slsjRtGvd2fhxC5WlltRwE816RNBc/VQ
QhFd+IViPskpvy8YkHOyVY6QaLpq+jzo9XrS7fBRn1txxTMxT6PnaGY91bW978Q044ebwTunduqd
LT+9DhaUWnQO+yxJmkPniwXrh+YEhyG+yIM+b7xiy373+q7eya5o3qAF80EQ1Fqi+IxJ0JDCUybc
CCfFH3E0yVttb3jD6d6U8UMzLk5hIfS9bFWTzgPVwTmZPOEDiyDvSR6QdL4ZgygpK3C9J2qlcTAw
MTyu5mbrsUQxC+WLGTfwiYDcbVhdjVc5Nw9dgOxTiz3hfDcjnOPOdmRRS1oqT4be6U/T96FXBQzH
MYeOaobdfmh6awP2QuzM6BVOPyRFj1oV12re8bXxV3YmfuB/ZK70KGV7HcYNSQxTnFUtqh+rzKwe
tQAv07kryzr24/OMZmhswAcMymlzF9jdPbUdBcCtWUJHObBztEUeVDMG/QmMSr5lQTOhBZmFHnL4
PrPUpmk1GEa9/NuVcpLl+z/ivlWW4B/CW1Ubj1DtxvdJZatP+KjbyCb1Al8SHl5XbMDus7SGmJrT
IDsP2SjOB9Y0fBinDuHw777Mz4IdGdKSMsbGxH04wTkTIn80RCxL+zo8eIMIDrIpD2DNMtJKeAqW
ecFSWHZqiRIEG3kao8ERS3kqr2w25DeLbVOLcpsEXX3zy4D6W9PufiCN4gTzQDVREQNURn1pvLbf
+xqvJ68XSAuxYCI10f3QIx1Qv/aY4iaFpV7a4q7ZWaTQQ7L9TlYFJ2J1LKi6droaPQ6PegXqsKOC
IU0s9SoBYwOteG7JsZ6KGzkmoYjzWFHF2n3s36+TY9qsgf59nenCwOgCsLN1XNRLY8jIqI2gdFGZ
9w+8Boqn3IDonM9yJqHgjkdMMBLNuk1D81uPLgo3q1S/KlMFQTsu87WGHuZLydqsmIxvrT//yVVi
GV0XxmdkpvpSDmggp4TGjqnq+dJUdQAAz8JlQCttXoXzvWFcXAZfCV8DjbCJDhBmqzWxgmkcYCd4
gtY+KlNrXyfdr7NB5FtP6aFf5uks/JmnfI7Ks8/LArPA+yjzojPL9cUAb/7dt/XxoYhj6GNu4r0P
eAIGGSgjXlPNWtfSeC94PD/za7oKHnwLPwBkUkYT9KsqQJyGh8YGYn/3rMAYJXJeZ0s52qk19YiE
I4zM9hpiYPWyb434ZlFe+0ydPIFg1cQL5Pedahu9ej43mb+gPA2umxe3xxQC7dIHZ7UsZLO2+ePP
h84R+K7I0/vEuTNWoleNT9KD7P88lJP/iNqOUvuieuWxX/+s5pgDlQ0/WPJ2iy50k+dC2D4C2hYX
rCFUD2aIR2ehDOe4sodHGMTj45BULIkQCsguebBmx76gbi+yRQR7eLyPygsCyLwIXhqIEP+6R+Xy
+IZksf+8R2g648ENqlfZlfIoOWtFj0hoLgVGoG4DrqNcuJkPn81U8d9CFV67LyuK5QC6frXZmHP1
sGzLQx17McVK5VLe4M+7/q0dhf6t1E2HgnQr3WqIiFearaivpo4MQzRa9+D5jfbaaWWJ9Gaw9pDu
kt04B9d9HaVSkIX5JsmC9CWAyoF3oZiNFrPkJcpKfSeCql6OGOW8dFYcHKFlANySzYAqJR2rS9kq
FdS7bllh8enG5aGKjPIgzz4PSuiQIpFt4Buuc59Z+215iHA0WIQFBCKhtDjHWliegC5+gUhd76sB
G2DZjGb6YoZt/aJU0+ElD0AxeKZJPeg82R4U59gN8JISYfUvfehYJ5AS37O5lRHuOEfR+CrHmjIx
Lm5YXOWFse8Z19EPDnIsMUPrsbSVjRzLi8K+eT6kgfkubsYbr8n+kkODGcQvGk8jPwrHZRRvMzs1
n+U8vL4WUUVEVP5sG48g0uwOjiswuCQjzevHHRRE+0q1QP4yBc2bitXQWY45ETJgHUrtUQ7yNU+X
qVtFezmq2CGUb1bUW9nMgbevs2FQN2akkfcvnEPmFeGp+OdhHAH49dpRdk9tVRChBsh0nxZpxGFB
OABHD3VcAOdLVeirPYmIadomOu/be1NeKMfl1VEbqVh/memCiIy7L0Sv7lkOEHPilY2kx0qMo9E6
mB6QTAdmY7j8qebOvqy82XF3nuTgUWCqE8HFXp9On4dp8NWTHpmYvVr6TptbclD2xyPxbyrEXbw2
JhDBsjPTqGJffE4ifh6u66qdFzTKz65A3UbKF6Vur2FNMojkKA+BjzC8u2sf5dFpm/Q+lJbZLRzt
mcfxe448VZQoPdr8snN7HC6xDcBXB/K4L82ofg1L3u6Da/nEY2hWenmbYjW6ypbZJqvJ6MYnVi9s
NfJj7JegGqoyX3k6CfJwUoz5iWU+gt4bN2OY+vi6RkG0ZKmTQebN801s8plbpjaZdl8lb3Zva5V7
CVJnOqambj7K+zgFL/DMuE7z/XDybc7W6CE550fILgqupv0YNz9l171/SmCWBMCb5T9C9nUO1g5O
50PM6bR8o7m9yaqJZ2Q8+fXFn6gWNT3jBKmtvlTzQfYrICgCTTVOcqpZ9r2Fp/avvs9p8qrfc2U/
LKbyqOl87tsiHL94HkADLVffByDq26F1m01EbZ/s9yEkvTvV1GwtFXsx1wQizkIlOJpl1C+bsjQf
2rTrbuOMhgu0beA05qPsAYGqQ9qH5WhPrpcso0xVySlZ9U7x7e5mIuK7auz/76MIgig+wkh7KS8O
0vivDinxSmCi9NoO5W7IUv3RaJOYwkJB4QoPCi0NnZfgq+ysQ6d9qjCtkhdkA+GKXDQHOSZY719c
ZXyTYz7h2pOu1xnOFaF+czrr1Z8wDMUF8jkqffFUiE2tNC6wzM5+UVxPOZnzmEhqe+ngXLWVU+F2
TQ/ASmoeFoymk+dCsft1H32s5X2imPUq7HIq1DX9Ysw7o3KorKciwyQ26o2TbPlqQyyoGXr8CNgs
uaFXnef5chCvautJra0/5xO/xf9tHvSMqTrbo3mx0wDRUuLBhXcGZy+Any+KvjBvvKTMG7gCDGNH
N981VWDdgO35l7EIt3JQTgu0wVzVPuH4z6us/imnWO1RXqMXRvswQSLGIoM7ylmDVt0cT49OsuUp
ubN35h9szjP++MGy6UfRMa7CFyE6OJdWVa/UOPAALGY/3cqY/gqMZ2wrsJcuqDwGXDx9NKHfolYx
EB/xmtmUlTUd4twjsKawCcpRSEL4GpslfvbWq1cAtcs68A9D+lTPh8rvqTlRUMhkeGE9uQ4LCT20
jrIlZ9hlbeNyjB2WvMrt0uhYje4327StnNtiEowquUWpZfc7qoEhx8FMPnfOoO9Su7ugiBjURSWP
IQYBJ039kDPuXZRexmfZLskyoYxTD9rcJfvFxOYki8phpeZtd8mNmi1IEpcfU21Uq1LVxn1dG95b
Xz07qV58TD0WIj0sx7UVxiUxyISimHiqeYTiD4u9S3HL54Pp4TYYTEGxk32GphHwZRvUOv6Ncr78
5hGERd2Rw4ubx+SsAtADhRnlyeo742LMByuzumVvNdFG9tVabFyASRgXO7Af2bjo+8+u0mjNc6g9
6jXrgoW8vEAqzhc+XfKNpqTmxyRi6ygPiuMS6pKneVdympv+uErZHS0/J9VD+2s6+V6LFei/moHf
Ynmh9zvTi77z3PhrANZD3HOajviQ4vyB3/ATBb8ALTHU+ZoJsH+6ofy0YPwqvlp+m41XFmmTWk9j
ELvgmW1gl0at7UN4SrOs2n8EuYB1lI9Oy1oZQ21/YNwEkTGyhgdtbiok76AkWW+O4dm7qNN8DBlJ
sueQwRfJ5BlbK1GMN9fPXigxtK76kEXPE9lV2Q1FNTooQTYsZdOHy7pKuxSK4X+5yCjibGlNFeot
gtOzTYUILH1VNI3Bt2EEKJuBB26M4p195YepoqrpTMu6laV3lN2VRl3CCJJ93eKA8p7FYlgUQy9I
MA/hK5mY+9WDrhNGtNP2CphtP5CM+SAUA8EDndAmKUb/wxiDq9ejyVN4jF4I48Mcn/uh3YCtHvQ5
uOkHH5h99BE0xyDTBAuNKVoF+eCxdTG1NXrLo+oR8sCAKT91GjbrypzdrnpCQGNnRCeUs/Ezr5eD
THNjjtNtJqeB7jwnx6lvW/ZkeV5h+ZaHsagApM7ZcIPqH+requxiQvJ4HEfrXd62zOGwgkBCyjT/
lHbttF75AXmu39miidYys95N3geZ7Z7YZ13zRJ1g3M03nQolXFmoA3b1+M3qVLxfNGN8iuIAkxty
k/AFdSfYZtQ8HSeLPELcNu4D9jXQvdOma85NRwnDEPUHgqvwzH/15eGpwfsvn2dYZtdtWA/HO3DI
yqEqsMqo+9R9DstRuVhucpStGO+F55l5Mg85Xd8ectzn57AF1USU6B3zijw9VGT/5mmmyqcrD95T
x/1edJbyw/PqJckK2IENCx2nr8bvVFon4Ch66xV2TDgLjEqkuUO37sOhepqwOAelVYKcmJsdlclX
FwOMUdPwnTAN1JoZBQvrwPA8QN5O9+QjreJBfguHnsZMI4wNIAdyTAmK4RSYJUWaDAZ1zIxY+xG7
Y3yMKSnADYpQCdnIZll07C+mMjUvRatqdxGYPpQ/M3VM4QeQVLNZ4K6kOEzrBixMRP6mVXUB8NJC
8zYY4qPKCbnW9Ve+xQPOVJST82j9qXvBSF1MibFYB+9oVWMllmE8ziJosPfyQPkGgkx5ykROseay
9+V8+HP8b1M/rzeatvt1veyUl9+Hq4Z4QZnpj05L3Ggo4u6rrSILsVUQ5xDXS9gSCLWDS+gqwVfd
z/RF2Znuc1VS8Y0SRoVWTjbepWIWAltVH5QIq3hDFcm+Si3vEeQUeEo3YMU8NN6j7OuphljyWTY2
XaYSGE46PocJ/J2smMqHFsnz+1iJr05exteKEoanDG5nwAOC3Sqm8vEkUCLz3BPrdiBIhIqhPXp6
3TunsUDG4Ab9yhpJQGZoP24NIomtGuj5Ft2Ncgt6vkMF66YXI9ZgiBt1Sm7Nq96mYhgWurDikzU3
FVdZlE4evoD8QWLa2TfZ3YBg38VFGqw81gpvvOM9RPlGt5Wjjmv9pCzXPctB2SWbTd4fTCr+X4ah
n7ZuHztrs2+1DyJip7bzrCc90/yTHdTP8eDYGLl10Sxy4IcDjt+0+eCu9bmJxq7aVvgoUIxKk8IE
Za94ZMIBXIUvRlj4Zy0grq9YH1kevKnWaD3XdaZv0Irl65pfwLMBnHtv2biidbNtk0Ny4mwW0UvS
1xhZN/2wUSrj2Fp2+9TNCs8MQA0C3yg+jLPqE5qUv8PlOkY9wKich23ysmIB+Chb/ajDg0iRXDrg
NBEJF3t0duIaIAXgc1sP37UWPm6XpV88MwrWrO1Z3uiOem4LS1/KGQVUOSWPvjdErZa1Qz7em1B1
2JWtryYXbFPd2otemc6iDI9eVWfvdiStyuN2bxle+t6bzrLnNfTS2qI790VADoFfxHuXWN6alaj+
YFRjtQh84iNAv/zFpCFxybtgnZR8zEOdMjfbNJRzhLJzPxS8Zvj+W8/6DM83yqJ4xOM72qbQSE9u
r/06qEl5s2By7D77QTxfE3NodmPWw/bnM/ahTPmlReP800tj3G7V5HsWEtETFWInqi7xsm/ZJ6qD
2h8ELkUbVU8FmGvMafAZ97/Z+ARGujX+NHxvPxKN+VLrOSaXo+8eLSvyF0pctQuV8urX0MiiPWie
Ea4/zSoQ/8fZeS3JrStr+okYQW9uy/vqaqvWDUOmRe8Juqefjygt9dqaPRMnzoUYRAJEGXWRQOZv
7C2YFap0c1NPUOTA0dXagE+rXyncFitHc9zdOPfaOgkj26xI7sy9LIbgLePZflFITrxOuob+WZnc
5EylmJ09m/4ZmM74jCPcjHjjBQw93yH/b1/FMHwD0CV++e7eVNvmg2JwthgSrXyxodOsm9HM0VUn
uW+FWb4dyfOS84dFP4ZW8S1x6x0cvfZXVln7nkTLVwwZ0emN6umWoKq8jZSsPeRlOJ5NDAwQ+BD6
izGXal3Iqh+2WLL+a39xC0B4OlFf2zR1ABN4BX9xcOJTyLfbAeWGB2x9gYnGzsZq+B6B8XcHJX8G
NKpF+8rB5gK1moac1ujElEjMpD7Kg+z6bNp6BKjKRbfsX9fkKawKrfKUHY+P4oIVW4H9S5iutLpH
Dpz09IX8EhA22a01bvKvnog9HSt2xsheWC0vHjuJdtgXLs/i+8EqAlZHfbup+hS86tzRVz7AjLzR
3xHM8vdCNus4dlEhBLA6D1GtyUQe0+8ovmjRkYo47p3ydAy0+XTKG4x6usu9p+r86Nh1fhVu5Om/
xofudSTBcsP+bRORHXnDbCg/U1MEUjY3ozZodobBzUHzu+BNxedxRdJk2slentT4KheiP8teiuoo
dynqkzVWFS51yK20mvIqp4wERiayKafsqX6tZDNgeXOfUjZRh9haZuXs+A2qh6YlWxVAx0KkTI0W
nzF51jv+dLD6esjuPTL415j/FmPBssOZ5UyFx0RM4KUtMwjhRuc+iMBxH1y4XCna4qfPuDkM+iLD
ew2fO0awv3Uf0hmV2JKJpUL1z6U6Ev073e76hRw3HEyDoiz352Tbh8I91/OZ5sa/z2SMrdLv3r/G
/bdeQAnufb4iDc4+aq5JojuHdoBPiBIRDFnXM01zKU9Nc2LVIU/vA+RYinn6InS75n6pjNXyenn6
r4solziHUrPa1Rg6GUQBpd5FHUDdLK3RAM+CAM6GxrKyBqZT5R7Fxz8dY+IEF+jzSznsM+4laMxy
vwBuT6raXcju1tTPoIr74+c4JdajQxONXwbLcvat76kbp1GHg55gf9JZZo5U2tye3BT7DrXwzfVn
v1nm9MuhMngff2/rZqCDCwQEiurTIlavuZtP34LCrtdqmrf4hUf9k661X2Tcr8uFNY5Do0PNZ5mX
6kiBY1ShPOQuCmr8saPj3tgKy47QaHaUHlXU6gZEZyccLo+gLO+j5SUsLr1rUj7LBrU/ruotZeNR
4jrLmDwYKdhiILzcVdTQX3RuMydPZ5bsom9y9L5RROGXlSuHrk+gpgbji29k7a1U9eqWlsmrWZbj
FzQTUCfcVPj+vLQvKNZ3L43fGZzrSde9SKzz73PbQHgyCzBgclE8iu1C36CNr7O/QigKyNJHbQjn
pEfp8BzVIDRDld1TFPvDM0vdYCdYga9kr9IUOL1M3nfZmVaGxhLpCC4BO/doqjeaEVyNsQPRaFbe
WR4yQZF7Yfl4XHUKJi739me/PHMqsVNNXKaFSFSxbZXIX5U52VUvLjuMcMlVLHxfEUfZduagPPsr
5qY6VHoykyzEDCREdBO8j2tEp7Zzgqtw+98Hy0EueMAgYfNXB4QBdK4qV8Xg4p8ryO8F1wy7zzN/
L8u/4nJOPyyesN7jTj6/Aia1/an2SSTP3CDJ9pk0bJdxSYer9Q/tR8YtNmlQ0T6JRIzZY514+Azd
z1zYQ5/TyZic889YGfprdj0MjppdNTtzmBIFNjNiHZYvdl6SxSVMBDFSpuvxIehmL2nZlmc5SqkL
I41Oelhy93F8A43p0ryY+oS9GaICWqeUF3v0ESLWolxbYWGBx5nsNVk/9B12gBN/KGCVZyeOMXob
df6McrPL1rKZ+1aB+zOINHDD8ZuhxR/6DG2SnYn1yK/EeWEMFscO/zQlegPL6B3sDjlDOSgYqprb
VaWDbmB+ftbpEjxkc5SDh9A/15Sjb65tU0/jb0KGG/x+kaXFrFRepOOTqyhf79CHMn+vEjt5kJAG
1ijNjQgMnvThE+kABv2vSKG9x3juPgAWbu54if/3PPfXaawvn3P0mLf70JUPIh/BFJBoDo+Y8472
EgA90LD5ALOxXeUTZq042QvoioqIcTU345M8a2Vwmmw25zq2ePdBsj9q9Pb3+PsoeUGSUVFH6gxo
7l+TyO77RbETJidxKNgRHRNPNNtOeM8keJVjaA5WfZanUZ8HMKwIjvwguWlAagDt53Rg7CA68neA
webKin3lGJEdWRT5ZfB+tq4fr+Y0YrmQRUdZifzvRUnZBSCggnfDQTHCTdvX+cH0BgRSIKhW+owm
rdmf32XY7u0/3Y2KX8rlT3OI0KTGCxdtNg39o2aVJsOyr6wE39u4DbafSm6tMd5fILaoslz+NO8z
oGA0IJeT9ZA6p/6mvduWZdzkobZ1cY7NELg9dpfLLmyUfeTUGf93wrjlTWrekiqAMaL46vIz5nEP
XjWJQ+F1nkp2FE7tL0adCuNnTFXtL14yYfM0zyTj3FdXDfhxaERcaWhF/KA49f31ZKh2zZzyrHiU
18QOhNuu1fcReyzI++VwMlruV53vdaxQq3iRI9gheOE+5qjWFsWuecDoBysF6+pDMF9YykHy1A8o
PGqx26w/F2L1vLL7bP4PFmz//yFN0rQLAF2Yo3dsfCbwDYEI6qsPnBm14flg9w/BaA0HwWPeAphG
rCqcVzKw5l62nKSur7mhYVTkVT8HqwJV/SckR4w6DucCRd/daCFFnHSlckZlNVr4YTe+pRN0ykH4
7ePQZ/Y6LRX/7LWdtjM1LEZ1BJxPjTsFW6No6wfsjPpVnEUZtqM4VJqd5b6mYuiOilDBR1EgcYFp
cgiyITuV1VHLI++k+wGdojN/d8oRuj7GJ1MPFyobYzW14odiLizGUexcXLtby5Y8KNwFDqnR/uzG
IImBoUb9tvSqBsaCb68aOzUPTQDZPIhCZWuOk/vcKTWb1lw/thaYQkraD150wYI8Qf6RA0ZKya1F
ujdznfYqW/d44B3YCyonChDTzLVrvvp2ZB3kCDVN05uL+PKC0rW1M51ADTB9MYEkNHW4/ZxdzRAC
7XMK55+xosE/aDLSbCWnkROKSoxbyup8ovlNWfNhyJN2X4a47tzfgqcarA1s7RmP6zFY2ihTnMO2
236+Z2Eb+UNB+vQ/P10/jAjIZIDm57cth6PDfv90n6E/n/DzHcSmS0kkDuzd/SVzthsAVVg+fL5m
7Dgo8ORU4D5ftYsUfw0V7vcnlBPWUf77E96/rSh0kfqdP919bt0KWO/w6eRoOb/8hDhdbT/fZD9/
wqy9///dv5a+hASeDL8/nbxadayDErigouYvQl5dZPnXWK+tw+f0DmXHxVAr8QoYXvUE7mjmu6rl
ubSF+0ip7KnRHe8d8g0aezkusLnmV2+Fli9LW8kuhe6Za2+2O2+d4sqNyXrKdTJy4eRzl4kSqp6p
qZ8UzfgmO+WhAoxhWN54H4+tqbVqSYBuZD20j0Nxcsvk5+d4TyN/yDOfBaerroShsNarZpn2bBhw
v3K1xzAo9EcksU7u0M4mvbTGCpfOMJ7tmuamHGb7SNaz2g7RwSSGuSxyFC6Sx/Mc8qC35bDOOqf8
V8xPmo1nO831/ipj3JDz9/WFfBl5VWtGuILYZXaQzUEbmwvg5ntLXjW0yBlVdoUc6Z/3G+o96AON
LegcihF8wO09Lpaf7xfN8F+FmsJGnUekbRyeHb25v1MZQtudPCjO8FT7/vmQxnsSdOL+lQD2L7He
yYDx4zvpnQ0/zy+NokFgHYPoKs+sFFsp0ET4qc0djpWi5F7pIBAis8Vd7D9He4k67GvYjp8TyBHy
wCv4+fj7FT7DdlLGkPH/eYXPjrQSv1+lgISCfjzrIbVDI1kNszVQZlLbLDo2uqUYUOqDZM9yHjFr
XDMxHxpdyu11dfE8rBIGNWxvBuiCFfUc+1kJ3WDZGfnwxWr6EJ9KY/weF+25djv/lzdRq8nDgTUh
xmRIpaNKnro68Ck1/OGY2kfrBMqXMPNc9MhE/oLVOSrc6KveoC6xNTUM9cLb1bZ22DlHB1+rPfZs
9X5Q+Ms1CkfasLDy0vwf/LjGE1CtUiwaedRY8rdGl+1lz2B4M+Mop5a80LtsPN2jjuEtBh4EeBXD
44lXLf/L+RLTR/L9ipZuhMbyZFnlczlbu+VJY+Kda5KFa8p9VGsROVMvuKoeeBDwxQoClF26TPSs
PU+NrT7GavMi426QGKt4qlsM6iYNTqWxyktHeQfPqm083bcpJHP50GNOJRDd7c1wz09DW8swO8Rj
Xw3qc3yzptCFBmanLeKvHjzLDctEkpBUfNNjP5jpsWnKFo7yfDrpqFa4lnbotaAgvxiuIrcr19OY
Zy+eTfkML0Fv6Tp2+lJiL32w8U5byGYnoFzFhfpLtialdVFI987ySjRfrEdU0pdoI/Msng9uvgNZ
0j7LRp+UW5Tb25u8NounFzOI1Its8UlQIvbD+CSHpj0gQEGqfk/6QHnO2H/u+SmU6sIsm4hcPQdj
0CI8yXJjPUXR79iUwedC4boBKGyR9pMD40H/p3seaIsJP/OxAG/8J15ac6KhUxNupNNrgtsKsOoq
feuUUUf+nye/bBolOU8jNoNDAEjrjTXAq2ph0AtdfXoV1koO0nIvvRplx98xM7h6DJ/J1lgJzJek
rkU5X/FBCcy9o8bNsXcm9yx7J+rf4JCClxF01c0y2kvdptmbiW34cWqjmnQ8FxXdVGxsMBYbeZFV
qgoo34jNAw4rR9T7/U0wMyblIZa+PF6ED086W/bIoAGWkOwoUjBTUNdPMWktfMP1m0iMGrXlKFkX
fMMb2dmPro/v4HBvyVAt+mCZpyM/oflyj5L2UcNHeGEMJQVIhFBfFBHEbBOYiUSwt48hF4Bg/qVZ
zXeUHYD9RDNN3HTKh8SsMCTzp5kzN6BLqPDI9oTdPLU6TvdIe5ffGgf6lDaX0TWBWRTQpR82nt+L
JCvUlzK0KbWYuk4i28TOD4WovadMM56kjNZoyRYvTcrWjD/K/gf5tdV9pipPsBjvzG+JCVPBhhj+
JFqyXliCZ2dDLajcYeu7i1THv4aOUaxcLcneIlv5mTkYpKbD7T4Pplc33BzVd2H1LeCrTrl5qD6s
/GnCpWlIXyZsrZ7xJS2fuwYnqMTJH2Uong3sYG2ArJ47K5FVm4J0+lr2cm9MTh1u4jye6C3RU35u
j59zUY+bs1pJe5L9jofPpnD4I1Pec090z2OXrSoEnN+Ehbeg5kfGQjaNEtc7OxQV0t1t88ZODCun
ZIA+MQ82Mn9D4aN70vysfoRadQ8PdhYe82JGR8+j0oLfHPSRYTuqwjr2SpsuTEvpz7M+xUptMMs0
7Wk4y5g8AEUYzul8mOLWXmHpxJD5ih7p3hHsKj2yratItH52y5jsRQ4O9FRuH9UmjZein/xLYwfO
uS2cYTkak/uNFNwhGPzptZwwcCj8ptrCyYy+BHgCl1HqflMgNK9yfcJrp9Pih5zyDbRe3fmWx+Ob
hvlEQGVjEfp5D66xjx4+D07rnxsWOkfIjJW7SFwv2U+KHeICz7g0cn4PDiJUl001Pyc21KaFTapu
UVltw+9fttldbKqMryey8vGhQdDsMPVAeSQ7AIvHH/WEspJkDrS0gPSEqDlhWz560Q8VI9eLZAfM
fe088n9xnZzFtIa9q9XRVZ2gCigNhXjfSrzH0Oq9R7cBPuLaNxkZVZI+yOS0K9knY7bbbgavna6y
lVpJsmt6lMtCTODype03D8j0Dud4nqzwdXcz4SIV6Zb9GOKxgoRmxsbEaO1HvZjcW+oAc6FPRhrb
UtY+fHYsvRtUG+MkXhsQQM4aqGy3ruNlHCf1Kw7xv89kDJqVeBqHcgmGIvrq9b8Mu6i/OKWd7x0I
bmsZ9oPo6DnCpNjL3QrrGKQMsA39Gk/qDyj73S1MRHEZjdFZyPFNbiAVUTj9xTPU7Obr5oeMW17p
sw6obGRr+J15bnWSce6tLdqZmdjHVhZ8ifHalnGlV9JtigTbVjZ5d9afd9f37rAu5neBwsyxEs7v
d9exlFr2ur9pkFKJq774qBztSka2+DJhnb6yk0E9+61XHasCsce+j5KXqQOiQJ6m+IANvkzawbwK
Q89WwjR8pC4DTEDms89DJpRxa3fJybPFv+NyrKmar4Hphi9dZx611Na/+EOFDlmehOdKE9DjVb9Y
65nvvA16evUjV/sZG8UjqLjszQj4WH1dKMfYmPoz6hQwR82weQcrvw9YRv/U/PIr1lzmi1or+cYt
Sb4bGG1e+mCKZtFM/2uiBGs5FDkkHJ28snkuYH9vOlMEBxUq+xX1qGGpayM/4tHsEB8ffVBtEx7d
Ruzt2GAkUizobcrrdoF5bvrVKqPvZdb438kkXAoEOj4qHb9wbvvhwuuwJA+KeCFs5G9gjCygfmzM
Iqs/vFB9wExNfDe66GPqQmun2F6/UXEeefIB7xXlE3IRxVNXV2xARx+P+DnWTWZ9hTi2y4u+uI9A
rjDAltwkjYHD3FhEj2Eee1ck7UExz2cw8ZuVSIto3brIiaxDFMb4H/COtU5Rmscr+0arSh7vva0P
Lyl222idOIgXUe4WzPPPJfcY3+r9Ejl/qBXaOh6idpO6nbKIlVS5+m6vH9MRoFwS4Hvfxa/gj53v
aS38JWLj2pn/MPtsIrS8rOcOMf7I4CF/i+0+Xgc1+wB7BKJSqj3yaknsfJ9MvGkLEX4p+6TbRG6s
7pXSwrEjDrGMmkcMnf1swMF8iXIz2KEP6gLes+sXkWlPcgCSRNkCUT8gZ01Tb3Ul0vkKqBcBxQRe
13xxwGTvlDQrNzVGMI5IwlcU//U9/tP92h1U66s9ilXk5OObXw/mztXxDZHxWv3eDlH6LrBz2wrg
R1vNi+yvaZZZXw2XjMKQqs62En36PqbfZV8Cx3nDttrYYdkyvY1Gs5JxzWKjGjeZTs5rCF9JKO/k
S5DfcVaREm0NO1WWmEdjdcZe4ijPyrn5GZMdZlj/X0N6nIfhUwhz9de1A0j7Azr2OFoi8ScPdQxO
uYpK41+xPOuLK28i3lJHwIvoz+B07sCfwEVn2/r5V1xvodyGQXv+K+4HRX4WIP67xB6XDazlZd/3
b7nV1LdqJie6aPgc/4RgvTc3zGnuIapsNUkkWLEK29rQHLVViaPeLSgsY92aA4InnedtSsMszx47
vR2s2OGotvx/Uhb394HtlcesCLtdg8rn2fJR1GmTkgqGgosfTvDuQxg3aAL4mNlnGnbPePuGCIGo
F2AAxbW2DXVja52/yHMLb3gZbLjp79BIYGdq2/lVxuSZn3rWAWbQRbYMLw6QMsrC6txQkIrSPr/e
Y3GdYSGYqekqHEf1CTJ4cGinGgCrb44Y6+rhEgB0f5O9VtpWKyfCHlQ2jcTtT+VYfC/qTH1qzFpc
EFs8pYGPaq8eR1R0rWQnm6ap9Yu8jP17b9RPW9NL/Eeqp8Fzq4uVHOVOrF9qk3W8ClsR4BdaM6M1
USfs/fgU1mb7Gpn1MhkN5JgdMoWT2Ym1bIo2+Qk3fnxwsy655ew9rTYFJOqZxrq0qxbdSy7KcKsq
qJjs1AJ/V8e2msfaJQtsptFZqHghJq0VnTse/rJPHoK+rddCD+u1bWtTChBaPJiWrW4DECT7PPKz
qzxoZpWs1MrG0M4o8nssaqcMtlIQ4gJqA2ecB8uYPIPBWe9UQYHzM+Yrob9C7UVbgDwsp3WX4jlu
zho8mSeyQwypaZvSfuA65Ow6IbhBeS+ebvi/ovTAA8P9wFj6ly4G9TWrlQlYUhNe26JxdyjCR2gt
2ual1+DvlkZZvWpxidc1BOoPsLyWYXi/jDp+jp/zWjV5Qo32/dBmDgp1XXarkgJL0/+Md3PnXzFy
GziuiEVqhb8qK2j0iweeGUqGOq1NgAXnYjI0sJHxBwLnI6ou43iUZ58Hx8ILWksELGrTR3mBQ8g6
BNbjfBob9XOnUyH+NHqTcV2Bpy9j98F/xsnez8FDrVXrVDX9nQIbbYvZ6gjayI7edE1R0A5UrX3c
BNFbmGTfIttrrjy4ozdzroKnzWvgOwOp4exJXjJVjX6gZNgv5aCUHSzIL9geZGF5pow8Niac2hfW
4BgvdmxqqywZm2uq6elOU6sM/IJhn6o4TTdhPWiPDiSxZQ+d5L2fnEeS7DOQn+UXRauFD5M98lmG
hKZRL6E7to9mwxMkqzT1pKFVe8hdJdhNlTpdyzAfVyNGpq99zy65/MI9JzuZVkkJIG76BQkuNVkB
b01PwUyT8gRUyIVsywOQvBiEg5jwaEz+6ZFzyOFyzP0a2dYVFFv77n1szOwWztLX2tAXpyGvrjIU
zyEQCNY57tutDMlDb+riSq5gIa/5jMszfdbEvscYcR/6Z36kwbb3CdWMPF2WNFc3zIuTHK9OkbLx
rakBiGV4W4vE1nGq4urQFr1HCl6EZ7cxjA34tuQBXXx3xcZlfCpGq6VgbFTzM7fEnMkIVq6Ad2Ym
pnZEsQURg2xWC9HqNtnIYKzlbnU/dQMUmn2yaeNRHXUgaBr76SIQzVPXpyDBTZ9kdaZiSS56hBGH
0tyPWV3t8zkzGaPIuJm8On0oFZnK1oNnUy2ypa021Rd8hEN0QkktdgiTwubMWSqPW3/eRC0AFq67
vkJqzC+creOOC2sGfHSVEh3YgOP3NjedUPgL+BIKVvJZ9/pnmHBAF7oDjJkiNH4P8xvbx7SMYR6z
ybiczZ6HgWv59zBWITY4gSk9JW1bb5XUpbifjPpTZNv1LeQObrehVS19HVJAhyLBofZS/cmxc31X
BBZM/nmwi7nNUw61Zx5qllmx1MC67eRQTW3Tg1CAa8um6bQYXnqVvusdSkLIBqlPWYiypuVZyWsZ
sOsRk25/aWMWw/z3a9+SyXqKw1b7qeQda64UoW1yFQuXNFe8COot2wxMV8HTrJskq26K0pjLRkA1
r+MOjSaRkTqkCPANEvm5CAV5i9jdBXXh/qI+9+IPcfVeZla5dJTKfDRAyW1adFTPdpwYezFmxg4L
hu4iZ0TqJ0eUy0c1uxvCb3XB6pRn15w7vs9YZaB35hnNziuX4yxSaAKL2ss9zn/bBf0VoyJWHcKM
1PZk7UJIinFhDjkOO2O2ztAfQqVbMcrsFrVl8VKJ6qXoDf0y+l3+wrssADdaZGTmzkkpkLpzjfog
ex3RxOh3Wt1O9lL1qFB38m38ObmWNKy1ach1D424gKGpwL8b6bsbqSdrdl2xHbYnge99yU17lhuN
xMWLG4CZneazPW8hhCVVt2gMp/2YNn6glB91mg4L00ASSy37d6gd3slX6t+HVjTjOi1SY/FXx19N
u27YbUGOlPEpKtAO8bAQzCbTO4UtaWjE19m0xhY7/CoafrIiQ5B56H+hfPiKoXj4xcvQCYZX1F/j
dLB2DbwcuC5uec0oCK+Q2ba3tjl6Sx5vfO3zQUAwONqai47cYGAvLoMFrqgYS48JlWnL5/k1RYvI
DMxT3zT+sx/08w9FbzFmpJl1Xr2uhYXlxTwYlwB7OxkmchtzMxQeOs6YId+nckpPXEJFvMhLJ3bF
jwgeLZ15qN2KfsnSJ9qk7CfgRQZTsipTNp6FoQzGm8i4/TQr9g1DuACSPOD8ECE6YK3KZOw/1FJ7
yqkyfvM7u1noju294mA2LvHczZ5UoUZrhKePXuagExiOaLbGU7EfQOKgfKIpxbKtuwNLDRc8O72a
Y6ZbxXLTVZH4+VM2H0YqC1QabjKi+sHJc6a9Stc5DG3vrGuFNeHbDX1atf1sBUSoV1eyvx7JCBcd
esWN8M8xefllZQ7uIg/V58SBfWUjybAdKT9tbD+vl1JZSAoHxTMBti3K2ToeWKs6NfirpPqrY/Lx
3ES/ypZKCh3k9TOeqs2DhubwoS7yehXkjvU+dsVPJ7OyW+k1ygV5aIreVs/vCJ+HORt5o5rcfM9C
8dPiO3vn4SLwvgQWEBsiWqLY/IDbfH8pIDGtI9cFSew5WGZqfbOvA+jWPnqTI25BGAyp04lfy1dt
4gaJDwiOd20XbGwPhCV6b9FPj/8Yo1a0XaLFyo4E4PexRtg8MxEgr9BD/81lQSEy10vnzRxNf4vV
Sb61q1LcQrs8p/6oY0NmsPWvsx9qi7ILSefwwYmrW6+E8X4YIvuIiDeKkPPBSq9B+a2owjZYBD18
0SLqfvX6RjXU7RBV3pew8Pt1a6j10WUDcQ14i8tYsMgyUHDY4LptXutJBMueXCRsoSpGKdoLk0Ur
Egfap3o1NDF902aLVcRT8oXvlCV/UeOmUN23EK3d764boazSQzjjgRJv7RplFF+1+jfPBq5Vm2H3
I7DGbR1UFO6E8dzlpgdLT7kFdr5rTcQWRgfRkTHRl22LyXSfhe42QZP8WAzNsLNd5eBPRb7WRu84
pU23UEl6kIgRw6aLDHtT+OJL6OQtDu9utGjyMfqOLtODa1XOR8mPBylnPGCRQd94StsekH49ePCb
LwyYzcxhKFzyEVx6AgxkCML4Jg8IlGlHJUGVfg4lioKsWOZaa2o72rl3Ru2s9uWXwS0fKjsnG1/U
z9DH0yvCzupLoWivqBQ6Fz0um/No1Q99DJSnzOL4GHkfsSryk4rohBcP4z5wUEAB3l+YJ+XiC5iK
oZ2996AytmDTkWaam8poX+fM1qOtd/1F2C3EdQVQm6nE0apWRXjUPXHWWuGiWT8jDmdgYuhxxhLh
Z1KGYKRG5AtkXB4gY4Gnl0Nk2wubryz6c1S0x5cBN6VrlcYvrVY0FxKt/JKmngpf33SvqpvHC0gW
2baOup8ulZAbNsHGeRgcqI1mGC1ZbRQnzm6yE9H4/tYNDnDlKflOWp8RvWaNey9KysW9HenOsBgb
PQVUl3frcnCr18qIxRobzHIrm7Zh8/jxNPRlgwn+m1eOy76FBkqWzciP91OHXevRN2H6LWdQxTEJ
zEdKwcoy7LFdDL1D3owP1RhbVzcD1dq3a9MzfrKvqxZq3H7vTat7mNqMslOBzGcdvU81v8NY0Zej
iJtfvfnUuw4qP0nonSrKTAtUqLrVkECeETFW5JEi/B3WeCSc+Dk/ZCh5PuTzGWXoh0xPK0ichGRn
V0CU6nvulbKp6mZ2UbT6ewKqp8Dp7LlO1I5nELJQsulEwXQeXZJlPOeewYD2j5koltAg7OeyULNF
BEyAwvnwbze5aW6micFTN7S//TczOTlCdng8HvbGyKv/8axzUMoeo/RX5ZfuYajQfnQF/jawbrJd
ZMKwgp8JM7lGm4wt97gxSqO6Tm7tQLZUBTmc4MFrq2JXsFQ/5i51uZCf/45nCMW5AikFBA+nK6LM
xdqPIvVRTImzTM1efS7TW12zAJ3tem9dF8e7zsQRPg689jpGc/HFS+t33c/PasUvPUkH3NaBM5Hl
Mpa2g+W6ISxzJ/xJ3YGVxsm80NO1ZjnVXrOZDXD3/MjoKyrTrEthLa91tbY/3DJ70kZsgppCVbGt
Uda9FZe/2OVdQu6F70HHO+zDpECiKRK7emwvLj+lbaK7/Xaw3PEBfctghQa0/qZSoNTtLP6V22cq
WUDH+TE/2EPrvDshOqdVpzWPFJjEpkrbAqxLDTaaNBZrruahaEyxzBsn+V4VwzIs6vRDDWtMEPIo
fbGBBm46pE+O02Sg0mKB5Q29XqOmP5711nSfXc/TuGVvyHJV36LQgt7pqtXBN3sHPGH/oQUJN0rX
AYpvNTZAeBEfkSKO12Ruxkvm2eWis6zvsVYGz1ARx52GcOoW0VPvhT06UpF58AMZCwCEeTY+jpnZ
Q/up1U2dd+INXdSDHBHZ7QRrjfyc3jfFVgzNTnWCdI8mhL3XqD+c+L9MKP219hXpCW8VIeS/FgNJ
91GPxlNO2ncxRJ7/bJkm6aB6OMzYk95AIbgaQAsObXqOAOrBqKnbdW1hUx3wXa5sHD/3PFyUVxFP
4cLtXMrfc28jXBxnLPNZVWctUr9gUdTyIK2BVBhm1++FIHs9uVr+7qXORw/S9KHyYvOhMMKfmLXn
EKC9RQmOegmPD4UFT7X3mEiN26FL8sdAnzPXhWh+2IhnZZHQPtjlfFRq5LxUSD+tNS15d8e6XFH3
9B6y+QBmGSVVakc731Z0Bc2PRltNNZil0K+9BznQ82yg+TFF7M9YqQw22V9uLPMsclhKXunBvc99
nyy1MdcR16HrSTYrQbh2izI/K0GDAcGUIvzUGekJ1MVXB8DkOTKsdRE2T0hQR0t90k9T4x3N7P+w
dl5LcuPKun4iRtCb2/K2fcvdMDSzNPTe8+n3B5TU7Okz2mut2EcXCCAzAVLVVSSQ5v/x4zqeq11L
SN3X8xRqG6ttx4OXNvoRHpLpvhRNdMgnXC5kGUSHMvCijWl3+md7Ak+/Hse/KIabw4ETO7BWrzX+
9lXTesV2ACCJx2UazCciCOvQVCyIokrjoE4ksaWVreGrCZyDnyj5mq88v1ct/RJ6OjAwLiQwhlpO
l5li1XVmEI6ObWPcDFaCh16dHErquq5fJW33DFhQdpCypaEq7JdJ4+rDdnAGY8Vu5GoSKvjsNgNu
GMeMPgk0yk2fWcZD4oXeLqQ428+sPRGp+UKBUX4ILBhvBr0C8Sdqr0NtZM8gKrCvhmWP3CtzPEqZ
lpH6Aros6aCK+8BRwPmh6bihZkFH5j4FBrtk2Ca+q4oynUKzmE/kY/Pp+EQwIor6Ya1UBjaCyRel
IewwUIS77QFgPmTV6D6qEJqqjt5z6IFpnrpXfKURZ5ww6tZpkEUXcobzYzTjsHBJ89hUzqxvjNDz
AXcZngK84Z5lE8KfY8W+tmQo+tSrPSpFUDyylxbVztBGzDa7poDs3VcbIgDIDUM2eWlbv8LyhRM9
MV/4/tjk6KxBeM8f3E4wKXevDsXID3g+s1tTEZfeVCCEbSdhJRVx1fh3bfmnHEDtqm4JmCYbx6nn
BxCmvJWhtSNRFmN+uMlUy97rqWuS/4qJVHBaMO8tUiSFpBziZK1aELi3SldfRs+pLl2X/uylQC2A
0A0MI6DXJClLm1uXJxHfq1TtdylvwmttwWesqFa5zzTPp6qShq+Bd+xaB/99Pl+t2uYFkMWPbaUk
/Px5LLKDdeDABaEbYhNKSGrLeZSy1i1wNDbAlsauzjGp8QnS4dUl628/q3m+KarprgMO6EEF2WBt
+GHwGHLXe1xzKdHCAdT8YH5wSSa68KNrBm0DrqDJa9o3z16pZ/s2Nr/2YZ9cw/5fOMHru7Sbyp3n
+qDFRDAQNT6gm7IHpjIwObK7NK1zN1bjhOsU+pHRVm2IJhzwqpX0qw8qyjcLeouVZSrtJ5732rqN
/eC5cmuY2uLav7dVvhRRAmhPlJztDjZivbN4tYihbAZAPaiC9IqxWEmVPuK3zoeNMqT6g9E8RRKc
SbVT6Hn4gG/YTSruuCNVYYQvZopKOPXqwtUHgZsEWJJNFWpsC0K722mBatwAnOq2g3511MEXEhBO
0m6A1wq8aPuSFOAIlHGQbjpHM09tRL2+RzLXixbazRPH6ZU6ZsULyI9b0iSVR7FR97tG+2ykXnWp
s8i/Da0yy9bxNMQ7AFzgWMn7UdlC16rsU9J0nxqz+JPSCXLE8mE48VuLVgORqkerSMiX89J5b3k+
CVe18imE2+ppmLK12dXNSzBN9UuRuQ8lYMJ3ZaDUL54xWOt+mjqesAxdV/P3hCjijd/6d1ZRDte+
nPy7HHp58Dnjz0EW18dIDUsKN4Lks53gm8QPGR2kNqGOmhx5QmVS6ysQV+WJ8qy6pvrE++MgxaPT
55c0LMhs4qBJguQcAt5ABNMymnRDPYT9aqUJAN462OFUVNmvWYPvm0QzdeOKoTWp2r4seL0riWO9
ZlQpkRKqpVs5V/f6YA/Cd7e9ze3IHOZtb4DwizE7vGZXzH4AThpLJf0YAdpO/Zcc6pBUbkHmV3fS
OB/ISTeBHb1p1SDJcd2E5f42dxz9DYA/6l4aGxRTbOrQ9W/a1G66jUOZ/UEaq9FA0lMvwrDyunOo
rM22TfbkjR4sx+vv+2Bydlk0lxc3ORd46F5g++o1dXgRlTQvWT1+Ij7nXQuQBQ4gPICub4zDfdem
R0ravbNjKKCxSFmrfa9mKrNuot4YkjuTTAVfLfUI6NLcPBMdObkD/NrSPq+jdMP5OYKwHXYTJx/Y
4kXEidU4hbaO2EWmjX/mpdV/L8tQh8fXsO6pS48PEbhRLeGwh85KXjsVqjDby/UTPvV+HXtj8LnG
dbwzwDnYSa3WQPvRVinsIkJbmKT0NUX/EESu8an73lRZcNDDAtDyAbddnNn1plGqek82M+8tN5in
kwdNhbWNLedXNxVdU8sqff3O4F3XzLRyl4hqr8B6gtw2+GTz36NoedoowAB9Mvi2PfopRERipFiD
eR8H05McxXNe3FVk58kROVbWxYChZxUJePW5BuTJHUfwzsWqEHQaO4GutYltxbiffPVnYypHR6Eg
cBGz4S9PqU8ypTBa5KkJ5mI4Rfb6g6IIYnVV+dm0X4ylCf4Izjo2WPNvl/N7DoxWrWmvEBPsqO+e
vrqz7W/m1hsuk5arV1XH3dXpJA7GnJHDCbCJSDAKyaYStEKylxqWwMGAGHZ2YBSSMu2tlxYiyNxD
T/tBIY2lFtReSD/EynIanL8BOAoAWWxnkqhvqzb4lkl7IijVrchk3iTTnJ+KJvrZUBuYn/B85yfZ
WxSL3aL4YPcfmCzLk24G4L1cf5knh4vNcqX/wOTDUsvc397lb6+23MFi8mH5JlB+3f5vr7Qss5h8
WGYx+e8+j98u879fSU6Tn4fWT/A7htGTFC23sQx/e4nfmiyKDx/5f7/U8t/4sNQ/3ekHk3+62gfZ
/8c7/e1S//udukFYszs0Ckh7J7Z2kfgZyuZ/Gb9TJU3IrJwY4W3WbdyZSfF+fJvwbto/XkEK5VK3
Vf6d/XLV5a7VARaa7aJ5v9K/W+/fXZ/DDEfvwYzZnS9XvK368XN4L/2/Xvd2xff/E3n1dpofrGro
d8v/drmrD7Jl+PFGfztFKt7d+rKE1KTiT/5BJhX/gew/MPnvl3K9Gujc2vg+KVZ07pReICSSbHZO
3xqpSaapOunGgxRLiew1csJia/t1fJbqmgDS0UuhZTOG4KkwOnMdNBa1Va2lPBZRCoBaO75wCgbI
VozSkkrCnvwWoZdz5si0T0Tf/5J6KffBidrNNYhYUiabZgQtwzZJAmsB278AF30PqEd6X7lKehxc
D8LngTpf105uDQiV6bXMQSAVVkaSwCQntZGjkM4WqJebTKr1xPzRk0CF56wDWkYuVYYjdc6lrm5v
hj6okpvGilxwki3qS4oZih1O9uRhQqa6CxO4XF3wbizq54fq3sRpQNw+prpHDKfIqe4rLa3uNa0z
9oFZkbouZ/dGMx38isyGd7Od0SMxOe++Ai7IinJiY5fQElnt47KWXDocjAanZnC+rRdlVXeJ8xRY
3l+XlGb5OIxXnY3FzcycOaI5+sFT65EiZviCAsFQfyOrBx6ZEvV3xPWdSv3VPA17i7/bmaTc4BI2
gsvet5gkhXL6oq7IE/EUzzxlQ0dWhVtWFJ3mIH0UzrGsnPA28LTIIxtGyEvScQG4wnl1myGFyzTF
mZM1QY92+27OzbKZ6u2QZvn548RZm8JjFyuPH9aSQ6uwr3i6raPWWHDVpxCtzeoQ3EVdFtzJHsle
AbytdbD3SZklro12UUi7wZuT60xlqTBdZt4WMvon101S/KaReZLNjOvsBDOyeZI9CNOmY6ZkK6nM
3szk0DfNIKfghBkFxdGQzSqr3lNJL4NtLAR4rKv0u15RtDsp7SGT25JTa6yl4qYV5rI3zCoubz24
SNvFgoiTvVNKID3I1/hpu2gTLXyGZEjHYfs3pTEX5sHU3e+L3CafUAdPKy+I8vjqXmqWi3lwGJJV
NwBhIu767b5uw5xSPUoN3a28CcsJdD6ROgNhy/VPsrGKAsb6W7tIh8RGWlATgrdQ2GZktkB8PcF8
N6eD8m4BsypxGKRDqtwWvE16t2A9gvWqgNCw0UFGP5uiieOyO8uh7C3NBxl1esDGchBbL4r/aoFl
2u0a+ujtCqDtcg4+9XjJOCLCgKxnD6Ea5g+xlXO6iiGUkAr8bQkc1JDUCq5KcGndE6UAc76SY3JP
fwodK3yBaEHdSTnZY95pmbHY1pLYUi4j5y42H4ZlMFKN4bXHWU2+Kl1OJKO0QHIz4+Q5IkHt6Do4
DVS+YZ+r3jhICwq4PM7cXvjgiDT2vKC6rrTTmpQqBwh/kU7Si3SSbiKpp5xLm9Cj6EphKzSyt9jI
Kc24c0bomxZTKf6nYSRTVJaVUnW+8/t2epw968Fss+Gl4sB9Kk293k51mn8PTIuQEglWuM4mQN5E
CEpN/C+VReJqUgG/Fretv1La6SiTjWUWsmzaxvXXluVl20Um05Zzquq2Gflba6m4pSf7nh/vDZev
/ruk56DtkyPIi3/cDDuquJsIxFwIrvyTV3neiZOrma9kVzZgsVukEDRw2t+kNVXQY6VbO2OxBOzU
h4ZT2BA3giZWNHK6W7URCZa4BUq7GUEMzQFUV+eghTYnau7qEtxn2ZNNOWVU2+YmWR1+81ORvPXS
gCQHkJzNvTRWDQM66CQEE7V1mvsxTz/FvucAPpyScqqkE7whv2Qxoax7qQhF73fybMw/pW9rJP0L
bsvy0nplcgX7P7l2tbNpPFyfgHr9FEnlXA0z+SSNVh4Bob2oszsNK2nTDGRQE/eEGT73EuoDxVpZ
3zbRXnbTzvrhRnqxfyeTl4r/KsEFv8i+gst0HI0MoDvTO2WiGW0NRMplLHvwBMNLYjeHj3Kl907/
JBut0D8pkD7B6S5sbqtKqRzLObLpJ0pP1lJTVZN6IKrcW7b2YJph+anF3xyqJLLbaWi+4vVo7a78
FAS5CoP6QF6/WnzSoJC/twb7Wc6ISze91iWbxtLEW2t3PGhMSq7PYR76Z9nLhvLbFLj2To6GqfLP
QUNKMi/3XybxW2+RDaSZwobjwz4htIviNlmuI1f8cLmWap1N3mYCE/9v8xbjn3MjFRYKJ9qpYVTs
q9kMHhW1BoW+8tIveO++WqOp/QW5tmeZhH7dIH5OnaT96vUJIZ24D5/C2OWZacXK2W7t9PxhnQ7Q
r3M41ODd8CW+aGrjHAelxP8E7MCqhTznEkEvMV07UAF3fUzqJbkIdv05ThRvm4LWtXJwlBMwzZIt
uGPdpRMNwbr3zSKTJpqqbZPaVY6LXE5YhtJMyvLSsA9z4sHV9rclrXJ+f4VlvhETjmiz7MG3LAqh
UsgdHFDJ93KYqmV252XpHQm2SbnuctgsghC2rdBowfkaYeDSjGhcAao1EDj/W1PA1wvfqwW290qq
4kEDx1p2yyCDBbbCrfZO6FeFvTWGmCw3r+l2kZZoouQgfJZNZwIgAdf9oxwFFQA4i8UgzAYsImf+
ZcGuifxHDXpvrcqbDWHH4FpLkKSqTdm2+8W4lUKgM8PrJAGRUmEkhb+3WeYsNo2AXZKKODaCg0qu
HghCpfEKVkjia+Vr38BE92vwS1MplbLLqY6iGEY894yg2MZAOazlY3B5KhYTyLihUCyy23NUKMzJ
x5EuHquyWZZaFMu0ZanFuICwCX9tlvNcb+dnav3HlUvE/TQn8MXomRMQa6WkKHX8rlo3YJWEnf40
CiXAGO6608jMlrajYlvnqBF8t4XRV4RVorNb69G91EYlf5E8A8ZcDh0i83dmMJ4hDlKf62nbUx/T
kElHyoKgO3cLY+N3dnjMIbq4ZA4oXJyJymQjuwCLT83KLcjspAy13rVTPjarylB/mt70y1TZGyKB
wTBxVpFDvOxUM40k4SVK8eRSbXznt4b2MhH0XBuJYx7JmtJewtpxQbsPfBinS6DCVHNY2yL6akH5
erSM6s9qVl2Oq0JGTmNAElhXH2cRh5WNGWjmMWrbP+WoEzFbaRtRuvOPtmLNZbrsyXW1QqmPoHSl
5zEZKurX2U9pfA73Zk3CjJT1GtWared7+7kqlLuSOt3t1PawzY1BuR6bTDvNskkbEpwKQSe4koJ3
KqEvwPo4BVn/sydN3lkbSfQlL9T6QPZOfdJVgCXf2AYl5aAcFlFxJiwSnqWolayETUbozFZzAcH/
i59QGtc2lXPKqJN6DGXhuxmjVp4t2wnOtwWkZlllzoG73rzdxtQ3BMrnIF1bUfmDUGr5TASqelaU
9Bux/v5iipGmWuOBlEmorIRFWenVcxF1G6DP5wdpr1UzRMQjJVJSqVh286i3uO7FdDnJ91ONhCO4
vm8XcNPsmuUWtf1GWa4HXCUrO/GKszQmi2A+6hOVQvL6MESox8klLAlwtdMbn7umNq6OQnqsHDoB
oMpzS1WOHFae06xUM3GueaCon3/O6XvNuCoZOON+5RmflzlsYuMHXYftLwTTMnLSPzJycO4L0RDC
1O5DPbO2o2AvXWRSkZkFPAkJLD9yKBtpEprR80h24mkRyR41o6ONc2ZZh9ihe/JzIH/fLnez1Kk1
90ePXFdxC7IZHRME9TzcD77Sni3OniVoA3p71sf6YA/BdHC1tgWeFlGq2wZVK3Isu1J6myOn2w1B
RFJxq2YbzuQ/d23xDxMKlZrPJFIOWscRQjZpH/hkXYlxoyr6TUi5y0/1YvhBNosZnd15PydLtWmk
+l4jL//j0lbquRncnn9btqT05WBM4DeCC5JuEhhnvmidN/CmNSHptIPii+a+AorsfALorL42MZSB
zpjmX3J/KrduQHk5R2yAnmt15RSqtvFEZj5U0PnZEpmbsidlM4nopBULjWyKt54cApOG2rNSYHkG
8eIthqPKnvkCLnX3oIVZ/6Brlr8ZBhhvFpmtVsG1Kf29FA0UXYIyKyBdjckdj1IomxhgiL1NQofA
ue4elsZ+jlu/eCA70+GoaFHEWTS1R8I9F6xiW71mFtlslJhuYuA1DyXR6k9dwyfUxBaUw4KJmfpf
qqv9rj2bYji0ZLBSIexfpNZ2w+/D5E13cioZsPdZrVcPUuea5b4z7fRJ6iKlXZGBk75onua9DtAP
g/Di2cpLBFLeAwmbzbnwyUgVowxog1uv81JICLS+OUrFaAX1g1e73QEkLfYjwnhRdKFyVDWzg/AC
M2lLHluw6wISUxZbuTokclUShrfZN11Yk46hGNpWCQJ/5w0hOARpUNzLRrWghppbCHTlEELjn4qm
bICmUdVgtxjnQgvlxLAJkxLoubdVklEr7oNQ97ZDV0IQ9KaQM6wBr12sOIAxmcrOBmn7yHXsY67B
GiNwKVVBtQctF1zBEtZyGS9qiAsBvJTjqW2rQ2NSvBwm874g/g/KU9A/+IbO9030jOQawwF4T0z5
pyT2i0F4ffgDSQOh6Mu2poKBZFK8xVtfSanTjz1wAgGgPQ5e6zxMoqEqFxbgGu9YqkXOQ5hZzoOl
+c6+HRNntchMTdEuVDidpUhOlbbA2KzaXA/JUWQ1qdSCILpdZpEtl/F6Ko57sGnOXuj0RwqzKU5P
y/mzzZZ7k5kd/kgxdEGjomzffBx7pXlOTGcfqPpMrkkfnFMyTNeRHJpOsk27oDlIbVSN32NfhOrJ
znmt+PZKK7BVAL7nQAhpBUtXjZbvgOWI9nI4xxVZlFroXeVQq8n4VPLPuRF2d7yp0tsk+FlAHgap
YSutSsNSVnVNPr8c5g6AnTqE22bF19YuC5gWgAM6NqWT73noGs8EG3iSAyTwr8gGfhtA/D/ACBzX
DlTf9x9sTXAC4GLBNk9heWf7uKF419u06myce9HInmwiqKjOThX6FRjoaBTSrVa9kbQAbjJM6ubJ
8Nr485C0XvxS5l37uVS7H1oX7Vynqh7LQdVfKEsnPbJu2ClGofEyku2xCazB30ttZHLeh7XEIAED
4wnm73PikyaVCOMaH+IDJeAnqZTz4+rP1OU0JCVhGX8NagWEa2GtlAD7zwDLq5alblJ+ak+yofhK
tcKnwerLJ4o5Z3xJKmCXs5+kazfluJqbJsCob/ZtX+yN0LLudEf/4WcQko2Dlt4PBU9KtpOg45ON
eN+JRirGPLePwZi9tnb1SyQm5LlbXms7Xt/sOzs4xeF87SREqQCfl72laf9BNmXWv7NbpsUx3/9C
aceNmQYJudI+iDuTScWwqDnVm1AHMYhG9vqSOMlKjj+oyQWNDmHkX6T8toKc8sFukb2zKcHq2PF7
+KGplc4mgwu/u9IyRfY+3k1u4hsa2datfmsoV1zWlnZGqFjbiqcKSN1wBKwHF1RpvrVJubME1rQc
A20SkTxMQuMiG0YDDqN3YzGxk0I5Z2lq14lPZTkojyQOWs99k/+pFNZwkSNcrvqOs5m16fnePEMc
coiSYrzknavBkkOlxmTHOvymuX4vZbLpcwuQS1cvtnJYKjO5u1U/H/HZ8v3v6vAT2dARFWpaB1dg
ke9Mb+quSdJ41KlEwUkRyK8siuOaBKFwrgNy0IPwXvYsnbdNoXWgI/9dAcsY3mPf+izl9pzFwFAI
Ey39qxkIJMk1ssINAYcYdR5zig2DLLWht4WlbT0RMPD/TCEmOWdtWpydMX6MTCvbx28iKa/sOixX
H7sjFe1I+aBvs6X+ndHbalL2+yVL3/u1elsGe5Kc3K02ePm1SaMeoAUqDUpqTFaR3Yc/ctI8KSL6
i7/MFwNsrM+zVrQbX3PT+6IASRBwP/0w2ZV2b7NH29h9V64p3fcIPrTzJTRJz97VIaVETuOMm3dC
2ZWNEZCg3reGT7oWOdvkduvzZVFPQNx3q87nY4I3+fuiiICHhVQNzks1K5542/I4Bo5UjqiUMM9N
MX+VI9kMpSm+NEO91ZupeJIyNQIIpp5dftyIfEizCdVGW6kzhQj4E30/K0a3XmRZ1rqrqSdZfVlo
TP7wNbjLb6tSDnaiTC5eyTWkLPfAlvXTMd5JGZujaF3pUXsAZ+S+KCcoPqBZeuo9e7yCm3mNxYgy
+eppAoV/B2javJFD2eDD/0GifIx3ErO0sbx7n4i3nCRFLdXWe5AN+nUNMDR1wuNEJpkPNeNY6vcp
2fFmOUd3rRhJuR7a5pm9w0mOXHU2yVLUp2rvQLm1ksJb06j6va9DFWZ0IM1JWTioxp05xasmq+Ot
7SnVXVRaRGeB5j2kjmbc8f92SXh2tNfeJoCi9mb4r6nU1hlgKBRz9+YpN6Pie1hRuOqCSgXYkaJs
k7lyLiYIJSevUc29g1PkoacecgMEi/rZKqI/iHDVfznxHkaNYMdzpt47VM89dJ5ur4sqQGZ3nbcq
2JtfutY7Sa2tJCDepxNfcbhG7YNKLuQxheJmY+i1faFs/geQCiEFFBqU3kK0NIvMBqP9UKgd9eZY
SLkyTmUPlvWvadRu/l+W+6erSpm4Q85d+jYgU74W4ctWNJ2IvMqGYqNNTMLvZRFJi0CftF2nq/xB
ha2UyflySCHoE/nu1lGOlnWpksnBAtkXlEudOtLKBc1y9lL1KcWizjeg7L37hgjb1OTVodDV6C4f
Wqp/LcN+xBsE85TnA64ED+kKWgzr22h1z0PCN1gZm7U1EOPklH++4au+g1qV3cnL9G1dmZTKCGRV
3bBoZE800mQW6Kyd8FpHc/bXrJfTPU80YK7HsP+DYpVTRVnl5wBwoz315f2hivwYGhv1D4vv2CF3
HeB3Cqf4NFKAtPfcedrKYTO2/Raipnwvh/48xBvVMuKjHHq6AL+C6OI88aj8FIBkRbkR0FuVqipX
+J/Ja86BX6tUV38dtfznsBb+Vjn0Es8Hiqz/qZXD7KE0t1Og/ujn2QP51VZhHUpNcn3bPCE7euAE
Y2swlvCf2WRKr17lSDZZmAkgC/1HPBh5th2do27j6MdtYFAOoxq3ntisUxhTDQSBKDSTClPPzZuW
n5pJiZKwTmtL35b6APbsm9qrLKPcyBVvy1JZu5pyX9m2UMWs+7QvTlaSwRMIXexmJv/8D9UChEH3
vinzYG1nLYxOXe3mz0Zi/AGJZ7Yvg4A8nS4orrJx/bG9DO69HExNVXWbRWkogba2aiiWxq4aDgAa
fvLzimJCr9ZXnu4od62g8yAaENznKWhLlma8k5dVHpirwQV8Mmo7/AaYyVkg0PbHuYfpkvBF/LXT
wai0Lfd7OwS86JISnPieuoxuaHswIwrvOzBB37Wyr59NY0pObJW0LRDPw/eE7XFqeN9NPHVEakuV
XFhdezJn94ecxzmA1zdlJ48jFY/EIzqT925k3SDJ1PHZ1GztGxWlcHeSInKUR0fZZByFQqfkNSVO
k7KJKso+1baCIDx3XJCGy9m5lp69kYdQNxZ0bXmw1vxWvW+SWL0vGv9rHQXaUY5kI5Vx4q8GauOu
i9zQdfPSlcZcQVWpNt4nezbmq+1H06pXIRWcAZnbevro7uUwU6xXWJ3XsLHCiSFga0wtDvnU9PAi
e8kcZs1KdoPATZrVolLdlkNLrZEZzpR3hj+70P6tzNb2QHOcx0ssmgAvTL6pjeGLU9jdXipg3/Kh
PomKz7aZU3FY1mHD33oge0h2QwG7EwtSC/HCudwageRzG9+MOkJuGlxfAGKJnGmZFd2A56Zx/Awd
OEbBpVZwFcPnOuuHVnD3NKTL81aPjUOb6fqr2vs/tUDfxadpgBmOfYK7opYu+GN2kn0dm+ZfIOwf
m7jDyQdIA8dH/2g3TvEgHfmpXs0rNcjDsxwGWhhuKxVoMjdxXptxhh8pmb/Zvlvu0nbE+eg59Rch
Lyp9+kbJLLCsfIUJ76wrMqROhTpGX0w3AczYa166CRTILOp/SLGbDeG+NMaVlR1szmgnkLtBahY9
8+/DSRkHQV+I+ta9mYekW0EdDnju25wP69ysNegF8tWyZuA5jw51EPs6d4aLEhQDhPdQWVmDdt/B
ZW5C5otMahN1HC6yKer8RRkDZ580se1fpQxoEHJo9LJeyRkkmUS4p8WqVT4nB434Twn5K1zf1CSV
6bBL3oq5+AM680pqrSj+WjRqd5hbTaeqQcyIwpZIUGlHVOm9GcoqMCB9bBLMvnOMTRKgLXs2NCWb
kLoliLFX6sTeleCZgXata+omCNq/yhJXvpJW8ARS90JlxS+yd/6v0L53w0+FJIC/yQRCxgeFmzsU
vy7LSGvJEn8jjv/7+v+0zCK70ce/zcgtkFX47XI3kbibSNBDS+vlXq1QfwrM3FhpSlNt8DEUDzCM
5Q+O6JFfQAGTfS8lsplDWOTqwXbemXppO3EeOtymvK0wVlPGY8zvtnKmXNp01f5uwpclRWbWhzBe
WCZu5CiMd3NsBd5K4716Ld1hq8mhnJeVaUE4UzV3akDZOGV+fXeJyAhd7kxenXpfhwf+3O8Xhdd2
/bnB6Xi7DVMVJGDKBuZm5zHD7dR5OEp1q3If08Yzr+S9nKROFaJicADqMCZ2R2IoFW3ZDdta87yN
HrMPX3OC81cNesEG7dxs+KPe24D3XOQqPBW6R9hsFj25f+0RVJer4yYHN+qsu9YqUt6vGSFQrVFJ
0QHZ4C6eTetO9tygNo5B2z7f7OSUYEj/lfv5fMj4Z+D4ZobDT+LQNka0ssWq0m5ZSuSFTk5ZnG6X
1MDKiKjK2gwi2jj0XUAJXlke5BCuc4iALUqR5NDNgPqou2cIA9wz/BLOrfkwlAop67042pVTGIM8
SO6fEQ/pCn6b+hGOufoxiol5maVOxdcw1XzMNNSZvJdJY96C7SYdQOuQQ2kn57Yxew8TB/Nt7of1
miZs92VDLbYG6/nZLPqfjdc554FNAyXwIC1RTPVLISjLK4gQgOO04qaod2CXgzkBzGClVcFGrvCu
K5eV1lLjgyDCDw1qpFmFPAryTSgxywxO+Db2LpRM42QbLNjSyyFTN7cxVaju5WY1eQEIFnb4xzuN
JScVYj6o5xy/qRNkG56yXzFrXznPVBWyv6KxklKBhpmoH4A+unZKxjK6RNS5gj5vnOIs3QX4OA+x
Q1nVXFbWiZitfQjM4UkxBqqsQUVeGXPf7jhATd8SvAjUn05f9ABMBL4h7a5O+5s8t+v5Jh8y/Z1c
2s+kk9zszbRTrrAqAskyAp80VNVdLdh104TjcVtO0WkW3LuDA7WABoHerhFkuwYHlwO/qHAjtQHQ
rBffTnhBiblVPtkPqhIdOmEL9YF7cgP/ExCm82Nj98aqqUHtAQtuBWK38d3QOugxgj4CztykxFVv
9FUae8ldH5XpM4xL9xVo4l9Js8p3dtAoAKx55VePSmb8RyXFfnC0E/CHNTG7UqJZX4GuhkCoggRo
cOubKLBDAIqI5NdXrVbwpWWkZ0tjaSMVciib0qGO3Q9g5AlCgfmyGMqeIiCdi+HPZXkplosssiGM
vnXO13Qs5l1tNIG2q2abokWF49oGItJqzXO0YRslVFacVJexM3iKZ16c7nAgZav/Zxa5VPHJ8IzN
bRG53s3ITPrPmmLUh9iIo7ulsQuyqIdpvUiAR4ruwLGEK2GOrBdcksFRyhYT2WtKd177mqZsFoU2
uUzDaxrsrT6j7lBc7CaU3aImswP0po2Rmu/vwnBwxXVl992tk+EU+FN/8lTnZyNlcigVy/CdSVwp
6erd+G0ZZfbNtQ+t1lpql8m/XcsRF1baMjzA2XwE2mPeR6MTrmoBodWC7A8UgFtuSsUzznnoAb0l
obYSQKOuCfGd9WRFOHv9elJhuWSOWvBHmWb9LE2AH4hAVoKAKQhK6zCmjsPusVa+DoN2pHIONG41
HAl+CexyIa/m6oeRgNQRxaF+V7bmqQm73aD0p7ixij/CzG14SxrKaxSb1WZslOHBVq1o74CtcXah
nlh36VRCbacDft+237PGiV+NUnEeCgqJc+DeXn3iMS9FcJIq2QD9QEqz2sAbiDX7isemMVdw7v5Z
wRX8khg6709DWcuRBZnRizPyI3OTbjOx1944xspWouQ5CLv+ORmzeONmfrtPM7t/VosivvIE/CSV
shkD/5vLbvEiR8BxOPvGpHYzVnELrVnMFYt5TvhzsblJuz2O4OvUtQT85oI9jADx6UHIJudEDEE+
2Tqtvq9S0ICiSBl4Cf9i4pHEOFraAOxskV+6KKqm/A7NiwPEMl4AJQuJMo3Jg8y0Isvwvmqz5EEm
YQldI0ZSF8TxfaOm6mpq2XU4VlsSLkzUFbn65ZNTmMUTe2mKJfI538uhVBgFdcJx7NxJUfM/hJ3H
kuQ41mZfpa3XQxsS1GPTs3Ctwj20yA0tIgW11nz6OYRXZWRWl9W/YRIXAD3SBQnc+wmzq06isR+v
4+dJvjLbpfpsepKxi5JlbzQfkeu3RzmESoZzaSZr+TlBU5ulyk3yVGvGIrZZBMdF2JlIBSfe3k2V
S1T5CpslgJ9nLMu6c9rX1P/VBNKKh5TnVrfhLOBRVG09T9N5E716WZoBJbL5YZqIGG3jCNufuSUP
sjOfR3wO++fY2OHCN9SQe2NlnVsO6oTsqR3kRtZjlDrHYQjKCx4l5RKX1vTr/zwi5RrD79dotRJP
Ej33d2WcNA/1qLx6/I2nfG5VWRvspn7Qlopi1A96PjQPcfIqjCS+lxETjxGcDM1+I/vC0bXPxoBO
kl83d0kkgDWXxpm9Kc7cadd99DyyA1OJXhvb1Te1q4f7PFatc8vNwOod71jxmKug63I6TK6ydgoA
kLi+O8hhTpgtTY14GpFeujZFZ4mntvPsX5qfvXLw383NyP3t0LxNJ9Gc5MFVUT7goZsj5fhnTJ6p
LYoXpII9qiDZDPAcU2x1VZQlV9dgO6NJo9bepZY+HaYCdWwpyt7igMQzyX7stEnZjV0LVD8T4Zta
6ktEP4MPgJPAwULnSdgRFokFGJy4Q9hVD89mr4hzjIIM5CZ+JqfUL9bXTitq7L3lqy8BlAZKPd5z
XnOLcK2p3XYY2Kxyd9Ify8Coj5Q/uoVsCsTBb8M6xqSnUtqlrr9oomgfZF+FwEKslMFZtrRiLJbO
eQq5ld+igeMcx1iJlwAAsBcZrfGmKyd9id1S8GHr9oaVkvnSNQWqIgKFLGtUgudiNgSbB8iZ8WxM
Ug0oOsmZLK3Dj6k0N9lomy993xfbLl4HPtLfE4jh6ltY4nM4NprybHX9R2VW8UW2VPFct436BKSu
vaO4dpMkOc7frUclUyT+UjZF1qdboMDWGpzeawo/fl9WVjaBslemXQHqWiSkhtT5YAYDmlM/z4YU
pQw2A/1GdsiDViTWdZyN4McR0bDl5/ykpoiC/VFbowDhBRs7w0VrcFp2xtUYn91WFdwxE+0epeZ+
GRe1w5s++YvargzkuPRhWTh+frTasnSup6lX5EfNMUlB2wWKjMrXVkedm4RbjtXQAAx85CmV6z22
OG3TPwhv9gxPjehr4nlLUo/tjzTqbg3EqN6mkR+MoZfFbePGxa7rLXKEWirOelSqq0CjYI9m97uc
NDr7AhWi77bZp4tAzaqnrMNovbK9blH5OIBTH+xQFOU3V49GtWtiq30kJzF7jYFtl71VHvgUeYyv
stPOffeBN0Z2yQN258/4d7s3sqVbtbPUnR7E2XxppIv/9lqys1Qm5/drhRieGLrm3hjzZHmtSDz6
SWqsZNqtM9sEd6Ow+SNf90u7GxRnmbYoDtXz2roRaH9M6MHs0IowHxMtsjdll8XrZl5rd1GF9K3C
Hbibm+qgT2ey1tR9aSlaIR6G+E5OlBezzWKPg0fPM49+DIJK2Fqpe5TXUvXh71/Jfyr8kEeP7nvX
gy8aE+hoEIebtqvbhexxu/KPbtm8jlHTWtuD89h/To4KdhY++kELbdS5jVZg3I7CwtsMGCu1wIT7
6xzyZtlzNdDGEFsmTq+j0xBwraJFhwmJPNXR3kw1AGbctN6m9/Pxiz6hPfVnuC1R2pVh1f7b8G+j
5UWyOaf322gZDqLom5ujbTyoTrdj52RuY9ToH43R/9pZ1fgVkZB7BQGiZ0NEJuQqU4W5WbH9aadp
IUcgs7jpOxc2pxcUANrbFz3ShqVOBf6G1STKq6rS5Dey3YIb72ddKLf/ytIa267c+JH5xRlfGeet
FxVuRyVZbZt86rZCZ+dg161y6jpXrKe8rx8RNu/RlauHr3mlzzce4weJoS2qw4s2c6fHDmAL+iQq
GK/5XTMr4B5/E8dD7aYxCvXRd9CC7U3zj/EhRlGf4z/j8/huHu/ZjJfXl2/o7+M/X9fnOn8ZL/+e
38f/zfXl31/Nf7895uuBAsqj7prfA73tv7aoQE9xgj+Ms4BJFyL4b2Y7UgbiK/7p34bIsA+I3HYs
OE1zh3pQtPEcb/yCXhtSbJXyYgs0j8s5jnnx+AVFnqXxM55BtLvG5/GTY3Q7sifNIsVw5VgbcVUt
klSxjmWv2xh4dGIle+RBdnw25VlV60z5S3cetYc2GIbdZ3zUepNMWaA+YOuMLlMai7eiq58cqqo/
0NtNFRu9sXbqdwMeNcsBGZZNUrgV0n4c8NOqTrIpz+RB6SmX+0ZTo4TCI0mBolVMzY08xIXb3ITz
QTY9czCXSLw0q89YZbTksWXbV6Zooxv+tJDz5BTZMRaoysLprJD3t9W3btKxeqv8p9wxw1PX29o1
PkZInAyJhZ2miiMJewPj3PXIv8RJeijtFhf1BDTX1s1w90a7XTmR6IU3Z0NFnvRZ/y6bHoaQ7Y2b
s92yxwfcQaYHB+8CKKUd5otzDNrNiLErC47QguZniVvIbeNDM7hI4ALLQPnYrcqlPzgwChJxlr1W
OPOsQImtNT2YHlqEuObdMIvJZqmruvsaBeOLhi7hjyS+tVEy9BeWBT5imnmCyOqv24R1i8iBHXRq
+0XAcOu3OM8FZySg5i2m3mPlixLXsFPtAGSAhrCbWhYH2RpIjVzkWXmpu3K4nis8Y1emSHjPBoBA
cPhhDaU+1PMSZuJNlRVDvq26kSUzgnpLipPDjQltK0MLCqUfvfvw6nw5FKOB3m2hrH01DQ+x1k/3
tRkhOYuw3G5QTXftNEG9cQYcYzXFH56beBZ8bLJgL6J2eB6dSFuwAczwYaB3KmOeKBjgGWk44FJS
8sT4ecAE8o8m+6PooLglevRoAZ2hQXVPtd0uWYtQNYk0bhuxjyfO3IRnj+hdl62iQee/pNuzumYO
lpgU/NoqavFaKLOHeB27Fwpu1dEAXYI3lNLBlwyCDRdvFmUDOyJzHHEnDyzuL7qqIWXoo112jSM7
YCjFbQ1y+y5PIKaEYkJ2+88pRlj25A2D18/QhEjnTtVJaH9ehjopxjY8Ga9Ta4Qpl8nUZivNwwi5
AoxzE09Cf0GKv/TV5iU3hX92EPNcyLAaCxw0DOtVQ9WSer+zwYId3FRMQnGliBmurGb7Kq5cZdVG
FXukPDM2U6elFyf2s+shxeoEY2gksC2gKOccZOVW1fFhM+t2vKR+Z8G+0ewvSDRvCsPPv+d985pX
2vBs2Gq/VkRUn3B46095k5erXrTNY1em3ooSebirtXB6Jr8AjMavIF/02vgcOO0XBawJNEFaqm+y
vkn7ByNrjEcV7BQf7/Sc4cxzG0zuvRxUzl8ZOA/awg5RWhZZu1XUId6UBvp9cF+GJ71zTwrP3XfL
QQdTHwDnhCGuk1Ay0aUb+ua9HKHQ5Xbi3A0oix17DRzACFL7vST5prt28YLyfrLzbT/c1o3ZvM0l
IzkAl140cMesO1SdEA8iLJ9b8q5bn1zArpqFXxtX0x5nxNEmruzwgI0vJEjErJaYfYmPQflRCmX8
BqCUux988fvAtcOdXoT6zqk99a7x0fZGeGz6Bn4IAS3la+U7CbibWtz6NrbVdWdjOQvUIcvr6OjO
CtLy4I2TegL7k27GGVrxGbueOYhMOw1fqGuPOQ8MNN5iWzcI2j+vw3tjYYSKvVpZZMPBn2xSi389
lW15EIYxHFRoJP89SG0UlbKz3w8HMyq5CgDGAIwQUgkqIDM91LqzX4XmXVEN3W3kvkeGjq16kgbZ
yR+9e9lnu415FxSduqsyMKk9lIJoGZuBse5yS6OGNbd9VGaX3JpzZN8Y7hpoPBbONi1R+RsLoe2m
ipI0ZHabdbBGxaeewH9jYNm1t3UdAvtX+7NsIXjb3haWQ4Y5i8VaxuRh1lPAq0A7Y2TCpWSs8cRr
qinN4TrCfBWpfyBDMaEl2sHdysFa4B0z4x9LYd9RvY8uiepiMhM4d6le2ndZajYHPLXDhWz69iAu
uCmSwuuc6b3W+sMgQLoobjztGsUwNiw61DcAiMifKvt6UO7IPHV3g13GB8cU7sL3/B9GEc9LvtnD
2nywStYmDXWzxYCC8pOIo2RVe2XN6ycYAYASvLFrFiy2DWVdTSvn2AZqTcU27y7ebFeAROz40Lag
BEdDSV99H9tm20aozrJQF4DnfVd4dfyBi5+/6FIDY48eSbXYqQVmEBHQDLtLH5GLxQurjey7lsTf
ehyAH0Ib1zZNWcPGAHiwszKhHzsWvXu/42101PkeoVrNzpj6+Ab6N7cia4gvWC3yWGQXcDfOZial
X0wP2JuppEcwZBtsx0R7ZdBe8U+IYRzyo7YRsm0Cu/xmqOO+yGYRfs+EMdxOWBykwbiwOs1+mizs
ccO2YlPtVzCkRbxya796BYGEM4SeIz6s29VrkSzYC/mvo2rlJ6REkqUcldhwvvXEwXZknoTky8pJ
MmRRRd2dzdqr+E1bFVaopfLsBC6kSJfsRC66B9NXlup4CsxzlxQhnjVDdhBYKH3Vi+ybqZrRm6oB
XwwjB19ZzaLumiQTQFkLqYvUr87Srkcg2m9bTlnoC7Wvu4sz08gkk1YybsFidsjhd/fOTMeVoT72
UWdJOnFwnaR4mOAuHjCZ7hZlFXe7AUzcBnsk9RI3YYh+hXaWLZCyAFPmA8qFzTZGn5gnpG9E61Lv
xUIpUuseORaxGAfL+9K15QUXCMdf8Ki1ZkFbXvUmzGKYI2UWbjI950nZ67ECOCrB01VENsSMxr4h
TaVPKx/CFevE9nRtlp0nNo2JIJNDWZqPIYo2Tqyp6kGNa3y2kBldJMIrb+QhnYs3Fe/8cA3G2Q71
GuMkO9XUQH2EHNm6NDHzSBxQIY3hR+dETzeWgvT9CA6Mn3Fu3Eadq98GeVeeIRii6vpnqJ7PGhQm
vWG0j5/xIVaMpVV3xUYLYx+daAw7d9fLcUcEuzOa10vJC2M52p7qqv+h1RPa+kOQf0/Pde8035XY
bBeGU44PTjW5/E+N/sDO1l31Tf7BCsDCRYMScqdmAZUwKHay+dlxbVK8it06u/lLfDBadRWhq72S
wz4PeU4Kw8huZcRw0sJZDaPWLoXhZuvBO6jC7+7lIXB4az3RqXvZRKlcQ/EXJZ6h7u4VvoX3yFxm
W99xcJefZ8kYapqw17XIPchxfQPxJZ68zXXCPCwXQbapJ29cyVl9ZXT3VaU+Y0man2RocPCa7ero
LCeB3ctxGwl2BRWKs9aTiBs1nCv1qicZiyw/d0/xpvipvzEs3T+QVtbutQl5VzlisOsPslvqQ606
1b4y637jNXgFq3m0r/PC1DF5Ed65bOD7t655QpUECVe8BFamMYtUYU24Qga22pO3dF4tHi5hYRvP
QahFpx4M2rLwLOdVD2puhWoVscvOzWfTw/4kdYJlk4OY1zQn3teprp3Ap4XbKIr6S940xRq1UfWe
bL21NOo6ei7LUENfJkWX3hq/KBhCfK27aF/Eus6zzRm3oTd58Eo4tAE3ZzcbBbsbsvGWh7B+Mr55
ZuIsm8mdjmXc2U9hYq2DYiKO/spWm9BNNTN9eMsEWekOWVePTAQu5DolkHn6mAMLC4qhuLTFVN15
Qf8upxeOsFapiSy7oHodh+kNyWZ977pAzdti6M66bWfrALfdR7PUTCisWfheW7hHyy1P1e/Drrd+
IHLwZFpx/hbmeblUa03cZ8Pob+QVe7Ye1yva6LaelbTHfGqw8sdyGEyg/Vr4bgbdjYgFmyiumIGq
+KZR8Rq/zt4zugicNyvU+Tx6Sz/paWA8BD0wjD6x33odKIuC+sDeQEX6QfUTdpEIFEyFmmHolV1R
dH5mtEfuHO1SouhAtbbLMfvwnDLEgMpzlpVWiZ3v0uy7BLGkvsc1mXwNGOrG2IYKFuGyd4jZoQVA
speyVy8htdtQC/H2M4+KK5wVmsX+RxKsefhrH2WrNZh2perJDOvkMipGNlPVhscZYVbkYl/V1vjE
Xr84+CIK1hJY9ns8nOMSiPZ7vGC98HdxOV4ZioqKZGru1CTyN6mrBVjQ69FT0OnKto3RP7C9KH7q
hVIcLIH5pezNtURh3zHyRJp7XVfgpj4kN5M2F3Ga+kPCPQylSw59j0zBJ/pDxqh3Uo7/if5QBiM5
yJgEiMiO2qQuUAMOtXWEjl0c2m6cSaeMrETirXS4s9fCwvKkeGtwvH6uZgF9koAonM1Dk+9mvGlz
UI0yU2CMrXGWZ2I+Q9D/MihTcpChz3ieWc22/zlLdlAQ/2Oq15i/zBLB9K2aamMnNC26tGlsr3Lo
PiuzQGVdxuTBh9qwE4WLqxUknktddS0LXLh/8LyMZTfFHf/Dn1NwB9u6Zescr+PktTwP0mQzE1d+
CSqqZ63sCbxDa9ahsuqMvNpVCN0uErcOMNycXyHmFeS15XWus+dXMIrOXqWeRt5Jb907a9Jg2mlD
9c3Vvxd5NHyYRaYveRvSC6Vl8xBgELYR2O1eAi028Uir7bWSuuwstS57ttQOdk4p2t0wNzOzQno5
dqqD7EXMoQPKFPSnUQ2zZ7NNv7hRb53hdGfPRsRWnl/VoQn42qgJr1pPavEGhg95o8CIzpHipg8w
hy4ybjp5DkID0vCEo9Kb3Rer0bWyZ2zfjWPRh39M91IkxkJU1M+6lfztdB9Qy5s15dfpiLAbR992
xdJOddAYeugtY5dsT6yP7AWcNnqp21cXUaOnpqqVWz+hkJ460UurB86BFE+Dp00RvwzsWjeqXYOW
4jNZuIpVb8Xo4TCnV8F5aHBnH9CH3tUjFkmKP3arJijM5ym0fhQJ7hRlcgc1mSX2TMKAr7GIrPzs
6MZwkk670o93DvF9x47D/NOi92eoKvEs7NPIA8JatfsqKe8j1KnVLZyA5pcm3jHtHquo+7JV83MQ
VzAMPTdd6YaBAuJ8SNP2S4Jcyn7sSowDxyZKLxqK48vIttuNbMpx6tyRjoIiYqVn1wtUQ7Vy9QQU
XqePj4NHFiHS61ccCEsq5KO5Ao00JxQQ3EaTO7kZeKg9m02yiM24eTV0Sz14g6Ms5SzfF+0yNbGJ
lr3q64i83yuJlvCUJjipwfFuWL1H6WqsveJQh6q1Iq0ZbLqEJzgaA50Fj5EdmG1cT3OEumsAuSfw
Q2RJOqr/cVCne32WyVmx9nYWTV/xfEejbEn2MXpymhhkFl6p39MapJ5nfYuAIZA2tqcHPcOGdhgM
/2iY8NmQigjXig3n3qxy/Iom0s1U09FHND967sKUBn2kLbFN2A5eYe/hblvnOnTLlTsm4rUS5kW+
kBEGuxguJNZwPEgLdQJqkHvRRZ5ZdflNUQKbQuBv8bJqXAzscRdPSX3uBoUNZ6ea3amz6v4kz9os
+uPM7k3lqIZAxRnwGf7LUNzR+2tv2826KlZBYjKmbBa3QbpzsbK6ls16PqCbUkSvsrOY4SJ5uBgT
J3mUxS9bMd5ZKmU3sgv/gGwl8LfYyk6WIMn1WmXoKod0oJwcxMK/xcTOXGHUBLQphM0uY958Rt59
raiCcjEuhdd46Yl611G9XcgRnxOSEGkp1x5KUJp/XiRM+VOcEJGf+WVkXM6KO8dYuTF25LLjl6vz
gsYljNTijq1E+1Rnzk04diBB5pajpU+KGrpn2bLr/JuXzpocY9o92Ti64zVZTCdzbhbgmRel4fRA
J5ipIlqzFL7bHdp66p7iLhiXKT55ezmXjDfWkpEx7eTcQeWGPfaBsb3+DRoKI16Ha4Kc61Dk2rS6
mmxkbx97JtDH2V+vxIKzSi0sFLu+ePasaDepwv5iGYq1SgA/QB4Kikf4g7fXOKocq5j9/Ekdsube
McS7jMvrhGONOqfbTLdWBve6aybny9AaGnfbproEYeyeLWFapCE0NASbdFjVA7aSpRP0t7Aw+1tl
pudXPCYn1QVy9jNuCjNYUbg0WaExQnb4poZZRYYCyxzyC1VxEXYdLxlmJUcZS404WnDHNFflvokA
f2us4telK8Z9TGHzsc+nu6bq8QlqyAWOdt09WjZkRBwCTv3cuoYC1EwqNGdlK4Kvhpd50h9lc/Si
bO0nwbjxYjCITttam0wyd9TAaxfFfIp5/MaoumBewhBrZ3aPBq63WDVRAAhnxuFqU7xN3emQFbby
1nBLNVNW5Gytd4iM8u0CEfnWpO4OE7X8iYdEfUQhdnbYJY5G0NcR1xtVezD7LA9W421QltoxZJl9
1OHJOC0ZcsFNe2H2Q3WfKZm7C8Zo2A5RMj6mYvhK6t/6GlncR9BLeMkLI9k4IC8OJNPDWyRwkZOx
Yuurk91b6tB+NAKLX9uzkrOrAQqoa1Cvip0aR7QR6oXHuofbHE158OLeOM6JGeD+c/CXU1dG9bZM
N9SH0Xyc+xtTi5fuvNVkeb/EkMA7kb82nFVvq+EqVBR71aaNfcbBu2XPE/FrCYpy1+m6Db6GDt+s
AYx25gBJkZv1TgapaDnXbjMIIJu4VrcYUOpatRp6J6puTfd455rb2VgKC6+xSbkbD98xd6mwaYim
e99lw4nIylm25ASqh+pqmLeqqlK0KQvbdlkmdXUrh3g8w/ZTrlkLHTXge3M++ALxDT+L3b1s6p2f
nAN1B+P5Fso9af3q2UR9wV9AnL9X+ZPfAj+OsUsK8wcV7spaTbEYKFBl2dveFOzZLfnnxA3xQyL3
8hD4pbLgh9986crkjysKaiB/XrFGN2vrTpm6xipU7AwtRtOiqrxXhJi/V5Ze3QYwCbB7dJ9leNRV
0ivp5G6deVRh61tThNoju+0J03dh8lkT79DHXQ1guQ84U9WvWbqS/4bJqR8snS0vdDo7L+BiJ8Ov
TdwtlQVFKGuZjhNGS71RnSIFwulmnE+72QpIHmqttPEOYUyBAEqzkMHPMTrKvVuzSNVlmJF2lM7A
mhh3WUOhKuI3uTDBaD6NdiKoA03wgP3cX/dV4zw31vwNyl8wFnPPfh/+uLYAbe5qVnurwGjzl7FM
G26tXrb3PSVcOZ7XbZQS3LVwcepKO55UXt9t+crmrxmiJ+2cuDWgwKziIsb+EyHaO9O34wXWZtN7
C5KUJ1ia3Ik4Tiif+rAVf0o1yjMpuHhVZbz2sNFmlettPsd1UZ8uQyvVlxnefH2b9bfjfEhKhzy6
X3xvUzRAZEvGdT+ERVqOrEXRX74Oc5OqvBTmqxz1GW5GFjimyNPdZ0dZkMCKbACM8mry9Wq108C7
6ln8XvT+2uDWcE7qAZ+rdgzvM7A8S2GBQh0rAAx9kJdfNK15xvQy/J7pVENFy13X1bZZqxVsAQ3/
IJwaUynF/K6Pgf7qlmNABicdHkUfD6usKI3bDgmYjaij+qYVMEpEb8yEzr5bfeLlu2Bol07hQtGj
YEaFpQ/qG9ldwwfFGab/XrNB3Jakg5HiyWNs4vK7qbXw0dGAcWVKQe49Fpi/YTTJpx02hxY83ivM
PDk8Is+yj7s6WFZ1n++4SyG7WEfGKphvuPLQNFERXNuxWWXVQq9hkv/7X//7//3fr8P/8b/nt6RS
/Dz7V9amt3mYNfV//m05//5XcQ3vv/3n34atsdqkPuzqqitsUzNU+r++34eADv/zb+1/OayMew9H
249EY3UzZNyf5MF0kFYUSr3382q4UUzd6Fdarg03Wh6dazdr9p9jZVwtxBNfVHL3jsfnYpYqxLPB
fsQTJdlRQE5WstlqpjhWmO/wltMLMsG76F50kq2+9uxHaO/gja69OitLJC8vsiMXA9SqMkfXzEGo
y+iSddvoxavvhM7emZJmJZtoDWbLykmj02AUxWu7AlGdvsY6xaBk0pKlHKTGXbdySYXujSx8ypzs
PDVDdasZXrFz/bxbaHoOfVwGs9KBrhZ4J9kipVrdVpoyrrPajVdOmVa3ud29//PnIt/3v34uDjKf
jmNowrFt8fvnMhaooZCabT4alHPA1OV3xVh1d72SP0lTeD0DU5RNprWRFvNRpz7LUewmEjbT7Ah8
LftezJwZeTA7rcXTJ/4ONK+64yMnHsXt4ecoc86U/AypvmWgyqu2y8KPhucE3YrJo1wgW2CDIaOE
z0GTtPfZ5EDmZYyvePU5Mg2yIrf//GZY9n99SW3NEcLVHU1ojq7OX+JfvqQC0OPUsVX8mKq62WhG
m24M1oZ70pjJU9TnF8eI1PfMSSmwtGZIPjuILoGbKAvZUTjGE9q63gN04+jQpe64jocSm72qecB8
FMvKKQnuuyZK9tdmMJcOZP1AJSG7bZUI45kgaeFg/uyRNYYRPfe4x6rss+Igz4Si2zefc+Wsz4v+
Mpj58nXliM+4NwBnRTqQ7ztQjmORjf7RhmmeX9uBjo0l79ZW9lrzkM9xCOQF1xmunPHZnURpZi0x
nff/h7uIEPNt4vevq6vbmm4Ke948O7r1+ydUq1qNnjnk7k4Jy02fqi7uQej/OC6EStIM7EuxRjtH
XtWdisaFpN/lzatdi/CoJ112F5pRdqcluH8mvWvsZex66GB++EGBIek8TsYQt03JXXTtVjbb0cru
+kI4JFGTZjPKF/e8gqJuXnZrKCEeMhjQlGNDz5rFUCnoMusxpyWIelKkTr2Mba04uUkBD+aX0wbB
4V00ebeeWoN2jzLe8T4xd/w2rdM0lPF26PXwkkeJWAMb7e8ifhErjBjjR78jRcUu3XtWih6K2TAp
b0kQfCgq4HNFOCf0pqdHuFj3laE1uwlgFGnONr4V5Dpv5RlcmW9cAGXGn6G8QeQwatJnw50G5zqh
KH2YmSm40M/5TQet0CMNFyr8GvNZ8G2y8jJ+J60CMdlGZMlXS3tpmD0+v8KE9jufxfaEVLs8rafQ
vQZlE6C5cWh+mDG1X38JVjue04HJ2m0CIMzy4Mc7wxmVPcXNGAVrpdaXmhNgAQCJ/oQEvndKlKY7
km+GAE9Lxi2/Yg39yymg5jVq7NPhc0zusmhbybYlrI/I8Outlzf7UC2Cp0Bti5VJ7v2UT4ZzdqkP
L/U52d2ms6FkYr7yiMk3VA+NPYbc1Ee9lnplZY1XmL5E5g+ej0WfA5VzBvKPnUuetQZuJDsB30aX
voLvb3pTsTSqdFyMaoT91TxYb1zKrFn4BYx3c5rcXj2DlvzjkGUY0LDXtbfsUyexqLtUPUcasDxk
2zdynKV9V8cmuNhN7NyMGdbsg2cFX9we1kc8mmw3utq8tQd03NxcD79UXQ7xyHMS8DGG8kCZ6Wx0
nvdETqZbuNGBGtF4VrxK9dcd3pGUNYGRuWVx0RV4A0jSYp2dTuVRxjKwnGhdasWFTMVTX6AdUbED
9dds8UjsgO3cjYgU++vCZNGmZOAi5Dw5RZ65QQSRJuF/83mtyUEQPuHHsk6ChDc2Alu2NiYvWNks
l9daI3hyoxp/huWQH02vsi61LazLGIGm++cnh6H/9b6k60LVDFdTdUODwW38fl8aKi9t/N423wfP
W+uzj4I2H8i8tWz7OTMRt/PApv0ZLJ0hWFWUx3+JydEt6LBjnCsGaiPzbNmWZ8GArLw6pRSfJh1p
wabdkP1O2EJa8bkKuO3JQzdkEX4Z8hxZBVVFiIdRsu1XLqwivzvKOTJ+HQKE6Ak9Kx9FnVpTF7mZ
wWfTMbr+5/dJLid+u3/rlq27jmk5riYMRy4Tf3nCmmWEu7FiFe+KEWVLm6zQNi8LvEUBMr11Jgp2
6No9547THskno18wx50IpUS1MKdLMinerW8a3/rCGvGpZf/CcqI+mGJQX6KyWMh44OnhjmxosZFN
LcMiFATHI1k7/WQEQ3W9bKkVLMgbNT1PZpBuEqH1GC8k4UY4vsO9N7ZfeuSN4hkU+5d46i+Nos2/
+GPsrHuMgfYJuosvoZpfAcYRWqXXOG7m7UtCPlkCff8yPiMuAcNuqEToOBzDyskf5rrkqshCYyOb
ytjkF1ipu5h8V4HwsoDhHXT5Pmrz4gGDbCosTf19HBVt/c+flvNf6yGetTaFMJPPyxSUMX7/Vldl
rTtUMYP3Lmhxgtbyl8mqvbsoLe1zn1f9ojHb/m1oA/ADvmvBVna0JzRyNlhi929mNyRbpxXh1jTS
Zl0HIF108CVHbT44VNaOsinPZCwwBbUa2z5EIs5uWe8g6aLysynxQr5FLBC72IGbS1+qxcnTxv5U
YJbx1IzmJaii6YIoUf7kCvM79Y7mRraCOUnZFEF9lM20Dftl5dr9vppnlj5bNX/S7a3sDcGNr/W0
qje+K9JDMEPOwEC2p27mE1mzdny7bOq+PoHaA2opI7Lvc1TZC2TEHXYLWY3SVBv137jpW/+fs/Na
klPJ1vATEQGJvy3vq73RDaGWwXvP05+PbM201HtCO+LogkgH1aoCMnOt38z5vVRY5MeIbd4xjxW7
OKoJpiQqIYxYZaged/PQuvF3tgc5s3ZH+2wj5TYtTCO3z3llXKrcHPfl3CF7ZbvWWPa//PDyh/39
MRXEKE1NtXXVYLOmfV4I90hRd73r619G4Ver3CpA1JpK/36IueFRI3Gf8iqyNmwporNVOtZtOiG8
ayOwKGvkwZOr2RnAQdkCz6ZS3Tr3jHCR1eBqxh4pM3lAKyq7ODbvfr8xFBajeI47qE4RahkuHUvi
/d9v6n+8qoWpq9zOugoTVtd17dMSMjbM0tG1SPtia95zDan53PCW+e0w9KjzwXfUWMhN9iJFXPoM
aqRfGZnn3pSpyDcx23uMlNAgNbPcO5ROaB1UIDS7Lpmms9cN1abAmvkG+lm/6PWxORahRizeKOod
oGtQQsm0drzU2xvg9w6yVKhR917K/lv6X70fbR/jSKzF/zKl/ePhF6ZrCUczHN105837pymNBdzE
nn2svkRp+iPLroTnvfMQRdYlnLE8Ep9jijReoXhkrj7aZCluHXHSMNh6P6FEo2Yhi9E0g4j1ctzI
C8jBsgMlmzn64R1HktbjL6h3h8JAGYwBWitOf36Hf8uiOtSzVNOYrHtioOAOIIwKAD1ww0R9taWO
ydxmh612fh8C6uu9qs9DfDRXFmjNjsjA1tlNVacPwjGNgzQbwok4u/FVs9mZiOhCwKIqD3Jsnsbv
Y1Pw/s7CLIN25yvDpo9EDd3XabVFO5RnkPLOl0BNsKd3AOMRIbHZxJovRuO7X6zebpYwF1AX0Xrn
pkoQYxVzB2JDhIPzILuCrPGvxeQhujl3ZCNrvMYbMQM3g/zcDuocHqIjmopnA0Dk3x8TWz4Hf7wD
LNY0LsBW23YAIeqfIwNIViYaWrZfrAHkeFmHBL9wF1hHSm8/lYbXr8y6tnbBXFV6MNyq3mRn2cvU
jXsvUeGxMM2HjCWmbB4tsFNMbm+ogdpPrQb+w8kNdSk7XYENi8ejwmHudfLboO8fcCcqL2Zp2mfT
D8WyRVn5DZg7jCp9fJnqAtQfrin7LPSLh0qpnuWATsnqhdWOzS1yj/Ex8KdknXiD8rUJF3JALjJ3
VbjBePSKzMUn3mPqny+Nn94D+wDrgVWMvht0BTcySbx0Uouwn9/z+yJztFW1qL4d5wP0n19tVWZU
t/KAVMrvbXLwx7lK1NXv4z7aRIRSEmuKP671+fqlDSqI7aQge35v2+olgBPymujYC8XlkO3zWrFf
+gjd+Np+7Ro4dEmnVqg1edarXWIHDmWRBXwHrgSDEUTOaIdeCTWhzqybLhvQvE6ghrpuue8KEn8I
hSQ8JrqPXTR0/wj6XDX2RxYeffDk5s29I8C+iLx+ciEInCejce6Bs+nr3kXcLcSN+H70qw6bO3yP
IqQrlixcQJgP7VWOHSYcvJJK8WCtMtbXSIZV+ZQsZO/7IW+WhhtNtwkbx5M5aPpW/FcoReqdfJI/
+RBZwUh72mLFfPPRJE/4dP6n6qfLtTD6VqUprIU8V8qsfFwvxXLsoBZYGuV2s+76XL8xC60hwcHH
6nNpmNtkr1q44r3093E5muEbVyXH5s0Yd0vC3WXRz71HvbWM9w5i09rJlQh52evMo2WpGHzAKYyL
yRFNOiSIibUYKGo1upWH3GsQM/DCdDmjad7bGtOY9nY2w4Xnce18UJsWfkssrh+nRnarXMTULvto
FGvUjR4Nxx1vbXWql1rf1VtZlYch09pF3znpvmuK6Va2aSnwYAXSk6zJ9mJ097lTjOePptaM0M9v
o5tMN5sbM/vhaaSK6wRHI0Kt4wu2Xj/IN/o3rqIZd4MWXJrRHl7M0tJB06DehEPK76P6mDcN1MrL
mBbg8mEMLqNRT8tl4l88pM3uXFUZ7ms/ItpAynDrd9NwL8pRP838Q8ftspL4JB5Q4FxACjK2yxUH
MgqTkxbfC+YIdPnHW7bLxb06pO3a0nqxltXRjcPbbCyXsvY+Yiy1peELZQtjmRCjTywBYS+72uie
oR9D0bH667MdNpH2zjSsvt7LDnlIemCfG9fUZy2rvlrI0bKnsdVzkBTlneYinl02Zn+ObUe7eC2A
JECk5VuCAFmKrONznqbZNkNPcWeqefGI9detHPAlFL59COxaCVGjg9fhNsZ5cJyB2NM4XKHAphfI
AIv3ERormaMSG6ePEXKYX2S4qFkNyGRDdVgsVw5RhABr8sEc5u8sqY6aj4h8kFJNrMbbZ1mvr1Fr
KFHWJKBjD176piOgU8bW8B2jIoDFWGredZOPPE7aWDsvUkfevY79PiThmXMt+5tFUlmyK26yLB33
zMcpihXPLUwvTPoGBADr/NfBnasfbUVq8DPORMsNCDd3EZDLfcGqbymVA9LKRndPBYgZlbl9DVSm
ZakYMI3JnZ2W4lT0fMtT0aP4jGrjl8mZKUuaMlxSlZCegZmIMNikgvxeFo1WfoE3BPoocHO4NG37
CjXXSrLyywTIf+vVU7GV1UQcisEDHjaM5W4ajXojT0YScpnDc3vuFQV5Jy8e17I9qMNdE2nmYzGp
3SHpDXMlL6NV9kVNCBd6WY90QIvuZGJaBmxBb3g1sDFelLY0KJrGW4zcv8h2zQe7Db5bGhsML/Fw
DObholHUnYth31qOKlTzatQWKV8Q0GfdKhQUO/vhdTQbJADKRYzf2rKPHfPRUlt7MTT19NL4dYzb
Uzh+NSMf3nolvutRtiNN4gPCVH7mcCMjAjrXkh17sCDNvenztPoR++mtMnT67eSHGYxpc7jJgM0v
IUx4mzgWs7av0nq7UTQ5a70hqNdelCwq9BOvrqlk3kLXYAhWfKWbOPNRyY9eRaC67LDKSjl7vaac
BxsdsFiUR9n00S5Lau/1/KdYcH7qMAJdWU982LYaLBy6pvjqJCGyPYbiPY6ZnoBodpUbNy/8W3Y4
zkKHwkEmljbL77OLKYJbUpSnSNX7oz5oxlVtfPOKX0g8y7KtZZM8pABtsGkZ2gOpSCLYLUsGV9WC
xz4GcAv0JQZF0oaPKHXY17greV/RaXnxcO/rP/IyDB8LVVQrZ0zxPHKH5jzMh0JEyDtk1U71suas
OjaHuSQ75bDS0IulCYlvLds+jSuTAdtL6wHSjnaqhDodezctMdCpo4dpIA3uA774EeKb0Rjej84M
woWH9BT5Vn9a+yDG3k+CwFduokRbmEClj7ZAOFaDkdYhWKl3O8Vobt6rqMobp7FGHWZhrw34do9N
hoFBVfCYRGZaPZYQBdcYgwVbx7fKx0xHzpK3uo1bDFVRGhiJOjmil3M1tG17F6AlvZRVp+3KAwvM
6L2KoqJ7hJcI/mgenE6WehaF/z0RD148qV+Bgn+LgGi+DnXpLfzKtB+SStSr3LGCW9h/+SbqB/U8
KOVAkH9UD8nIj5RYBRIr+PksLVW0NzBs453Kv72ljc0FUp658qtRY5Pdfde0oP/Jo6FUSfIzYmW3
iLFGeCrDMVhXBRDhn04m0lVsJTwBamS5p74UO2wWeQAKw3rKykw/FN443sy1sin4pvwgewQFnCwU
TZ8QMVXTR9s3gET7SnWQva6WobmIrj2QeHpFN/So3LnTRlbJGkfbnoDeehqz9BE9KmORtkp8cvM6
uAqh/eRl2D2HQZrvCng2awthymc/dzXCfoWKKgu9bhecRNDkd03GG8T0EbaZm+3SqI6wmeULtXtu
0LtdF0OtbmUvNwsq90mVgM/ikn2/qoApPRnI6F3t3vjtcyEFpmt5jt4OG4E9o6V29R2OYznQ5BLL
rtgKLz5SiyunSutn5NKfYSZxf0b9koy3++ZMHkCt+SQT7sl2CEyswueTAgeklo6t8fMUJO8nWU6/
dKrCefP7FIEKO6rv/PmTUhH8/kmA4OrnrPKfLcVXfqRl99snwerdTYq14F1qghKdk/EyRS8PVdps
/mWTN8c6cpmsf8/Kk0YThmoROAOA9M84T5t5RaCo8CnsKNAR/mzjo6gy8ZSK6HXyo/qK8J94CvQY
BGtdPQwlS59+9FZyEFxsbI2BWr+fEjTjITJAFcnqDJjcokKn88NxCWdQ+hXaJPpOXhGJSFAWRUyS
bu4dw+gaY0Fzo7ErPxD9CS957mW7IMFngdUawh/mFJ58N8kXQcSWMg8H2KXpgDNWYj3IEf7wjOZb
dy/7A2xH+OzmImuhxlSUjmpyGN3gyaldC8EUnd24am29SldmIKFzglsKPWiu1koW7eI4isAbUXWT
ckBe07V3smo0FszQohHHwBnveRE/CcfK7uy4y+5ithwgMclkdAXPwtKPeHjDLD3KXhAj7fnvv6Cm
f848zJlQ11VNYjUWLCHzUzgrsnmblLXTs8Mbxi0BwkknezvxYvRSxLEazLSjc2uqxtGqMm4q/q8Q
7TwSzdZo3njZm1Cd6K6o8viuxMR678RmQxoxgljuoiWqIky8rdVQWY950b2oHRNzm+rN1a8d1FaK
aZ8oonuZun7aTSYwzgBxuJdSR3ljIgR2sQwccsCHv58OPaTZOzWPTj9frWhhyLqOVZ577EmeRuDZ
8vS6mPJDQRYdAy6GlTOcIjPS6pSCPn12fn2m69bx0XEzYylH+SaCfhpvx6O8BppIJDXHleJEw3Ig
EngjUJi7KTBf8Hm9XT6aXBNMjD4g2ibb5MHDimdjoK77fipyztrJKK1nFRPdk4+/4i7XU/Te5tJH
2/8q/X2cHbm/ruf+t/TpKnHomlug0+Ra1du6U7xtFIThkg3aNO/SplstDZKN2Xb56qPN19pp1bWa
vpanyY7OEOXSSO1u+9Fmmw6CaaMoN2Y/fQcHjjxmrZk8eb66N3XCWJPZo1Rdh84d+u/50sqC9lV0
5gP4sQAQjrKmAQKT6pQXvezqL3+/v/+R8Nd19gik1SxY6IRtZf9vCaPMYpMTiiZ4RagmjA+Wvav1
7AGCV/PDctqtOdbaF9V3zGUgbP1aoqm/r4LJ2kL2z0856veLHODgAoQVN/l8UJD1X1kxSFBZFXVz
+fufrH/Omui2a9o6wU1LdwzHMD8FzixN9cOArNSXaRxWkTvVQEQ4GEmB57NtNzu2yfGiV71fbepg
Y/GNn91CpEb3amf1EWofcHMNihVpBMhTadq/+uD1F6mZqucezbB7ZUyvVqr2r0XFDySwlNmlwQra
dOFn4jw2FaHNwcBfO0+Y5C3X0bBNpEeW5EEOBKnQ41sV5v8C1dCdTy8m/uOObSGibNkGWVHyjH8m
j2DRg8TIZvsBixemmZT5ifyMPxt5U7TnQyr8/OQVcM4JYO8/tcuqHPExVrYlZo5Wa2Lg9Tdf5NO4
j+rHubkLcQdWU4QmrNHf6YibHwPTfYU4QAykNkYMGmzf3DhGTe88BCbocoA5fyObQGsNe96kE9q0
dMqL9Co2TrUTGjvk6IY7tSh7xDRuzCjnkkrHvelXLaot8wnyIopXBgvgE/5RXgSG2XiJsY6TnWbd
xmuv6A2ZKDkmxAhZcgJjiOeDLDW1kS+QWW7XnzqyFK32hRxo8agshYaQbNUWNnJ68bQM9LB7sBNr
vPCF3LVph7rXfCiHVxhT8f17v0VolEVyfZJ9gFhEljWnPMHzxiobtFz9QMOzQVdPiVb+Ksk2eYjn
3k+DZZvsrRvD3ps+6jT95BdH1W0JPozJrakVBXHx/xxk5+QgeL/JjbE4yvpHtxohaUzSYCBJ6+K3
q0zKRp9nXm0+qOBXIq1NL848DwOjic9Tk13792kYkPwGs9YWnMLcO7v5IMGZkUkEVSEv0pWpemu2
G9knR4XpVO1RXR1ZqMxz+f/6VK0b96Fn/PrUKB3UpTOYQDbSaUJBF4PGBMm91xrED6y0wr1C3HSu
stqLUXkVPVF8HQGGUzeI7JpmzVf8hfULqvLGRZYsz2AHiEuGVRYG28QJEI7siNjnYyNRl2tZ/TjI
Myp0XT+aVJIPi1aLkUlpeuUMEAgxNpE5m0C1lLNs+zgElh8s/SJMDkSP4yMaXjgAziV5qBVvzBey
SNYq2aCNeo3aIDlFfoYCllNka4efYVVFRbVOkdlAVQI9aIJcA8S39qdf5uhn9F12XzfErftRqOv3
at22ty62QUI3vHxpZhWhl7Lo8KNjcOD27SWLphPBn+Tsk8ND9tR0Fl5j6M/DIKx1a9bTVlZzzAEX
xjTG1zKo/aeKFYvmJsZzMo0dhOU/zrK6mxSSDMvNJiIuIOo3nubDCLjv2bPyapv3bH/yPChQtAzv
5ACU3saFHXjWzRC63dEsciSEB7d4Aw06X8ApFGeVAZw6IiwkbtrRmBayA6jYLZGS5rHz/AJ1GQRl
4wz0euiIgxxglmhSKwRdOgc/1WIZp57RPfQum1YPjTZ2ztVmJuF8HVYIJwKyiiGwsWTWd14ojCej
Bpo1d0dODJrbYr+S9pW1dgJzOMzgYnhfSM8pgXIspeLcoK4yG/EsSczwi3gf1EUKL9dtjkPu/yJs
iKH7Tj6huMUDbbxUZUl6Cgjma21May1slCt6C+Pd6BJXKsCQ7uJMDHcClcXb1jjJPtlSaXYBOimw
lrJK7OLWMAzrgKdisK9DXd/Eqpa/jFm9kd+FNbTdMmim+pImJSm80TTfv16EmFdZlmevms5DjSuP
uh+Cobw3MXySZ2ZajARaYcJJqAEqKYbvrt1hDL7A1Xj/IYSHyF7voNGp49VxVZMyW1oVwghKh+Rl
ZqBtWpfw5CC3lu57YZQFnITeC//tGtX/z5h/fgTXyeq2mpcFHx+h+ML8l2lZ/HNWxplKVwG5GrZu
uZ9nZdP0Gze12uHRMCbnGiftFfuO8lVr8cfs0GjZymqGbIdVCQJmFZnBZd8Sghz7lZf7Shfz9djF
MkMQD5KgEgGJ/09JMWyXVcYYbWXpvbe0/iU1iUzJn9vWeWVFWtKyMcgFQqR/3vOwd6jLAgz1g1H1
CG+iuqtWurazDcQ4Zemjzf0fbXKcm19xDV2MSkpWCs2YZB8SnD50U0nkMXG9QyeK/ZhNkb7VBs/e
jC0zz3sdd5oNesZoogzJa9c2yUqvK/tQugiKmvV9ZCsJqzIr24dBmPJ6phqN3XfcF7UbqEw6pL/w
uxxFBCBd6w5OZrJaeQ82kJbnAljlpqudyrokQ1aiNRcWz6Jl/VEHDf6PczUs8pWve9WDn07GLc8f
a74ZoDPaOC/lLo6bATs9J/aSbYCS07Uny3uyvWEja2PculdZqlpHRWUMP73YRn56IRsVK31FQcvb
fwyW5xOl2qjzqe9j5blJy2wsG7sB1/HQ12HJ6pq39UO1ZK3SF8+EgG2QAEVykP+TyHXvyFwaBG/D
7rFrMiK8/I8s/AqWcMoHFLcy23wt0vBrEE3pt3CKXo0qN1j2Dx43qAMCFHPIh3lAyDzxGJolr7re
BTI3L5fei3INJcaYX1Yb23pp6PwRHwurSmsLb/mxlEKhFM8F2HHbqTXSjRNO5Z71uPNAmvhW10P9
a2F6MYqJvn7R9aC4+GXNJDR3tMF0KXiwHl018/d2WHWbsueFU0ffZD+p52A9JVjSG406ezN4/Vpn
+X9JEtYVveYWX4UbPcPy6pD1E+aBRK6yku1868sIe+CXWUt127d2vbULV3kJEK+RAxL8o9ai16sD
+urRQxYSoJkvqPpGtXTGyTnDHtavddGRkpk7Wo+EL0pWyq3wau84pWm5slLTvYl6GC7okj7VVV4j
X1b4jyZ7g8LXxufOtovTWBnoJ43Z+AzNI9w0oZ6ByKc3LBBWVbB+usjeCs6TbWTPqCwNlwrbBLYk
jIrDadqOvoIYUhtOz03UxksV+5ujPMl2/XWLdNuDUvfKjZ3hJCs/GN7L3naDbiVPwnQxWTWeY+2R
NKvPVYQ2yzROADvqedcURvrjRxWfqF/VsvCqI6Gl36uyN6wIOchzm9ldKSx9QropuUfXIPFvBt4h
9DvzV5Gpr5v9qUvvoEHjVtb/6JNnKJ651mNLBROyjzPPM1/Koa6Q7EBwDqAqIfuYBE0nrH2Sz9J0
XqHiK2VHx2L0zPt4cu7e2xPXIuoGkthpBu+W1fQP2V6zJFmmNYIAkJaSm7QpmkUwQ02UEbuWNHCM
qzWV/QWcLH4QEbK6XQuwBnHetZ019uG9iF+NfZB1j2TMFttNNHKYZBHDMc7ZiIxlXWLV895WltY5
VCfl8Bu4Zm7ztdsRSLvHy4LlKyi3Lgrfqt6/syMv/NH15Ran4jxYFOlbikF4tCjaKztjM1jkcYSi
hT/9qEfvalVO/4b7zvepyrVXMRkDqmAI3A2EvReoxCOz69k2koIJOwgIbC7zkOqhp9k5BLnmohwk
S7Xe4BXlOOlStikVlJmFEnCNVF6DDEK4Rb/zp+z+OM/psR4Lgilfd146LFxkzuGaxv5asUrjwh5X
hc2qafvMjdozuC1k4sygvlcC1srOVHVfUIq7ej5oxYWy8rOue2c3hTOpSTKbJIvJ91PtGEwgf2b+
UzNiTWHpab7oqsEGgMaBYB80kQLPOtePWIhAZhVc/gYFte7gB/WLNvuzyYM7M4lbPz1jEK8cZZMc
agWIQnronK4+xtoBzoOaGeySqDJXQoz+VaTNhHuVNeJMlxjnJlK7tXDz7AFfLAH3Vvff9AEITM0a
etHFxSpG1udbPsSzAp9mPLoh4ofySpWv/bpSPhu06pYitpZSmWdCW7kZBmdnriQsQ89pPyUIu/Vl
uKltZfZFoMdOjAgeIv6cS5CQRE2iZkchPQ1zKdLK9OQXVbPLcSB8LwX/bfvUm/t1v1ah8oMOUA8u
sVHYN3MxsFT1oJgcZFUeTN3JrPX7IJQNTYHRBkOd2NKWuVaENx3Sm4mjJ89AfsTBMdp6JSyozuhl
oAwWEB2ArpbeOImOD+vcgR5aserd1jmUfuA+VUm7TCxjwCMFikTWd+NGVsF97XGSMx/w9olIF0MA
S1DfbvFz5atm9Z2HtfcF0/ZwmeazQJmiV5ssCbMTsrxgmZHd3ZaT391q7jQugwD2upqQfNDnCJM/
x5qaPjT2TlY9fzTJklP2xiqc3QxVDH+0OHVOOJI7bPrhzaE0Zy7FXJVt8jAVrFwWcA6xiHQQ50Mx
6LYiALbUyIchpFsgpSDr01wfah8Uk6wzi/+n7qfVs6FmaH5l6osKfjit1OwnG0REOzOT/RJAgyA2
rDuwwtYmcIrwaNmpf26dOeGkNNVjm2eoX6Ds+6N9S5I4/5kJMKRVJZxHhdcewIGkOft9JQ65ncbb
pGzLO3adSHykZfLWYbgpz9K64uqPvK0A7nlLXq3bv0f+hPknPYksoeHaQiUs7JqmrnI7/RnzIkYZ
dI5aeN/MfJY/mHT/mBLrgwPzU9R+/ZbG0/rFbJG5jjBYX8bheRRY42k1tGLF1MJrK4Y9TkhY/pWe
zoosv4RRVe9bd6XbRbhNizy4C7K7JG6uue4bB1Ux9QPRAgxd8iJZhl0LAsaAlMGuyVjl6ojq15Co
vDq4HAxaND437bNmKMaqGdFvI27XbKGfEE7WKyg1TYCthXawZvCNrcKeQlD6RWiIa2X6S/QD5Kx+
M+WPmNG5IH1QMBbkN3GOcrKTqnnaNq3aR8WdMCrySWDCtTd3ZFPTJcRK5WhH9wQ9UPUWfX01R5y4
vA46UoiK9FFRbVLuKKQuMnxaNynI1FXv4U/lBMnSM7V8A9VN3fReom8m81triGzfEWpZ28THlyZC
phsi4MPSrgrW3ma796Yw2cHFBSszgRuKzXyBRC+ETjzUlJA/uc7J8cQmGs5puRjUcLrvEY2OFNwb
x4A5H3ovmiIittfgmJQ1wLtiM+qOWMRBT+o+bsqViiAbzg9oySi9+BrnSPZ1VlauM9/LFopSpqvU
F8VdBBoQSIE4I2Itzg1csFgLWxwZgiUKN8MBwLF7xMEQ4fMaIhk5w+A+hjS5TAZByBFfN0CIZbVH
h2+FHibJ/KjZT+jYI9ZQLKyBiEE0td9StdRPwGfe/EDf2gFrJqvMo2zhdWN5IBruN356SnXjaYgs
/eA3qr2KTeR7WbX4y0hzG7wjrZocywO7uvQEmT89lbykxwDR1xZGRhV5xX1gFA+m2aQHMyRV7RlH
wtdXZLGsF969+8DB3B3fcSfIzrluRc+Vkmw1u+8xtQrrZU468tYATNdVxiIJbNAPRYABHA56MGWj
Rdd1zbm1DhMwiPWs5rnB1PfcJs50DnIAKopNVhwK26nwcJlVYa5t7MEwD0UZPeWp15+9kaBsjGaG
o1Xerh3FrcN+dMEr2dkjW4ootBjutahqL/IgbJQThzLDgi+oAF2Vqn7UxxqonG6fCrKx1x4kymq0
AuT7bWxoAdsue29aNOrZLx3zCZrmwgmCY0kU+6CkyrAf3e41hT9+NsQANlrnZ9QBuC6FjrEwO3rA
jeAnV12FQII3OWI7sJJdpcJehor+Te3LtQgF08s4DGc1S28auIu404OvhSSPPMaoN6s4azFCT4M1
AQt3m/h2vkJEeWUN/ldL6N2/vNa0P2MGvNWgAuimZgIGh6LwD9IlkTU3j+GjfU+R1zqgAGgdwY+s
cDWPsAhKUGfCOsRbZLBUFwQPPXy4Ewy2hQNf0HSWf3/Jutofm3/51+ASjmCr62qkPj8zyQcg56Lj
9v7usiZGhaOtsJPOf3ROMFNoxmY1GW68sCJ0Q5zB+akr8be2aYZT27vTPjecbanarKAJYu1YqQwH
TwmAPzWhvdGCEpXzCW3DtgteQCSpl3oKLnFta0ANuvCctiLZtvhCmGu5Gcc48VnJQ28hiughbMt7
3qnu2i/6FH+txNxWqv4cJtgORgYaYoYVo2E2h7uj1m35upDEaUtLXWt+t0/TWiwDU+2Wo69VOEfZ
kFrmamVZybru7aMPEQkXgnSRDngTIhv5023CYGuGzavIJoT+ivwudwz3IHzt0IfKPUpV0VPMPbTQ
HPctzZGu08dWPYISMXaZz+ssV5Joa3qiOkb+uppRtm370xyNK3cnnKwqWY89aqaVF7cnoTYNCE8X
CwG1ODZl25yTFHNgy8/bJeq58SJWnZCohXaDlL9CNiHEN7Mep59///21f8yx3Inz/Qg63RC27Xya
Y3N0O+3S9LPvma0ON13lFpg9eUa/JMtwXweCRXpBjFfMd2dR5sGt6UT/wo/R/gxAyXvQtE2I4sTR
MEX6jI1Hmy+z3crNvgPEE8/5CMIQNyW7U6CoNbZCGAIaP6pq68LjmzU6s/iJk4y9DVjj4RwUnzQ1
jg8xuJM27EZ49Mx2f/+axD8ekzlZCqiDZ0UnB/k5caopdj3Ak52+a3nyDRu05gTcIUGOLfWBdSKt
IrO5Iq7OICO2bFn8fTBqw5oYMHjhPnc2oSneUPJvzwPusmipjMoxgYQfjZm66vtOnKYeH82//9na
p9geXy1S3SpMSkdo7pw8/IRn0GL2XwCB7O9hxfOhxuZXt+3FCqc+VDU8v9xntgWmZGqezGBNtHuP
2rj+JXeGPXMdLFiM+5i1i/6idMWCcKV7qO0xWUQOYv6o/y81bivWjo72EJaauh6DfIegkrpqav+o
OYg1eHj+WXW6wnDE2g/+VK8INTrb3iE41jcJwiQpBpu4Gc262MmzpwzZxu6RLw5I7h5L8Jbr0vOQ
LvHD7mRbIwkQ8q5wfPHwbPOoXpTR+JYZJAMDKITLWBnb9egP9iY3nYCNW96t6qgroQ+O7sZv9U2Q
m9Wt3jcppPzEXg8YXW08w4iYwl2Wd6bfEw6bGghiermqDL9ZegUrPTf6CpMuqMs3xTDMc5mwIFMU
/G41B6fNEv77wo7CkeCR9wC3zN33RvizZaEEzUcuNodxj2ZtsSvqBvgtYYotU6x2QHQ2RGX3m6rj
g4uihl51GFHlTbC35uSUwf4Uu8gQS8bA2Ne9P6x7NL+WrmVm9y4y5ju3a3+YaA+mrAKEttNgkN0U
NUu7K4gdNkQqQNODN55cUcS7oOy1xdgZ4UR4IVuaZbIc8Qq/0W0FH9YS8cdedYNsQahfuQ2zl8wg
4491g5YeMahkMZVpK7//iTp3el/nhrUzunpaNsRsVVO7QRF+9gWCfpdPTf0vM9UnBs37rWygJ2ET
r3bRqfvEoGpVz+W5tL3vVhUGLD+6bBHbiruJgexsNDVsydJ23cWyzO5i+BqGmJF/zBM487xbNoPR
3XezQx9Uv4eUH+XvT5r4E/sl/zoC6DB8NEHy3jY+kTs1VSRVWhbRjwEzRVwwsOnt1fyW+yTH5n3s
d8LGeKwgdbIsCLduEq1e6D3gZKm8X0wIWUUjPhx6stE1q96AUSDSFzbpba5m7lqdArGZ/o+x81qO
HMmy7a+01Tt6oIXZ9DxAhGQIMqmSLzCSyYQWDuEQX39XZNdM36oe654XGpPBJBkRgPvxc/Ze+3Y8
qYsp4+0vjcisLGLzmvRlYMn5N0/nn9Y7h+GC5SE40Gzd+SfAjKFP61rMU/E1ZeMF2bD2TfOQu3co
jIOYnTJcxq68DtDQ0EnIQNMXHGmaqwWDxYKtGKR6973WvM3uiIK2cAxEkLn85kyPXuN+LMnSPibM
/P+dWMT7czXDC2/oTGIMw/VMFpI/nhhtLeurnsiCLyUBfLOCVJwa52koc0oF8KUbe9ZnP1XiZo9n
h/EQsthv0IavTukdas229r8OU1I1Tko/o9er9/pEWlYzct7RyKfwE9SVzjD1J0Nr9zmNw63mJjdg
CcYaiGneoZtW1Tfifks00OeCUuy7UbgIV4bulFdxt6U3XDxWsqNtxmI6jPPLv37n/qRg+3UhuiaH
N1e1dLSu3p/0Mms1Qk6Yi/zLrfQ+8go7YQePsX337r2RtcXRnjU7wiv1tSgERY3zQVl661jNXYR7
CQDxlJ6MWe3urCpt4Vtrrw7B9VfDVfYkFkplMJ8x+5IGiVkjRL2Y+aIvZUBTBfZJnojzWsdvozqy
RsccqvC5PsX4eo7dCIv8Xz9Xrp9/er/R/1C06C4Xqa3Zf1oTuqmyejep66/SstQQJe10xg3sEbQt
E2efUWZeqqwI0cnUJ29NvplD+jMWqx4Uqm5tStNLTr8+NB6tXcg9wB4slJXYrfJxLO5ZeeN96/bf
iWCe7xTave5QRZnSnQlUngFV0B7F3Xg2+duuJsChjGtr55kJmfalYl5nxn3nov6eOXv26ZI0S3Ic
oBrUnuFbrYvdVTWehD1GMTN6ozC1I6HkaPkHqULaJSVsRDdTY49vHbZG+l67OMnTYCQ0xO+T+jb8
4Ii1PlhV7S+mrRBqUoFKwaBzAftQ3w036lFSeYIIe4DgaGn4w6xReVaWUoSMKC7oF5uzPj8Ow5rt
OHIm9OltTN1V3ZIyLMsAIbgerMYTJSESz376Gu3x6ImOLB82H2DgPkPF4lJSRvsrgtYoJ/HEr24c
ftvqiCoW9Zma3Tu6dpMdGWI1/lCY1k5L4/mwuMvPORt1pg61dohvia6xXn+lowB1QR/TJzRgvmtJ
6YgFuZQDbL+ZlX1jUXVhkaPhoQL3ubVCTevWgZPS8YmeOc6yAyqWl8+22ZFpeUvg1V16bmiG8MZo
xz5d+pMpfzKgHy4lxZAPRmQP623amnFXPCP0P8QdPeJm+XBLJbljBRebOYHq3SGt8/MFdgS9cfVo
3T7gkPZJaG3vkrj9gFH01eED32mNdQbsbD6Y4zjvHGiqE1zai54hqZyt6rMeu5NpQ6Uf3OQ6kbN1
BZYa9Fr1QHJE89NJ2NrtM71956XWVttfGD0ca1U/z5amf1u0dLu4bXGdOGPCPFuGHcsS/e0pnYgQ
SnHSotfb2Rmtf/Ck1BZt5UU5lckRxftySkZaVavr9deE/LN/U9E7/3SqcGzNMiw2Q8fT0Bv+aR2W
JFNy1Znjl018TFCkC1VchS/L9UbWUCqgi+sKLsh+o5Pl3vp5AvDE1pIwJZhxa2frZzVn1rYsAM7n
FuDxN7oejg8my9sX+a1DxcmJ7fyOhEjMIKDwWOKSE94Mv7DrifSX2PZ1A5t0Mi1uqCUL+P5qWu7U
/q0o652B6PMBREBDgGA9nmCQWJu80X7+oubgGtmSXWLsrZkZEPiy4nvVyzLEOsYuMqYcQ/hdU5VZ
Gzwx+hbzAN7QJGuOE1Ct4pb3Wffd+G3MdS1Y5WPF5Avu2pxHag1CKV3rr9lFaWTPctgmMQOl4nYJ
x112lrlcTpltXYe17f5+hvmPP1Dj+l8Uuc8GrBhisOFP//yvXfQQ/eftf/zPd/zx+/9r+9Wc36uv
/l9+0+nb5vHP3/CHH8qv/f3PCt+H9z/8I6qHbFjux69uefjqx3L4b+zd7Tv/rw/+5evXT3lc2q+/
/fb+o8rqMOuHLvscfvv9oZsg37ARW/9/O8rtN/z+8O05/u23l69++Mtz1mFvyt7/l//59d4Pf/tN
cZy/OmAOONarLnc3Cv/f/gIo8PaQq//VZiqhwSQ1kYx7t4fqphtSIH3qX1GG3HYnx0O6irzit7/0
xJbykOH8ldMYMxIHyYiJ7ML77b9fhd/hf39/3/53GKBu/ekAbd2aSA4KWbzlGmc96sM/lj3JYk4l
e2+6nxQLaqdOiIgUPWsBIjFnuJk/DCzbLUwuMY7vw4iJdFHuikkbzxLXnGnvgTTkfp1ss3HNA2At
MSa7SvHZEDat7bxneXwZZ7WOGvqjbD14ewrGwNsSW74Pv5prloHraof4cXRjgZeTeEow6h0yzGl9
md5t02qjdRQAXMnYHNspdFBtTarUA7TyYoNiOZKDEa5C7DvwhnvTVKpQLmD09Hp6dxKGVcCRN7kN
ilGLZyLRy/VuWhd/dQovTEiJruQKAZW9rtRcJiA0/WDQ7D1A0Ns6rk9Ko4nQzKUNffIbkOospJko
N6opT6XKEYgsCSWqFtuMRM+60A9552voHdBhtV40G+SxsRBVW9NtBGdQRY3KDKdfSwe0GC13Y2Vh
J2dYHLWA3Dy+Q1MwfZN74ZJ7wGtLcinCNoehyRjGXtpTN83kbmWOQl+5cHxNmclTLGmDJwJ5rRiz
DaV3voFtkod6m2yAdM6PhnQfiHi/xXE0+5m+cahb/QnMtK/tqlZ/bAc53amp8giRL1qG/tlOp3sL
7QL5Ghtha74N37PuRNhkL6tO8gBQPaEqR7afi30Du47ek+q077A5fLp/t3DWbjMUSxcqg7u/PWqU
SY3V1AFl279NuXfTFiZJAMCEDrJmnocMkA25TVgraVwbM8HamVZPTI01wOX2YUrguS8G49fGKo+u
Kk/AQF6zpi/u1oXoC31mOJEa1JJCJWtRV+KwbBjKe1RH21wymkHgM9LAII8hx8BJQGPh0+0Dh8IF
DkIHmiCMNOs4ZqV4xbbQDfVxcJyOCw4HhKDIowMBDFToBD4BZNmWFTpBd/4cquRR1Stye8xuBDBU
nPSOZmOsGg+tpjM1t+710rvQ+EsCMb2ZCd2DTstfRZt2lw4qw5yRn6kgSfULrJlWNrvRCP4mUnoP
9hAw4Fkp0rue8NsKM+NmqrUtZejKKykOvWxXTLnelp7iEuLTTaPEUKYtVqyoGscXvSwrELRNHtEa
C1kJuM3mNlDpSwHGje/iDiShzkTDEdC2DVr3fbfV+lv+gmmQ1101UVk5LhpDhiE9lAhaqxL6DvlN
rXMezEqcnExu5DBMT+mjyZgl6x44QSjbxqwtHzTUj3ygyqwb/Qcmh3McLxuvZqSlmX21HbGP0a9r
Rx/m24T+fEhfJ+wwmJF33nwLoVh7vBMxBaMMuG1e8/xBWCX4CHIaJF7ZyNCss9PlYsOuFnQLFc98
O5/Q45PWWdjzfiRcZeNoIqCvsxAJozVhOsvrsqRlOALYCqRLfjmHDMraEeqgJ/CDJvcs1RtPje8J
xQKcs9KWTfkJ5RlJDIazAkSx3urM4E2HEBYcsIROGXRXGCqilVDJfX0HY2cFWv8+z+hwHaY8pBm+
q+vtDUrWlJOvuYHgt3UkrPAu75Od4tYysJLuc9TVMiS+2tyWxJoJjmp3JVNryB7xwyy8+CmtyoMo
vxGk3ERDVr8voJ/CxkiTAwQJnkyTfrUtDW2PNNNsQjhQGs6Ffrk8zOn0TCcVqpJ5s1tBksDvICd3
T6vUvZdEqxYtc8JZrrCsvS4JoaO26GVSK5ragV6q9WXnPzPFfi5XpOrV4g2hVehfwH19MJCTTxI6
ofSW+ujQSsew8plkxnQ2rKYImhIImqyQgOsk8HnOB3P/myHMTUOPlOJ0IHQxdxlptKxMAMe2cyOB
YpRmcm8zvKLqHXBbBAz3eXe7rNrGFqp44jOwv3iKbwr1rnBIaiyM49yOUHW9DPya+QRsICdDsBU0
9PbLSoxEjMTKJXIzMuAqw0RV/CrT1E2KeEYFvH0SVfIkkJq44jLJaUvj1Q2UvE5CyS4Zd7F+X3kq
WKIWDn1bTYfeUmSoWZFlMWwliAeW3hwlCGN4bWbimLAE+xxCMfvW37qyW4ISWcl2LQDQeI7cVT+9
cnjNXeBBTinu+wWbg7abV6aXmPuI/jubpW2zwrG8DO0IYBr2WDcYLrifrsST220xfFf0V0QaZmVy
FFasXhEEErNucO1kz+wFkA8KwpocJdHOMjX2smNbmypxNYreBSpmBhWUFdt06teZ1uzRTkkLYWS7
H4e6hQ4yNHeZ3Z76XY2y5ALyxs9TW54dc2SHBBiCfehb1isGWWNKcVWwD1yVcqr2Sg6cBt6SlTuR
NozfVkc8Wab3WOCD9ZPiJW1qHPru9OJpXJbaDE60HZd9g48OXb2xrZAJMb/zoL+2Kzi5Peuq2CxK
f0AaeHGnVN4XLkktxKYLpzt7SNnpIuLEcB2+75aABuDxfjUUuBAjXlOTXjySypIUTeFuuNXecO48
jAMoyz7h+sejElQtFyY1x7TLYpwc62IQu+TrFGkR1+/FmuBEN2hxUNymYTOBxTPbr8Yyx42Ymy8x
LriJxe34kNFMlMjFMyJINw3Izb5Y6gMY6O/VbDyi2yw20jQfEgqQrMwhY3reGKUAF7yRTHm1UhHY
DcS8VTdQfA2XTllCPAAkRtny5MjXTM92MWjQsBJYE6pkZ81VdVE7N0pBSLwJxyFmWVMwx0ka3c1K
pFQTW8FS6W9pnG2n1WODzwMsfPOL3d0kjKJ61CDuWRh1+cGBfWhwSMFG0NJIDLW+sz2Oz9hHkONr
mtzM2bulrNMrAMrPJtXqbecWWxptR5u+PTcQr5iqGJoP4uhJMi9zMlCqTDf1DfmeWmg7mP4TC6dr
Sd3FiO0dEODgg8/0HUEzxBINigxFPlTLAJVYrqQCIStqhpikIrFfEm+4Q37HMNeRT8Iz6EKgVA3Q
LhanJjf4Kc7anprZZGzru3r7ocYC3Wit+Oiah3Am5uWwLsO+ytL7TGvxZbbWeyuzLtJIUc8UlKyk
jtJQf11a70b3f7M75bHAAhAaqNnosusNyYtKvyNU8oQgCEoV2OQyg5QhjNwCRaL9rCoceibcU8oH
d99RPgUd7Zp926dRiS0ybOKX4nahduDJHd7nPdVKeecS026R7bDNAL1tql4kEdC7Fue81SCYRcUk
lpnrqzslsVNuVucjL9rJn6ey3TIQKgv9Q4HSENymMIGiqx99or8hd7H3YEUuuNGyo0biUlitLbLR
S42VIaintY2UpX6IhbhoaDN8a8wf8vV8G+Bhgamiwc4oKUuwmLXnZviquspvm+rRoQPU9Ob9Und6
CAo5WOgwbbpefWhmWdNcSwInpUT3XPaxCXa7pd8W99wU2/V2ahhxdk9aMDfdPTPnO7caTrj6Tb+R
87grFZvtJUYSbip9zy670piZpbJjRRqjtV+77ySIvlDyUtvR7QgM2WhB3fbXsUZ6Bk/CC8wm3bcm
ylZScFy/ljmn91JKvzcUl7ub19tx0EjyfxJvnremHJ9mR5OU5V3tZy6oinWoFvqYOcnft+C82Ugw
owHsj3N9PJTKT9aYnJqcOCpL7h1BX8oYnzsVrmzuUKSauLQT1whMnrM/rQ0ToBYxiTRkOHvOTAOx
g5vBuupoBGK0yupu+oXZ/aA4pJfiMKWwHsWbaImtq4GV7NZ4ZV9TkjSyK0HwVzw9m5mzXZ36RJRv
7jdAu17jNv+UjGBhCs8XsE9fowHYJad/FIrKuqocNu4sJMBdBomqSiBixLa2T24Pcf1BCuz39pR9
9IY8qi7XaMENEKal/oHXSKksfhWT9006iZfFWr50UTwQitveKtYa/Jp+R7tMsbaQD061Rl+u6XsT
sjIOi14BaKymH0kBWZFK5K3qu71rL+x7VwTFh35scdYQJSaXZ/JTiMuo11DXjyiq3gZlogFSa8LP
Vu+hkgnTc/PW2fNTFab+mtBXXh/s1nsg0OPddRNe4S7qrI5IT9igXfIeK+Pe62DXmdom4XjjmBMR
gKXux9oYerI5NKV7UEtawRWIDF3aW4wtoQ1ozY7TD0+D67FGK6c3OSN0Aqyo2d6T6YDRpXU+e48M
DT+pPr87kjXEjNVAab/r2skzi7Bj/JuztbhqydmgvhIT8Fw58XVNdJIR2udMkVFLy3t1+yt9ZukP
pfNgIc0s0xW6m1ajVcwLtFLYCuCr9AlWfX5UXlb3rTmEElGRVhVLWMU6MDtlvlh2Chanu+YreQRd
s8unKbDkcKhjVmgljjByHlHMnxurT7GcE3jEusC0Y+BytG/dS51RkvZsiG5XmhrpE4X1UUjUv81p
VVzVz4hg90zjlLfdZUFLpMcoJezvY9tESoHeyY0DSEZh25nR2rbZ3WuX1flGM9RH2HS7MWdV1vZx
gxxpzc3L3Jlvomkf1V5H2xOfMWTqyPDd1omSuXizPIt6T1gAn7076l868uns+po5fs7C3iyUOJiK
g1aD7C1mtgIKAXv2xU0XnddnRx+jqk8/PWu+xw9ARyDn2Kc7V8u1Q6OVjxl0O3FTuN7emjpj1OlV
m6rbeWjrm4rjqC6+5TdXlsYYyJlJg9aRfLZKdZgb/TB4xi6FzwLGFX/8ON3IPi8TO9LtNVcm9xH7
xNZL0se4PcmpfXfUbVbrC9owm06w5YTr4l1HfXpOJDO/XkaMwVuWoIA2yBNlxTPdi5IyitMzaupr
YctNAvKKcATT+vbQ2ml3rBVtjGg9tgiVimuBBGRvTNRTdFxOSqGqd5kFN69Z+/0gWTQQv8EM4BzV
VEQR8TaVqr1PpOejQWs5KNN7NVy5Ze8nPMAYTlmiXmZgsj4bV+7TBz/Zk8IojKlNmnU7JcZOMvQd
Siou/IYBUFQs8RGN/N0KBYtNo4q6Rnw1Nn9AvMjA4B6CB1NeeuG8eBhi0bVM5LdP6JPHG70gR6Oz
Kuu5zGO/YEiijy3HVzV97yjrYL74cUk+mUob2EjaLZ0ryji8IVaajxvnbLunTlAW5KnOYT49UTt+
ONL4UKZ931HG5RO7hT14OfIz+7wsxgitHMTgXGYwUJoPyDbuvjJbGdDgmwKtmjYpre/2JjYclObF
tvPj7LQ4IHv1o1Om5VHNLsIFIOvFNb3zwXo0E/fE1neV6M98W3W2zqI82lK5jMb0rNO2Z1GkWwWX
bqNk+oXoMvbFZn3TCiEQhqbmZnAX7rZxx3VJZqIKBK3yAG3XBXYA1z1niQZPQk83bguHBk7iQSlw
RuFIwbk50W7iurPQtm7TVn8zmoYiuv005RAHc2eHOcb0vaE6Ua4bKvrI5r2Joc9NoKlW566AB3nG
SD9gaSn2sZdHKYLrY0nHMwShS8z7Vp2YGWTSXnFwGFjciyQsjfZIYIW3BZXNuV2bflR53wZYsMhh
W7td37JsaLQ6o6qY7oxJatHs6Efd4sjRzN9yNJOUW3GAEfeNpIgcdDD81rILJ1NZ9pbWNkFiDccl
pcE2jPFrYtrkTysZgCt1U3t9H643I5rWTecm0zLOozQns7VpOVH8rCQ36OgITpKWfLWHgvPC9A0P
UBUkHXShrMlZxT1OJVPpGEevW+2N3ir3QILqkO8uolTn4Ef+33Y2hmJHPhinu9Xasac6CNWhO0jZ
c0qgOPNyNtvJGcp9YVk7wq0P8L87X1TQksxYoY9Ce6PSFvkwjz8aY5rDCTE6O/dEt8o4idF091oC
89Yz+6jRUR+24C6GlkYlIvPzlHdXZ262ZClhkpzlHAllU2ji04ppBUIc+bHOthMUHOjg3mmfTmx9
VQ4WQ3iSij+6uF1kq37rvH6nkmATmmNyHdSEca9yjlGg+7HnVIG5CEo8xDYcCkYg/wytiiS/tqX5
maH3CN1c3mVNQlArOC8dvac+GjiPHZEHDa5c3ATKvgbStNbRKh1+cNnDXC3PYOQdJr/DfdkYj2gH
aQ4sylut6EZYOephkI7BaczGBa0CBTOoTJR2k6m2CGywKr1qkDpcSQLct108PDc9I1lyTKLWy6vI
LGRg6kYf1BWd0TrRD2MfpVPn/VBU/YmQQI66eYL+0JLrlobqLpbVLnY4dyhZia+4I02dzJNb1AkI
M60SUe1Q/M6jG6TSC1Yd2hsW/N4fOvHZKSaUQS7l25Hp3isX/YDlQT8kfasf0ry0NrbWX4150HYZ
bnGFvKiD2tjOYUr73z/rkm6NJmywrBuKcuBG4UTIWSe0XHqfvz6AF7EPC9LQg74gmPF/fXHwsgVN
K7d6z5p5GBPULAYNq31u6MCzRu1MQ8baNKLqD+RcpyGtGZ3w1LY54PUjViQBL3tjmjSHpZ751EjI
laULw2Ej13bmAiqMdrI4tKvcTVW1bI26bg+GNPlw+2waKGrcZV+SYAIvLt2PzX2l4eqKeuTkMd77
0v/121NwiIfWjEO7bjxmYi4n9l+/99cf8+szWuINbzt/yz++RhUaYlnUd73FmyhRy/k4seNwQvYa
6Cl9H9rQ+qEGn/73D2nNsZXJyouhVfVhtix6XRgxl+DXp46bOQXCg6xG7hxXh2xg/6l1605kyFH9
3rSOssnyLXdee0DXKQ5pK2MfnbgZaDUv4q8PI3dNNOnq+z++pBOqQZXbbkmtpaX2jwfaxfj9f/36
Wr5UWggqiFvqfx6YGgYYhqCYYzwHoaHrtxwlm8M/PnidkUAEvX0xy4ZIdLgWco+7AIrSwNB8VLYA
QQ91D1FwSHRyiirxzSnj6tQk1MMIIjkX0sAWVXysnBq8EATwUpV4x+H/hqoktqwbuqDExEtS5b7R
bngh3JoNCjk/9xSFhafAlZxk9xUDSXTRo/pQxt0Z4FodAKXi4KmvRKVNU3bn5MnqV5iwAlsv4iiV
9teq40lva7nnTGDdkfW1JUmtilq6UrCs9ATFb0V1SxfSJt3MfZy4DUNNoau4ZNXTkvcM2JfJd7go
j7lpfGK0l7yjdCCKJX/U4rK9U9qCBr2DGrHQDyj5bpsAMRqWDgK0icerSYzxETlUpDULXPC63qwu
oLhmNvLdQGsoaJ3ksBrY/VjmGuavyAu8UWX6X6i7Wl3GQxPL70KpntS5R+dBP8huDuNU3XNONBAN
k75axiPHJbCfLJIG86Ctko98aCji9OSDs295bRUt29hx6TG0CXBbgU2r2x9CJ1xAPSemvhMGRxVj
2RLzc48j9LnQoG8DR/iqFPsbUuZNCe6zLJdyb4CAkIoZB2aJh97QnwqY9L6FiqJw97Y5Ep6YZozN
5fzYL84hLx4lEmU/MaZLPJoPXtfuJy8/q9kSotB9phnPeb9eZo6S9dNisuJCUAzkiK2u8oh/a4+t
qzEqYbbu2Ngl0yz/UZPKKungM4hbXmMEAVUMKlJRq2+W6byYChMcSVO2TNVX1PILPajux9QZrwPP
0MppjAwji86o99/ThR52o3/r4J2MJPnSqHR8c+lfbs8uMGk3nArbXskiHN4dmVw9heK8sfgrU5Yh
6olBnvPE5eQGAU+1HtuY+mfl9ijbst6im3yCVogmdeWUmI0/+mmgvOKcSwecvVLft6qpHPvhUc/n
OLJU9DCcAfe6yLaZ3kWsjezypH/5U1Z9wf0rmZjAeqoXmLNNh8y0Y7e08KYTZekb2vLY6t6nnVjr
EYxWe9JGiKjF0g8XZbEn35sEdd8ATkpJUdp4W2ukTe9irEDO48od1nT7WtPFBCRW+SqzjLKpSbfs
ALvVK0+hZrJ3e+kYFBnvAvCoNJS3c9VwStVjhhDOaL0qJMIkg/1NI96DKaV50hnBQeZSglin5x1r
NHxjcepsNIe396MjVW7TpZ13Iy+ctMV9kZ36zlpphHVjfJcEC3GW5TkLkNRELn8W3dL6Shklepds
h6kkBwgnvG0WNBAWm8LGuCA2Iv9jEvCv6QuTpWLdaTTrdrbTQGAc8o+ldpmF9PeZ3f90Chqh6Ad9
iJGSviB+jcxby6BgEKHyLobGnPikB76trcvbg+FdmB4pPOIhHo0fE+o4qMn0XJu+9tsBs5rJJ7eH
sswBgVr0P3RyKFDnP9sZN2mcSW7H5rlztIu3yGljFXKKOhMgsHjmkOXBhCFmKilNOzAn0kU8cq36
giNlVVmPTNRxhiY0f73J4eRmKHQbRWTkBMhmvaR0zrJQfFfHVYRWhdwtz3hL3A57VfOCYexsZlUZ
0kbI0/Wll9jczekyaMkmG2x+sw61H1TOnrR0DTtT+pinlti4dncrUxneuYq5TWA8cAUJFs78Vrtz
2vL07dLbNEb0keP7jm72q5Ia5Ni7bObH4kYF7ew3EkeD3qoN9lI8bq37IDz7w3WY3HDZ1Mb4pRNz
24qrozfRYtIGnG9so9sDuUUqQC3i19sFD+IrGjMvUsxkb5jKYe4bmhOjeV8QXa8s+XsvESPZzYY/
DWupTS+OsKQrBmtq3NLWQ2uZn9KmxWhRKA9VUd618kNJ4s53JdYqS0VahQLT7hIEzRrDQ8uNjB6m
gjUmkd66pS8cbMgGoSz2cqZPdY+Q/WqUw3093jIs7LApjcuv37ug5cSphBnRHspN5zQPaY+kTEeV
oK2U3KaacXXa+GcokKiIAAWPZvmEYxezfZn0qAmWLwVzVgNsnZ3ndka0aLJZukDy94CNtval6jSg
J1EM1vGDrRWhsSDUrcx30HYYxCzrE6LEdcIG1nfiKRf5tu/So1UrZ4O85oz4ymEmdYNukjHQKErg
92PVMt77ckFr6byhNfvplh9qAzaQ2dkj1Jqoxxel1o5GhClT907dsbhONIXpsM5ALKcOARQry+Tm
HCOHbc1Cq9TiPU+qB8QUl86zgrIlD3qQcRnKylkjapC7VE0Oqmc+wit8wesY2Mj6fGrLfUYgaggP
+40kSkEcd+m3SClaxjC+QvuUmjxi+nrILTtiHPgOxaeKxrJ9yuV8gNxDlsOnmlDj6EWA6gzwtrxj
o4VIIy/4hX2sP5vOXPZtQ5tYW+lLuq1WBUJj2t4pHOMXZmJtrm87daXF3OhkbmfRoprACdXb9Co+
AlUPa9QJI3YDTonMUlQrcET7PR/lS18MaqBn2cVIO0SQeXY/DfUPwNqM3s3x1S1F1A/9h1jMt0rU
z3VJWQDEV9jyu+mQ2Q6c/55ao95wfnTYALI5IMTuPR2Mjcd0wqdd6o9192HxfsburHMzwFpuMG6W
WrGDU5nkynCfNyrAzVBXBUBw4oFvSsIyYKep8ZvKNbC4lRDKZg7vaDvOcwR7jyvB6gRzyvaVhn6I
MEll4DUwl9SK90GgCIjZKBiLGRt7ECe1Yl5s8sIgJ8hJTJiY3+rJ916xN+oijjXwC9902SmRkOCN
7a6WosJ8Tvf5bL5PsiCRaXl0F+2dpll5I8pvFbK/2C/rz9v9DYFGBP1gB7TYyELShzWYTfvRVJ29
TCWrj80UbjKWO8th0uZ2kOdQiy8spWR0OIMFgqrgAKorn43gp1jKc82qqfZi9O2KusXq4ER15c6s
7S5SQfHuU1rGv8p9Z/iB2dXzh4RQbcDzt635UsuYQkWwZBIEoBXDp2LyV4AK+Og7kgmBnq4e0k9y
t22EPKBRcY04ibYv+H875SC07KnQ63GTNIXFweqqFnl2HJmUGNVtbLYykSGHrWriRy+zX9WUuUAS
z6eliJ8HVR7tHja0JvpjPKboDuv2axFEX+j6eg8sa+tkwCz6qjjeUGR0FRiFDPAeHQI2wtF5N3pc
FQWWSmfONRpJeWQX866utMhkwh9oDRiClDaIz/Rg2jaK9SLWbNqLvqJLpzGfdLIXoa+XkSJyG2NH
8j29uKcEQqOwOK8Ib3Yd4YwB5VYXxOrCMzKYcY9LpKm4ZMvxvNBclaOYWTLst5l2RbQ2rCu8ueam
VtIHIRIyXmOoxhNQ/ya5gNR61ddci6bZWEMFYVKPMlknP2irEc7Oqz8eyAwdDkxvAoeJ601u3Pac
KpreOmuxdLaGOz9xKSCzFVfdmqY9sp97xcmfJrWs6Vuz1WZgJ30RD1FOfEOIPAyb24zDB/cdKgsV
fTraoXih79ODkWN2M1J+iYIiz1EQTNneuJnyWuxa8tTWKfMTDoSYcxnPT4xLtcHE117YVw81Ma6f
7FTSt9oyc1a3UiserNb4IJYhv1OtvUeyG4fs+1Fbj3OaGHtGZoNKxF8yVFQ2bFhVDpHJSoCimi1h
Q61q+Zj20UrRzWvHijoyVf3Om58G2kKTXj8MzXQnwI8EzPCf/x9z57HkOJNl6VeZF0AZHMIBbKl1
6MiM3MBSQmuH8qefD8yq+kVPd1nvZgMjGUwmBcT1e8/5jiLPb2O7n4P6u1RetzE63IymlTwXiX4u
UcizSADojq//Ocye/Co6a3oiHlmTFIjVWfb5uCOU7RepyYyUklFyWp6CdWUNR9ftf1mwpjZ5OO+d
1HxzjC95Jn+ajl6PGPjJxUM5Yw/JRQsY4AGwK8p3e5uAQ7d0/u647NYlGDSDZluKDavw83JnyFgC
oI4OY6dugwBh5hBnuo0VuTGxSLb0o/H+ZQ1Zq7bJOXEuN4Q+Q98zUQDa6RGq0TIPjNdzHq417lk5
Of6hKr29P73TnqFHKA1v56vhW2kxlinq8GWcvM/Cmt5pR7z1JeZctDDtnlioG05MetHzD6jyn/DM
U9K0TG0isMXrAmYWp4mjrs1+n/k92Zxj5G64hrKb5t1jKrGhxVVbkj8+7FTpHpuAXn3kp181tECr
Lz6POfKnsP/SxcGuVC1z+TpsKKjGKwPx6zwxOTCbSD4xm/Xs8qcsBx8aC1MP5NspFj1rG+nigLuE
2EUfzZkeBNGlnjhIbT24kUOhRavTxWGGK2QYLew7k/g2zqVaZ7nAu54euPZF+0q89YFTrBkTIz7J
i3JnGzFmtOIxJZ+e6mx4CkrrZfB+dGmxCQKfJJuQFrbqP4OgwoxWXHMXDj/BtxTZLFVgbuSYNvXF
NnuWuVbX4ct2Toy7D1kitwqjLrQE88CqD8MeCXssxNppK6viLUn6VbzQo2uHPC1iUqaNitdhX/5q
0KBvgz4SGz+R35x5golZpBhHEvEcOyZB0mPJqXmWn/tvfmXFh6xhmkSLsfeEuXJhgE6pYsmFjyAO
WdJm45vvNtfYksne9+VK6XLeuMDiw67ZB4V+kZZBWCfHLwVfnm6VVWPnRF+9g/thbVHJ7C2lmKyV
B2EDUmK+9aKjELZK9OC2dNZFmHyVvpUcB0wfnYGUvgV6t8lBKkKvmWaMzO4+KAfv2XDntZQmcAJs
8THtFeSU5bqv2n6dTA5yxfzAMAeM6jyS6GEcrHroIQbxzqx0QKG3mA6iemub04+7+vh/pdD+7wTY
/x/qqy0bW8v9E/6WoP8XffXt5/h/Pqo2+7O0+p//6F/SavEP312SssnLppnne+6/pdVe8A9Pmoit
kVYvmmuLP/1LWu3+w8TqDhAE2fNfpdWorh14WWSskTftBjYv+L+QVou/+osQVrsSjhnmaNd0UWzL
v7mjxSCbwTSj6jib5O8NZq6eQ6QiIDpXY1/oDb1yvZ4DgB9R+Ivg0OigGdP8Fu7/Rbf/57R34fzF
5fT7XZDwSUzEYmoT/t/dFJ1p6MYX5bFE1rgDnPYyBMVVD7O4IaEoyE5uWf17aySIEAOEsWWq8osj
Nsa+hbbAsdr2PzivrL9atu9vyUG6biF4RMBu+3/7YlrDthiXmfjj5pq2FhnBqEW0WGOp/VFAP3rM
acY3Vaf2Nugj9KoVQB7Eb0v9U7rGc1h63rYvR8KgXbjonAbTFSIipCumRZ1vIn2t7YZwg0pFW78O
UWp5jCURI42WgA0RTW9/2jP/qar/y5f8VwPn/RO5CPKxSqPVX4L6/qqhbwyzm6oOxx8BJlh6vIlq
nwvKtk4Imq0D52Bh0NgDYbMOoiYMCisVQyFZqfriT+VrUnnWQ2n5n0LLDP6DnUawq/8pWOD3e2NH
txfnKwfJPQf2T9hutYjRR98rjqTiPoejREhn5seKXt0+MgPJmCuu1rPdfLhBr045OYIra2yO9PGn
tY3+5qEwHiJz/o/v67/smLh8TJN35WBk4If6m+8gJbsJRmsbHGgVMVr21lyBYpYBc4tICvsZ7Ps5
VsFWo3bYW9H4jsoSuEZJiapdLa7FEP+HHdNdfqY/Mhj4qjzXBPFrwbPgt6S78tefEYC5yWVhGrD4
CDpBKaAcei1bHITGNciT9iUPr5llR08Nl8FXPJ/b2Z3itXZkgj5gmFYmdOpb6VQemiWj3wxT7pxm
NEJlpc1P4NhW3hC2V21D3spp9K3dzHmV8yQucjBPTk+lDQvlKqaH1Hdd4DjVUkFaepNMQP/9yQaJ
Nn+rejTCvhFMuw6UjNMtPLa6AxFffVB7WatpGcHmTG5so7vZY2sQidbCiy03/jz/SlISPMxYElru
1cMGOuBE/5UFpgzahCUShesIH2uDnv71fz5KLOdvNuz7F4wditO1w45sWs7fvmBqdj9KC9VDA2KV
ZxXVDUXyuSlJdbFSuz2mTZSussYfHqdwoqRz9FlnZfmYkvpocEFfSWVkm1IY0TkY2p9t4c27mXUP
juIfI1iaFdlMIYNwHZ7j0PsOi4bObTIHfL80miSNdknB/BGqDFaXHyxUH8y2ocUYznIeM996DcBG
HePOM29Gy+Z+Kwui6KRk/zgEDB7tmLYmy8qYQoFNHgcsZvzqOFYi3PayOgMxfL4jbVA+TIdOueJ1
cIgki8OHiZ4s2ohC7M1Mi1dNHyuj//MQpCwmxtkE4e9UBClHG2lV+RqPRrpnGdGuCWiM6HR3zS4m
DOVYlykmF51dVVBjNXC/zT2DafwS0dWizU7WT5/jUvY2psQGwsGdIHBpsfDPnXORY7RJL4jg1UX6
vHvV5MkV8zPVXxQ9FeknOgj9gUsbQkah53PZDuKGWtoyZhpsnvlILYYqv24RtxLeeBljgEiOW3mn
3Jwwo1S1OHJhTzeKDsRqdOYKmkOPNhUa3oVW4TpVmmZW7EyXLgdRVPT2IevCr6D63ny6Pqf7byRz
VqpNbIuNx/piBx3rA+OeOEUNDadpdN1LqqqjXRi3iDbvFrKrBztNH4PGS5485Z8LVdgXMuGSp9AY
kiczDVj0mkQjoD2Bs9WIl770GFSHPtKaydkJS0YXt+YzNn4530aDvcWidkV9Pl8sL/UcplLNUyCT
9FjZrUkqt/qSqKi8dJMoN3PAqKz3nHWQuZhTvQUCN3OVT42ogNnlWPwneXpxlk03m7hxR3g22gt3
gaBsjivBadafnjHWluDxAJBNdMN2KVPWtQa/tKINktNZwW1U0fh5DCXC1CRNjs3cf53aZn7sYR49
Dqp4D7LsrHtlH7SY7GfHbAwcAIwAl3u2Y74yHeVLFlXwMM80zOouOLm5PvZR4D3cN4wfk2Pg5/Hq
flcjhPj9h8zlc2AT8rf3x+I0wVip64lgnYrkouUF7MWw5PolWMYi8XdM8Yd1HXW4KZZNXiB/5SAB
+7HcndHlPLU2BEanlfv7Q+Dp0ImO4kTfZVybrGD2FvTHl6wk/STKcJ9wgjGe7xszdU9xPuubuTwj
9oEM5D6SNbu+okORj/eNAp/PzHz+fr9XtL6+8fE2E4XjCVtsvRoAJ73cN9MQfvhoJ3eIgIh/BjMc
rozURBqonG2bF8VJT039GOQj0QlToF6i0kOQq2Ch1+Up7e3gXTBDXhVjN77Y0EPo27zXZYF1xfXm
A1mKTCxk1yNYwc1lBp1x6zt8YL1mlku2XP3hozxP5I8xyZI3NbMTk3fEaM99F5Cf1n5VeEfhsK7t
G8fbNNb0Pa/64JGZTO5ZX/zCBvjB/KWf33upzo7EWoJW5yBZ7QEhHQ5wie8jqg3Yo/ycLwA2jgtM
RvQI+zEn98Gl+zkqd5sUjGhbEpcSr233mZOLbeThfJp9BoRBMzKbhKC3g8MwrYY0E0ezTn4BZit2
wRKd4OIT3OQj54nW8uVa7DWAI/IPyk3RglCN8+KLsvt453DyPRSQ0cq292+VAfTOIACW/LVib9b0
/QlEeUuVhAg6d80jsUVPiTm+IremuRwx/JkWMmwgqnKT5wHMFh8FCKO9399m7mhW/SQ3CdeiX5M5
I0MSdO29ejQVsqempiu+nJ80bMnXmX257T77yGCeuFLdWNqOZ/IHS9a904vHaGGPo2SiiNjrnEcp
3SVT2onJ4zh9caCw75yku/XWiHFg5CQB/HTjaEZIHRgqNL/6EONcZgmK3o4X+MCF+CKjyLkk5F5t
iduuoNAj75xIETGDhJ5kQ9Ova9dBDEOF3+/Rj5LxrCLv0aO3A+WJaPtmzoy1H5NOmTPCMATwSkrh
xbWIJHBxMvPR8DwVfoPUPaoYB5fTuqUripi2pV7tt5BtoQKWfXVO0afxLBVfJlucVeyPFyfCXlXq
m+iHc1mlxietD3NQOJvRiueDn+TZATDETfd+iR3SzPdeUxINasQnPc67OBs+JRUSP7TTrwwGFqoo
YN1oRmZEL4zd0XiP+gi9AQomuucYpNxIP/rNE7AQxNMdQnOvnmr+e7xupvK5sA767E8thPwZjcU0
EnJuFr48Bbm+JinAljAejxm65lPtF1TgEVfWua4Qii51QGHswIu2J0luwUl3g7c2ozKtvpt+lW3Q
pKcHu68B9Fgo3oKf8YjXMAztzxQ17pEQsJ9JipipYbB/NFTwIHrbO7nY1rZQ2t1tlKfjoffs6Vk6
WpxLz+Fy7DNi1qAL98RltI9tH8LaKaXzter8GrZD/D5ko3uyO3pKo1MnANsKYy0JnzqixGpPfXhq
ZVvv/S53V34yZEcTkSJoQq9OmIN2FfO6rjiU9DBFWlS06Dd1XVd0sOp5pbzK3yADT1e+F8IKWt68
AWT4qe4DVCG1QSsUbLM7V+Za9Yl5DUB2asi4CBxfh6FpOQ0MaEcVmmaq5fjAIOGDEHDjqnA5OHyy
2WjVg5PS8e4YZdIXxYcSpH24q6hRm36wD4HdPOTt0IKv3XWdUR+roSacffrZktd+BW5FXz5sf9Ua
mfsIQP2YukwTMHaIFCGbD7H3gDbMPnFRK7cOP946EB10bIyPGHUZuqImp4UeTp+soUaCMfMRsqQg
gs+ojKOVsjctr6HCsMSbLJo9e9DR7vE1QkBipGhFamvTCIzGzN1OgBnXnFcC1HHyUtAZJynCuOQD
kCLdutmm77wtu4m1gcCWpPJnDg3pMVaAAj3vaKnAB9wITtGZ/VNfIx6JEz/dJ/QqVgOEzi4Y8td+
3PRG48Oma5sziXleFdvYgASRhrSQkZ18CvVYw/QOXpnfwuTUOCNG8p54OwSOBGXLBNhPkQKbv1o3
knS/vfS5xWDYd7P9dUDos9ZisaIaqlrHBvLYVA3IRRguvuYuhy5RwlyaVApby6M2tYv0YMQQEu93
+36YLlxZ+IpB+EMJMG4DDraXviiOmYHRuhnl1S/j8VwDS1rlswyvlKnWxrOy4jNkjkdjTIeftteB
rDKvpPBNawsM4BosiDxjg3fPQdf3W9zbp4ll3P2RZBzl2bfQhjSa8WGaJ3XLHsdz6/u/6uszUl8s
0YUXr/MyGS/kDOK9MhG9oe4bodTOoNSB3W2d1uKuEf4IhJWjOqhNnFfFl5YFGb7vJLrcb903IENi
mFVej+OyYpLULOoPlIMoxQfndH8KcO/T1ChjT4bnL09ZyWYw5xtGefskDWn93jAixAo7NOEmGTwk
sCy/ZkQHKerYKn8gAO7DBDS2M8ybYEn35DSPE16+R8Pl6oPQ9tnMLffQ0MFZGcNcP98f692pZcg/
+Puutg1KaUNs9Ry3z1iI0fyr5vF+L8SrfZI+/vv7Xcxf0ASR66ty08gi2Uof6zy7jP2UgaN8mmEd
0zZuE0ASy6iYbsuxsWeG2VJMN3NUl96MmpeI/4PLxjPcgAiMSVMcHIe307aiAduavYlw9C5C+UjI
Rm/jmOhQTGKHnmF9wSeF2ex0vMFQBc4O6xgrMJJKaU2NtNKXw8cvt1btHVhuVBef8y/6ehBJrmE8
iC4wT7OGDY05hlnm/b5XL/lSDt5NUkJXKQukszH7KP+KfAZ5EuqTY0TPdu+3JGxP+ADjaTwNFHb9
OGnEWWxQ8fTFn+7HWH853ia9tfieuWTO8mciunkr6ch7TVyvGvcpr/sBFaaqztTlw0rjTiuKOoDi
26ZnD+3DfuqamwXPY2ctsg5Tczh4JgoVPYLskOkW7mK+hQt+sfr8c1vJbyEeubORE+0apJJXSy5D
ZSb8sNGTOaa3QCe3tmU5oqxXKjyA2/1tIll0NQuH10ZLw0A1vyiuAr47GsxnJ2QccbZurPSTwaBX
QGuFppy8ypKlV2sDuNeowKXDoJZ0mbYIvrva+epp7zD6w5tBYBzO5Q/SlDWazARZyWtcI1MZVFrt
Szxtq9iP2EsJkxDdeEgd9URx8ilerjC5M+7nateZVoN07GCJ9BjlR2zvj0TphHsVUuFayA5EGUH+
HquSc0VEyvN8HJluQdc9mZ35teqfqfPDbdjM3UpPVDUCKQ7S1dBau8N0wBoJRXowxCGXHFNMac9g
gNq16fc/HYijO+lmX6dMw932/E/I8RTEKqQqVOg+w58jrbb1DH8lpad08pbT5X1TkMbcxvIAE+Zn
p/mci0avseVR+MpEl+0+yQTVh2qJmQBAvjJK7L++A/WYEHXABrhRkCAcUmk8GzZzhgr83Xaq8m9T
0FPEL+2dAmVS5r+bVmBsQ+kvqKsp2Ei884y2I1Rd5NiuuHRCimY5VBXiV8hXXY9hudEG121DUAio
rPmafdhpXTzWZtGsI+axu6WDXNZa/eDE8cBpCMsa3soH34AxVo5ecwBk/2t0GUeEqWvtxBS475G0
b0HjHqtEBXRApTiVSxo0wD77TQb15xbkwSnB83pxghBkfzCmF4tpNuku3lPmLdVX2X5Jyqr+xE9y
NfLwvW0GIBBt81X2KiVEt9H7bqEQyYGpSBJnTHI4h7Boz86OJyamVDYNM8+Ob0YebBSKupvKcm/X
KeOd8SEtBlbtMM79bV1z+fKZVm0sYTOvbsP4oHIj2GvzOdC3vk6qfefV9VOS0DFsyVroM4m90vNY
lEuL0S16lCosLkNeY1Pp30yhzIs52vWGXZgJF0EuaW+1Z6cBcIIpKd8QYsuY3TCHY+CqLyWNI/Qy
3amypnjHeY/zl2s+2LnwHmMa1KUhH/30OKCu+FoDCl7ryHPOZFXMh9QsvwDgMPfZ4D9h9b/qELMn
karu3hexQDMXuLtsHNQ2fx1pKh+MJB2wNoXNQ9UkLx6iH0OH8KgmGAtoaKpzaC6xUxkt5ZQJsddr
eXYyjv6jNwE/EYOnNvfrRmRYb8Hs2kcKhUuVAbHLOt49KKwnX47hG1DOHcKexfsP5SmyQG3MfUOj
ukXpmqTlYmd6wibJeWtCfy2I4ha1XifWmDNcD5llsk8jDm8ehqq7ZQaqDzJhsKHO1LSJGYYsixqG
wQ30/hKQBb2JUWVkXVUaDSIal5PoK66bhVftQk8z0vPrk0vrWuOV4mYnEkwn8J5Xiaq/+H0eribz
tSrxxGSjw8S888WpLshhj2vWlLXnbPLmm6/zbykNipOmBkR/tYiw7/dLa1hNMbTHu5D8ritvF3H5
/e594wjA5L+F8P+vP4eg6v707NELut08xi++Ve4FftpmkB9e1vTrziE7eisNZ0d+SnYYmiI4tMsT
6EyddIXzsnFnBv8tgSmx15zumyGdxW7+EbMGx3MzUaxdwrxPyHAtKL0e+pppDUTaJ3KBkRHiFigL
Mjfyuvg6FyggDbvz2e0RfDNARgXSs9I0fBDsLRwbwC27KEo1Fl5MDh6qoB0T7ydMEl1YvCT4pFvT
t/fDIoE3F3X8FAWrCYj/eRZ6Y+/rYPRe+paxSjD4n8wJDnlA1tyr9hAARhNOn/FoVDI7jbY/3+I5
Qd3oGR08SRRiAeqMZshPoRkTvKKwgI1dTydjLo8avwsdbVVYK2PCLgeOcUVz1XlZ7Kx1nZ2CSv/g
x/Y4ZRvu0Rkx4GD9UZuknj9bowpuY6ztPXEsNQvFdYrzcwO+tGIFiHB4qHzaujmdlT6P8N6kICSq
qjw3ZBwG7MkbAxgmz0JWYU+xWJvd1vJ19lkWBS6FkmZDmHTlpmNedoHzdbNFZbzXAeAgjxrhmKuI
4TpE/WX8oL5PWbz3tNoPWjkv2IarPYdAeQjjuHyvSuxuZWqQ8EP3zvHFcJuwbty4RLNQCvB2Uox/
jWp6PH2yruCmfwxR/CTDxPtZgGAbkOFbnGMQhdnDpYxgdLTmfGiIrPtWlDYKXAUV3zNppOd9/BxM
DHTQ7iRrFtQewMIuO1rGaG+8AlVfHwYafzWnjtnOgSQZCnsqjcmqHtO92Ux7Whwd0JAOGWncS8KU
opx+YCU2huyNi4fuYDPfc7mT/JfddAcWlPIosbavIq98yMQgXmm2nSIaCtQowXx2WcHdyfktmvrt
cs9rGMf1hfJuihnvaiq0cWgdwADOXL7GrBHWac8qOGoLYLX+UO0RCaxlOEPlpjJ/mqLrnLreNW0r
rkOG/N76HQLCL+Wk1K1PMKxOWGVc0zrXNq4YsHLOcUwnY9fWg3cd2+Lqp2VyAewCaQamLdPJ6sg5
8zqItH+yCvk1I/EEHmkB8WaeHlOzMxZjyUYJVIGN7J/7jotxF+F4m3z9o2uK4eCEeJkNmqsr5lbl
TpoMcNs23qVEGq9wAXdXewn/gyjDKkETTgcJ6dD380cco5CZxlbc7m2pwLVRpk9ki5hfG9updyUK
+P2g/M+yhi8R17F9yhPt0sWoYVVY7GMTLvEs0u8JErODNeNcq5DHyRJHYJINGjNLT5aSj1ki8Hpr
n0Wm3gl2ME4R+VqCwNMZ3eGu4vmx3X4KlJevEfCvmtnsz0OuLrQ53cskPry+eCjdrn2COwcmXUbq
aqD8L5w7v6Cb9u78Qd7ZLVhAtFGmti5f72kG/gueejzjaD2nVipv5Tx+ikqjeuyxTHkxsmR7lGRO
4ZddZbN8COrcWGe4fzMddQ+a1nbkMbFxRkhWGgvUWSX9s5YISX33R2OjhnQtZDWRQbGdOvOWIOJl
pQ7pqTF86mMEp6NNMoR0sX2P6E3JADtDwE023TBhfjxULcauopr6a4wAa52DT9ga+jo2vru3Z+Qs
Zo2R8t456AqEU6GCnRFE5aH1RtgMGY7RxG/EYc74OkhPvCWF7320byCmCzdUD7M1tKd5yF6iyUpu
6Vxb50zBumgcczvNAVEXcV1dcf+JgFVkYFnyYDh46MErn2IaerDezb3uWP7TKq4/cbanCjfTnQaF
/0Vp9F3JqSeq7SYNZs0USR1J9W1oPiQRldAduoqvLFvbrTIuaWvwohayY5dmwNTqq++E4tAjwNwJ
FiHbiKkEhAu+PwpbeY4rEib6KngbJ0hIDXa+tWhL+81z5g0nHv5RrdxNjMVgYKKSWucpTH8Odi7B
dqU4kPpn8FX952E2P/eKK6xX6nIfC35iB/P4vm51fIz6mLwc5vNzwWhMpFBeyIci0cE0h5ucmAGj
CCdcw7kAGvGOwVS9OyKNL26Ht3IurQAkHTkqc9Fh/J8NBHG8xAZGgwbdmBJNF+97TWjK5B0S1v9n
Ik6bFbB1SaIPIiWgXptssNSeFW5zRfjag0Wia+pW4prE8t0snP7AueqdUYVB87xqOkJzKC1Ey8DX
8oGSZxZ7n+XD3IHQ7Kwmgn62XB2w8fZRRuOECJaBSy8eO0tjesuGvZPMF0HlcbGXTWJxRm6jfjHI
ubua1O5Vz1jqlJADG9SJeB2LXO3D1Eg2RnOmk1qcI7sUC9jkVw6bg/lEWL/aZAM9GBk2SP/DdGf3
tTNa+app+qsx+0jMQRHqJADy9uHBG1FXCZ0SpeZyAQhYJ6q5BpHVaOZ5vkIzR+MMuoJTnOMo99dl
SxBKI5ryPBkWC8RiuhopJV9sOvYmd2WPgDlKoEE1+a6PXWRjhB8dA/VeRBWTA5GGa+llHcJfLuy0
Wy1utnmkT0lW10RusLKVHScM3uCEcY2pwCroBC6RiKafl87O2jKi4ZjSF2rHJmwPdd81m3BAt1ah
pUDXzPVFW2FkcUWEMx+Tm7FLcwbxQ6neLDsZD+UYplAGl5CvvLTHK24wHXBKJknioV1y1dSyuZ92
co5gdCjZwZseGApQqzdA7cEFMKZ2JtFd3enBikju8qElovBF1DPPIiO7kVteYvzMKhbdhHjLw4hm
T1jBsBnanMcgCMpq6C5QZfc+Zey5lZO7rXWWH+O0YKVAbEmJoWMPvuatbHMuk45pYqkgM1yXkbyO
akqxXprXbFKnoCuLMyGvcMzNfDhw3tNbOwARR4AmcvpKf409O2KFXAQvvUiu6BXNj9DWyC9HWUID
JxaiY+FfFH2NBiWb1l3SlHtiHY1TbeZfRmERPTQGZ4js5TI1994DfDTU+yfPtKPXVolzMk7zOXJ7
axOnXr9C5PMd/3G7n8Nq3BoY7WPmRh+TGW20VHLVUpLeRA3r0ZkI1mrcYevQQDkNlHrCq8S3bGx2
GpyXh63xjOeJTmhvtMw2LTo7+8FGkFo0XfBKlMg+iNWa3PbkMuX0E4bCOgnRNg+NWT3Qot9mmVV/
nQbzpxv1392qrA5h0GHFoj1Na+E1qe3kMCqaS/f94b5nhGYNiNVU21rliIxJdz/mEaZjdm72+C57
c9qGOGnaGfuudNqnkpXpHAPgMu1ZrRtaZcyhvgyxEmsyRZiaWmV7iVLxygDc3OQl85yBtduOzhbL
PsadGAq65yErnGNT0alIJ/xOQ1tN72Xg/jQ6vF1pnpt76kzrTUOY2pTa0vv7SdiumColPjWdO6nv
I7KUK5xAcz8PDakKJZPNNoW812Mju+rOe4/JU34tMXJcY9t6z5onyfz/RWZu8gr8hA51mYg9jGVk
AoHZnpwRahxtAW7e79vImn7fAkvRnu53cekhs0oSXDGu4pKQANa1iePSa5jTzem+Kcvxk2izRcmZ
7J0gqU+9VzO5N3PzXzczxtrHcb7SbK5O94272JGDZdl1v2X2CVePStEA55AnusW3sewCDstol3iL
AeZ+u0wkQt/WTl0kCvkxXDy95Sj+uYFQhKlXNmcB7xoxf/8jU1i5Uz3zAuOMVwDzVHm63xJZJTmH
y0+p5+KDHmianX7fnJabCaSnU4OtexV3LvTMxfssuGidMLPVp/vdPzYueUZQ35jVJmS2YYviBe4v
+Pul/v0YUOWN9qLqAES91es8y3EeTuP7/WnZ/bH7C2RmxVu6v4W/vWBWI85CzPje0CM9VXLkhzBS
bMu/7y8PRjHu3xFRxqYcMMSj3i7X+LLwfi/f+P3WH3fD2KBQxUX8t8fvX//fHvvj7h//3mbMk63+
eOU8cnG5+mVPac8PGP/xK97vG0bNL5F00Ymd32RwmTin0GmdUz7GIBaVWyDICLL9OPoEY3gv9ycY
zrfA6urj5E11dw4Wm/f9dT1dsnfcb4bVUDIZ5i/3WyL2u62Zqu9/PHR/3F+edr/VBX63nz3w/v9+
ufvjv1+zmmj8OTX6ucLiJEwHT53STv7z1v3u/Q89gDbAW3jFk/olYPh5VDXK7HkgOygwOKzyxYdP
XYQb2M6P9585vu9uf/ysOUi45aC6H0nTYr2/b4blliNnzOsQPrbEFEwnKADTyaI9T1OPu39s7o8V
sWZlaNA1z1SI2SkH5Xn/IFHKQXLfzB4+/yhr4cNrv3wL0gGpE3qB3GWAjM4Flx66pph8OvLbsPyC
oklo9wXmvPULLByBi2LLfzV8LDuMm/cp3nAu0XJHIhHw5fhNlOUztOx8M07bmVE+DiNCD3QkkB3M
ewo06+y7LPFFhiSeFd6K0eFbDgWlsFJ/R2rwDyCUIVKk7k1W/IeFWiaLHNNGWX0ig+s4lB1xbWEc
7TvbvjrsbjhAEOpF8C/ogr5bjfugrDS6RM5Cwl2azQnQ00zGJ483uMJSPnff6MUxK2cwukIAltVA
t6ksQcfXZFGoGf4o3f8ZxJakcxcDVEXUkpF9K+0rATAt9uXrtIxXe/ARnUwfTC84Y1zG2CBhpjfM
SEGzul2Pk7l9pGO278M3YaKQJy/2e+1+UrKQ60oFqO2z75ytNwwB+TxRsk8N2FVpM3/Xmum9U/Bz
M5j158BfRbX7Zo3eV8Pcmx1S9clT333FnGUOPGNlCeYFJP9q+JpMcGKLxQKX8cTJV7Hbl+ukx+Jl
hOa2pwcEQC750iRkuox9LlaC8MMKsUXK5GYoWFuG4SP5BTBXZkr50glXXk3yOFmIudODQfVoyPi+
tQPKfHSUMS16FM3STSikDj5kFbkSNt9cx0rsFGJJMSLsGswV4l0NDWVbBuKjknsLeuXKLijx4dLu
uiF8StStrGZ7WxXZ2gl6SE7UNRswoQjpd3nnpxvKLwaBkuGgLUhEKTDbNU3PxIqupGUlV7gJL7Oy
gnUoMU6jjXimRXXlswNSmRMUxQnrKi/h22sXOr+Lo6eW5TtH5y8BSUHTJ007BtwU+EcnYucSwgK4
CBq/s0moHhJg7L35jQVExyFriRb2mEg31IfVhr78Coiiqj/NCk9UXSXfknqcV2iiNygkQ/BhmJLt
QjzPnvsjlJCzx1Od4WpvFd9x35pARawCo1JZhPt2cg6Atae1iXIHGFqT7VSspjcLk8NuIn5zS5Vs
7bE5mJu2qYZDGmEAcmLlvE6YtIvRLM96sfD5i3dZl6L7v9SdyVobSdSmb6VvIP/OedgKDQhJCISx
MZt8jO3KeZ7z6vuNkI2A8lPuXvYmKk9EZIKLHCLO+YZ7qurrWWwbZFeQeIu6G7STmk8KXyELbmk1
f9V9Hb/YucWIIk7QsTJJF6BU5mwDa3Q+KV0I49n31TV1RQCdlv9pBF289dgkLooq5wE1IkRebEsD
7mPiH8W/oEE39d608/kBwb4l3quIWU0+Kx40jZGFrFJwLeCVDMpoZCaa/tOIA+1tX8aPfChQ6BJN
O96MY6MixbWPfK4UV8YPXDE99lj+8Mkxa7L96E8o8fwzjaLuRo+G6C5C6g+V2rVR+jrvqtS7dpxZ
PCZKdMLqCk1cA6dcaPi91e+q2aJG0MIjzpyT0RrOaUS4YUrn/k7t9Icqr7+HauYxhNfhOBn50TZh
sw2qNuB6mAjV4hqwTYF+iZbV5SrzaiSRG+NWY2fXF3m7A/j9jfVOso5JI5L3GxH7Rg8C+YzPWRm7
rP6HeuU3I3fB8AmgB4rm/QB/CTX5LfLH+Zyqh8p2zYOlT+YB5gn8PXANaxuFAZ7k2ILzY6ek/fE0
DEJtb2rmfdUjSqvYuEGRrmoWhfLFGHv7YLTufgR3dT3PVYT0cDguYUqUyzrCc0qQIGH0tD+nVH8A
WRE+tKTnQ7/NHu1hN82N92Ah2xFayRekjIa9703lIVag+wjUTVWTlYwg+wcIP/U2P/6/kcXae8sI
cMUuqCs0IW1H12xV/0i1mHsdJRTHKK8TDUf6oafo3WbIG4EZfHQBLT6MGXpk9TytLQHuGG1MiP77
V/hg8iZ/BZcXqioc8SgEGh/g7J6Pp0gMoP86U4A7+R0qXkIzHEecaMmH7Guqsz4HEFCuPWTHb1H1
u/L0DCWgsuivmgq1pIzE4U6ATdVey469G3xqKS5v2a6qtwIFKrNRf/mtBeD6HeJd/J9TVdgT4PBN
UO/vEe+wGXBMLkb+x3mtjQqg5m4DPMQ0Ywb2jorGxurdYjn22ra3p3DDtin5OhvXmpm8RDhi+I3p
fRtXaFGFL7auYvyZTyR/EIh2Y8vk/cUSmGzMXSOoWVkUzTd/+f3/RW7g9/d0WASuZ/PP+GheMDUx
nBnNRtAwwEBaMZViGbUN/wirpsg2qVtQGfkVkKd+PafOU29HvB7MQ9x6LVpahbkC278f3Bcrievr
2XafPJEBqeLyK0/eXTyW5WZE9+qqyUJr08bmrdniJC3/Ef+fM7e+QyNoa3w28B7J35GwBGr/f/8m
Rv2Lt/VImfbnj//10H5rfzb/Ou8Xdcu2/8cjV4BhIzQLjWf3N3NLc3Q4WNiH2Q6ejtLd4jdxy9H+
x0AvxrANDIcFoas5G2Jo7v9g/mhpeJDqyKI60I1+/3J351v9vwwxjA+EKe4krg7vRTN0ByswV//A
5UmB7udUQq2flVEcLGGyNIIHXJbh7G3gdOmPg1npyww29UaOqq6inUd1kSSVo3hc/xr907nyUnLy
n87VvG/gNMNl0JfVTjYuHq5kxF9jD5bDzhHNhz40l1ifnzuVZm/n7XgtPXovTYpXEAthfHtlE7Ge
2BUJGiGe8SUo04zcJG8mRYTVlKNwNQC71u3K/KLDuk/Ibh2BzSDSEOJgVcdrnFCnZwsNp7zVvC99
MK4tL27BYKvOTH1WMDEmwcmQR6ixUhjzAxsRVjEi48TXDOA67CLgya1MB7WGls18sHQHQJQjJXeK
3NTQdjKGuHJUCl99KZMovp5iM9/Hc1jsU9FgC+VckWAw2Ui8G5ChbBB9KfYJS6yGwi+H5TUi1Mle
jqWUkVZBiNcOoiroWuM/exs3Nfqape9CBeFoHseRSq7F0k7bFI3RfPaoAN2RNgJ1qISIpJR9wTqF
xkf49NZ3YJlbJQpImCMELF/NzMaRtkLtx6B2pQUtaPRSMR+0IqIc2fvBuh5r6yEMSnKVZfNYkYxa
Ukm1+lOSxA1Z6ivHtppTJ+iE/Dv66zyKonOfHBDPysKL4mArQ/jFwem/TpIXSi3WWnUBiWU00PSw
8FLdDejOv2lkX6k748c+Pk2Pv/7mrnE7xVTGtCE91gZuET71XnTMQITVph0+jM2kQbxvsLSjmrup
qELtWE13N6Uz9NcuknG35HnsVe7OxUkfSatZuF58ASSC9DN4CDKSlboEk5EipoqjrjxKX4/IjEfn
vsuRY+jAdNIQ5xYBe9OcHCIvpQvMF0Q85L21weQsuAYzAmFrpkqgNBT5wVbk13PdV9fBqLqnshGu
YEoW/wBctqIYBH7dn9i9mUp0sPhO7wMs2CgTTUBfO5NsJbbY2sLgm7Xgpi+ojOgFlfIQXLFTF7fs
uotbxOUtlms1LGcxABGZnLMcVkLWzm5Vfne68VD56bMeZwOKtpS3bkSYw5XBi8KZlRujK555PPkH
vYa1yFE281Z8xXez1RrVwkzwh0PGA2HONilAvGKwfu48j8eN9mKXWXjtZFa0ouaBAlqvsAC1lO9K
S94/cXzjNmM74cZOOn/uUzT9AA8HLv4EAa4sGswZ1JqS6c6DVn5ucoTFRy962xNQTy2qet4gJD4B
gxzRDNGlzll0X6D/u9CnOvseDcH1GGNvSOkRt41KCJv8onVJgpcl3iOyL5Mvk0vMH/CIyGS0cGot
phCoZYcQQzVoX9b8FPjq3m50+0eIw7w5W9GXzPWGlWphnYomWXaIPO/X1D6f97GZFX8xWGRB+G7B
JaiOHmhXkuaejVosK5f3Cy5Hy6IutEP3Z2JH6TbyElItukiPKiLtiWwdsTz8GH+c+ib+1+HHc7F+
TgB+j+bKNGb1sauCE4iUEXvDKH5kdeNnmL/5BbT1VPyZZaPZs8k7DJu0PCVpLf/8OlBldvZMccUZ
o1L7KznvctrrGZd+SxdmtPKMv/8M9lSHKh/yB4gmaDH2xXAPUKze+3YIntZuy29Bgv8PwuufMw9d
YygO2Tqo3fJbT5E4SL41GcZwbVS413aaNJ8VJdtm2CIOc/uAgzA0Qru1TlnYHbB1654mi3rObGPc
pDloJORgdxak08Mj3pCU8wOHjH6NPK9XT+Fz74ODzFR13Pc5Oj5ZUt05or9xx3ClZrOPP4WVfyGt
fSX7Oy921lOLVBHCoOGz1h6xknee/ClXrvsOKWzZHfTmto3BgkBnaXctrL6lPwTRs0GF+81C7Nda
5x1N2cU27M1yn7vPcQzeeCZ0YFY43Irv7z4A725jq3b0I2Z3mkRXfLpimIjPJkC1K1wzWDNQVT11
M7JvQTE9q0BtrpSgbfZzMxknEndfJh5Y0ERFvES2I9nXhprss7L+dST7FDcDA4qCxId+OXfs7LFB
NYpzL8OxXd3VRs3/8T9cTvapDUzIsLt3LLNYjV2HU1ULRSmpcfbOCswZSFoeHfFwW751V9mm+kVO
1UN203JqPyNO8jq1cCCbF4pxB7RS+wLUpFhpGFwsa2rSqIGwk5jL/A6tkC2PJBIyJmUrcaSmZhIs
qF7/Ono/+nGeMkbrMQGLJ8+9jBZuo93oNUliVyAnFApDbxoPAmVs2PX2Q/9lboKU4V6GtlXs2zHz
r6NkAtF9mXI5V/ZRCDsC5Buv5alyUPZ/PA1Tm5OS6MNyJCnhz+n0iY8n0vauVj/ZE1lrQJrDC8nv
w5wEqHWRWIaGqADCQZYKBy2vPuF4Ul8pVv6oIQ9+1ENVf3yNZi8wEA6pHvU+i4+aiMSYjHS+VJeZ
/1fnzeInvF7l8vMCfoKMXscuP0+MXaLX38zKUfpPSjRNYnyuDm5J6Xu09AIdYmg8sk8eXZpEDqAM
CF1n/DXvT5PD0fev//tJdt5LKJjsnQwq++xPbDz7xKbn/YMMrlHRw9pQfiD699DOtXuPkHN8aBIf
0Kh4olkSfO+Ait2z9IkO1Wu/S3/z2t8jInVVVPok549O5L2ZL/uNwPme+t+i2jt5bTp3Cx5ube+/
3rXnI9GnzthSxhGJWC9sVCaKm1oOy0bebfJITuTraC7ISXBF2Xm+uKuxW6/mUF1C3jEfqhQJ+7z3
wPCJRXFWIMsUqgaSiiLEEDO9b0m1yqgQXYYPsDoCr7iLrOe5TUnETNYurdrmOOhDedVGSfa9ssKr
2LfH54xl8uoywyYDa1EMc+2tYxjJotVsFlmXuDT+shqQEgcFKHcY2lhMyr+i2OzqOmlND+PvD3/F
spsKh3eQ+0MJsITHkEaDmy83hoW2IamrfJJBQkrLKhVK2HbxEE3f+szZIREWHGy7ZlX4Gpa+yi8c
D/55lIxYfe/BtVP53lhzpe8NiiPXTanqe0scGaJPHsm+y2hR+gq8k9/z5NEQDSeIgNEeHCx7EFMf
1xfohMRPyAHoqCObQlBcspFTZj6yV3KgtFKgnhJ3oYlOeZnLRC+ZvMV/Pyn2v58Uh80h3u8eclNo
jnzIywVWHynqGBo/rBxuVxNFGhz0343dRNypMm6BXPD1C1ZGG1GfE1NkV4XiyCKNemM1R5Z5q0SJ
eZs02HcA+z+YU2fe6qKR/VFsUuSDrIFe+rsBOTp66C7V+NW1nae022KOnPRWLfp4CRToqRojbYuW
bXNsMD04GuJI9BcU/K7Pc5PYTI5ml+x6swcXoBfeneNEu3oojUcjmdw7MVap7puxRkSmOXwquC/J
eCnVFv+geCeP4mH6dZS+Hl1GL0cBTkW7BK2OzX//bTSZFH3/ACBLY5u25YIoMDzzgxJM6IR+Gk9q
TU0+nxsTUiMOSIJfmLoVsqxjv5XRucuB6rOoc+pogSG0G86xmC3H4ySabgYH7bMcuQ7y1Va/mbzi
zWXkgJyLuTc0OAG9gGQQ49AxK18tBNmKEqj/gtzI1Dr8NzDuRj2vngcf9YW0zdUHNZwBHxaKf6hK
Nd7qUV5hWBMah4SP5kpDjP8BfcT4amrC4FlcEYqiKq5o+kFycpGc3JgKzsIt2r/fwfhsqnGYniI8
j1ez4gw3Wmr7d3JGWtsDhhdwN1t5u4rbczQ7de/Ie3aoqOhYKIKvu9eRy0RsAtKlEfRQHgeDKs9Y
LNJqDB/Mygsf0N7QlxHFblSk6Xud0Y4Vliajf6rE/tGaAbXqvg9kUoSyL0qdbF15rP0cueMMXmMJ
EpUTZR8kghi9gbi5lwOXa2Vy44rCGNQupb0xK2EpBsiqC0b2w69wq9LKrZ2G29WHfjlDDoozJTLr
cpIlgFqwSi1oHb8uK2fIfjlNJzUtLyu7Ppz+/rKNV/zlm+2+FwnibW/p2GlbuMhYKNFbxoe3fWtT
aJyS3P+O/9tS0xy7gPhfsUNX2abbmpvtZIhxnwZDCLOfYmZPuJDDHyZiW+44V+fpctIoriFnXqbL
S8pQXtItrWOqo/gUxe10G5lGqS9aKAe35U72zGh13iay2ylj/0ztT/mo65DmOUOOk7XFeNZJoQlr
0XR7Hv51FY0s0qKuIUIXwaqs3a4lY9LVey0uKux4xaFsGshDu4y6suhRB7Pev5l8mQaoskaE1vUg
zK2isuRysut86HcRHyDH8Nd+kxaHJs+nNX5ZuHGSe8PAlD7ZWA4YLsp7xC6kxVKd6q0dtuAZLnPk
Uei1v64gQ6+0vL8UKzTzw+afOwDLZrZf7P95Q/1L+CqgMmdRFlVekiYRBSq2xUoNMV8rQFLKb8Tl
W+L23njrPsuOCKVvqMrimzJlRrVMZrT25HzZJ4/maB5v+++8ScRVxVfqfK331z//0Ch2ILPy16Ys
dp+JpndOgDqru/OaQSwc2IJfegIXH6ES9ZJOvxr5u9wnbWo9eEofLBtquhiRe9ZDPmOEY1d4R8nR
URutB3ECKMbmfAIZV07A1idtmnwj1zaKl3RLnpniWoZBVnVLPdWKa1Uk00P/96jMvF9GZeZdjqpi
8odztUTNH3FqypB8HP/xJz27C1UkhGQDovTHXKJYISM52LkpKFO9/ifTmvwupQa9HD3d4F+S4fC+
jg1cP8XKMe6b5GrSJ+sokfJOQ53RavzgGennK0hqxtMMVi0IKjRYxy5EVbsOH/rKCB+0BFluyDBH
2YXnYMFCtoR9bMFGp+Sur/BUzNehEmH/KpRZEDV3j444Ki1ogWRTUOd4HRgT8HwVRG857dIvL4JZ
JwgZcb4cIFeIGL2qsNiIfASVerCSmZWwmovL4k6wKdrJGZ8m6tF45FrTBowPMv5dcbQ7dzglYfiX
F6Hjvc9COKJMCpzStDSHso3xsejYDb5bq9U8vow1mX51AdFU6DaP1oF12n2BUDqMkdb8x+hDbzfH
av9A2ra5ThwEYWQom778BH6gOslAj7hvTAc1HRniQgmiJbbuZdT5eY/Ai/9PklbdTseO7ZbcqnnO
c00gHYphUHYyh3XOVaWuF67DPkV6+nWeIbNYXuevKs9aKumNXIRlWLVskjJVl3LdVbwPPZQylq0D
Fd8BQWGkxYNM7sumTLK7oK/LWxnB4R9Bhjo2sgCiGhDXFOR/z4fcAd6F1eiNGY/GUh5l9uh+qqZ6
P4g8jew3p8S88Vrf/dS65cd+A2TOZoqjGmkdNfD/tpL7IJ0Gf1OzHbTcVNtzTcMkv/l+Q+pWOiip
xi5emgkNw9xHbqLNutt4nNCKHwX8GhWG8SCPClROtnbd3LKfayw86JgsQnjAYLU945Tiunfwiii7
Lj0vBKA5ZAcnnu2VAwT9gS8LMJUoyr452bhLuhJuRJ3iJNgn+g9nQg4/V61bnZzggSQ+4mGqO1FX
EmLGM15ZCzudsHUDQAZiddNhkQfiS0+inzqVTbwcwuxqFp+eSyOFq9wQ9apLXw/LGF8aFN10T1t5
LO/aU9Hb2xyUOjhA44sRh+BxS9PaWqligO9y977ulScK/MMpbv0dr8Dkc+kcwZ8ke36VZC+PZOPO
NXTouAcg0qSagKiQX/N6KkR6oG7O22YKT58wgPI3l4223JtfQrmxlvvu17myS86wFRD4WABumzKY
8Kf43cxYt0MByK6zrNWvEWBEP+Uyeo6dkFvUBptgxYMJXQdFizyrDoaIZBcKudUOwZODjHjH/Orv
Ybuvp1hF2Om1T06hhvOsdVOzGcjx1i+xoeYrQO/21shttl/lFHzNjNy4Inc57Qo4I4CL4RyL/sL3
kdgM4xgh5yD8CkKZXJSteUcT6Yh7zWwfkdYMv1okSNaJN/qbXHFyikgTUECsL0Zt2vXjYD8gvxM9
tsVaJp5MyKgikPkjM3TD1yAV04L+zbQgWlcx2kP/vTky1PfYBvFI8W50dAQldVYOtv2hED0aQ156
+Wy8ZCHPi2Oq7l42igvAp5rSFlGE332AvKYeRGn9a04OfHzPk2e9zpBzP4RyvqUiAoaPfb92qvYB
oPB0g1ItiVHRTJZ6BW5kvL102VGDck8FD60CQHGeFhp2AgOugfIu+owh0ZZWBYMV/a7xqhybbIur
s/epshV1ZRslFV0RlrNZXyct5t8yjKecemABDUmGHeqvyKaaBxkl4Vx8CqzzibInsyE/xLGDdUr0
PVazfJcJ2eLORLVLlsAmsQH50KeKvuT9vEufYlG5PtfaPpzXwXTdWUKYeVaCr1gaJJ8bpFZWcCX4
pEwwG+xZRTHYStSviEhuVa2zf7yfmjh8fUwx1QKChabjOGzcOsSDRACCwCGHt5VKOhdjQ0SH0/DW
tqpMXchRGQ/uKIgh5lap9VRFW4Y5Xm+Ft7WStEKXMMfy+fW8StGdDSqTzb4Kw/RozO3z7Hjq51j4
FZoZyTEZQlQ2N04SYswmRhs9xQjSHSBzy8kpRpp62tc7GQZK9QRWuTvaQa19DhOg5Ib1s/PB/pqW
YT1MVhUdSlt7kl8x2UVtbsf+Njo6hefAETRPb7g1WgYxstTIJV12apdtmRzVKxJKH/ZrgFaLLVA8
98abfd4+bTfFN1VkbsNRzRax7lJyn5qdIZogAyAuwxljQ9523vLSJY/kNDlDhrJRWwfJc19rNlTd
sW0JOnej+w441CKKnuwC2aVonuZDMgT+Z286hk4fPam+5e9wbM+vZIjiurlE+ifbyrDAvLvHEfEU
1/FXv4Fzqk3OMrD98QYF1uyxDdNdjaPOs+yPRL9uqn/sd8ip30QK0tuyHDraXrKSoayJymqoHLiU
TS993YwJ16xuFczzDnC0izUfP5WiN+Gl8V5DX7WyhVWZ0UaOQscFoCEPa1RHDnO09csK41cvrjBn
NfOVMRvuYWQbjqTSUH0lcYBGQGj7u57M5GPZ+TzsUfXVTDCvifW0XTezWn6tdPMQ8WV/QGbKO58+
i2kfTocVtJT9LJXMFXJU+6hylTfwB6OA/x1njnEj4Q+sBLRjMyMiKUATKK63V5bQXHTh6B2d7jEa
fcddsCtnc0CxcTlGSg1XhwKW7LNsjQqG84gV+7tpufWUDOx8FmGpePfmdEJpPy0gc+YKvEAjWluI
2z2oXuWLwUpgH4DEH//7CwEb+MNCWmcL79kg3zSgj4jkfMhtOpmSV33el8+ljxVaxvprp/YRendG
pNGej23fsna9A6tHDxGCseTQeYIcOje1hdPrAN2G4me16bM8PSeiMSivNi735kpuufzCLjeF0mBA
K6BQdo+WphyN+6y493hUJX5B4hnkESTTx9pB1+DSf4FCIAxwHpTzJSbiMs1Th8d4bk6Fni+wB8ed
Ix5XTp/NT7qW8kxFmUKKq56evAHVGI8c723iDedpCoycQwZpESUK6musLtS1j6bmuT4m+y4roQ8V
jcvkD8upD+HlynynonMV43JRfez3rRG7R29sb2VdMosG1DWS4YtZI7IIFbDde0ri7ZVggsuhxNlT
Y+Cl15Dg72SCGCWn4OTzLV3At4VBYLH2HXT1hq/29GTAQLpuppp6gQjlNB0o077UengbvhDTpxBy
d7mXgyl77MtRvTnfzIZdjgjFsMeVU2TTihs/tIvHbgCse+m/zJXXPD80ilWcrxcXE+4bUE6hEKcJ
XA9wMWMDdryEG3KSjZ5Fz3OG+ZSM/EFz7/zkSQbynNDx9a3RCs9zcc6frjPmifqXJZYlUINv6+Es
rhDGISsDyAgp+H/tWpIRcqqP+dRzG+rZDXm58JCCzD0AVMquEjYfUDasvFnKzj8Ny4G2tL6iQlfu
5EYTXcDODvqTDJK6bpZIzMJGFptQZey0g+qPp/MmN0nUn1XhBPu+drGG1RDP8cfRQjQA84SlUZXF
cqgn+7qKuy8RW58V3GUAPPPsHS1zwBqvm40vSK3GN7JPSrrGk0Itzq82MponsxNYO7BNQ1/yBiwK
tD5z3zPvXWHcJX6pTCfzoEKHWcndMi7D4T2laqihwfAgZyCQQwEnT4utDCvHdm9gGnCLifM1OCB4
CEXDBr3NfF+a+EAIXRBbaOnOVUueUQvVYRV0SnsVuh2WXHKoUdRnr3RN9CSD+SrAhfS6mPJ+GaBj
fAqdpl/OJHdOQTL1SxQutFMs+grcbQ6KXLY7iebxjYwopafhnRXqlE1E0whKr+xn03cnoznCAxmW
4861E+duVvqv8tXRFAH6WKWSbfAJDnboGNnbMPfv23RsDhKyhnosUpOCgGSLV7pslMwX7mbNQUaX
GRLyJs96vYacEQUjlA+e+MXlvShfdrrWhIfW//GhW4boH4QHUlUyuLwy5ftRjvndj8vLUh5V5qFv
MFq6FR+r0o2TvUGt7oZ9I2CY2BoOqgYJNXDTkXwfsPRRteLPXYi0GAa5xbcqa5G2Nf1/7Palzydk
pRStXOHSrf9oWu0ZpzEkSxM7uMopeNyUOhtqXTGcA6YvSHM4rXPAVrzY5hpk/CTHEygUfXIgdx/s
kDVgrypiAz4G8VXe68Hmkpobc1gKXn/gLrh3g9D8/nqQBugXiZ7494EYQujkqIR9shOU84MSNh0E
x5rUYmcpNVsROj30judlBfFtjSpWdI/vIKKg6hjhyNWqaBqZqEMoauJBa2NxwNunvo+nY6q4mwoQ
2/7y/nP4v7FmvZfh8SHWCz2zQ1dZORowS7R600/Mf9J8s3vBtRKBT41iD9zUBsJ0iQdoTQ3JQShC
zijgZC/buk4OyPfgTi4kYpLK0beKW/DRfRU9vOglyj7ZQEPeDEYabi9dnZ0MGyQrovmzVmPwTcJ7
RfItvNWpRt6NVLLvXAWxOW2cHQQJTAW7U9ya12FlIzskhk0xMRpDXI7UgEImnnRuhDep0RveJk7r
+QY+ZL5PEbBYdzD173sEL64ay3e+VI71fZyt/GeZGMiuYFcKsW+6Vqp6fEkUsBR61/hLLMjAf/VF
/VBgViPELu7Txq0eiriLVtjDJWs5aEStc/QVT9C6qgfZFWhYHrUkJLcyVNR02FnCTCUbkhZd7CF9
TGMjPczQIJelBR53XTVqhmwp5ZAQpuUO6gA1FHkoO2WTiOHzEY4RxaLMKb5c5siQ1629cc1RuUn8
UIdUZtbRDW6nT2MxekeElTxksDiq9Ei5QodyQv6NcEiK8dqvYTiye8F22494rbgj8kU6lbPR+VL2
ur8LxhJbalI8VYYs8Oc5V1VuXD0+ySZQHnEsQkiTpPMJwY1xp03182XcqE2MeMpRX8o+XW2+ucUY
s1BwAJht0imiUhKU36DO2kv0ReBHoXJ5q0HMQZMcfOUfZpSBqq2H0nwy2J7BkAvXBpuMRxnFVvAm
EmOsNCg5i5kFjiGXSIxNtp38zEji7tCmjpEaQOdDPm8YTuYb6J5wx18RzHnT7zDMW/OQZreTkAO2
3Aahybn/5CtNf1IxLklTdJjM3EKWFAG2xSBmxeXgbGKEGldyNEWBdhk2JehiyNALiWlGQD+906D8
yZ8mm35AWqhGFO/cFwdGtmmx91o0iWvsx1k/dbgfpvxlonSFm/1IRddtTrKhXnoLFcSC09UcLQlc
gXY/sgtvSd6LVea5M52sYtPrlFL9AGG32VbYm+lJflcafQ4UVhmOcbiVPZfuy9RQs7I7OYDcIz4Q
IQtnhO+QtrXMayhUOlZ3RrMAXZr+bACXaYX/08lcNJDstn20Ug/IvtbN+7HUtB0k0BH5w1pXlmcw
TxrdePbcP6qBg/hC4L7pN/FAPhRz8ZIFmXHi4wPL0PA+yUxLgZGVFw3lSUax7zxpve+f8zI6SdCr
vqsQjBMpnT5oUSBW5nQjw8iw200cOfpSXs2e6unG0RVnYbl+s+61IialiX88EsDWXjWprNQOShaD
34YvPHv3mLAFjyZaZ9elnhlrFT/0wyQqXOymN02tRD8gMKE+l6TdA0Kc6B4g7XkNCqk/oUAEb01M
iZG7BaOmPqeDwl8EnYbDrGf9X3Lg5h8Wk47qOJqLNYJt4W/0PgVugOsMNJSMnqMIwYG+6u40HDhO
SasnN2WTYGNHveMk+0qn0Xjpp91GhnJgNpyPZ43IXk6F1yoPlo2yCDp5IwrNCxi3rwdgK7J7Qw30
FdkoIAGO0TY72fgZXrGFpX6bFaVBPRym/EJ39GanikZOkaGZIwJzHrmc/OYceZ1xqr/+ZfcqwR3F
G/ST7vAdgv0DDhpk6r/+fzW12oRDZgxf9T7P1hmkWeSHWE9oopFHUIP5rEdqe6ojB508MRCJRcVQ
WQxQB2g2joIQmezsksg9ZLrh7JMeAxb8KdmM2trxw1GPl9y5b3w9+n+fN+j1ukWrfCPrlBaA4EVo
kliT22IZBmac7GRhUoYJyidvQjl6mXw5ty16YUT6bvIlDNAJ52um+FfqqDl79O2Kozsl15lAcsiG
fL1xlXmGsSEBGz6kswcr1TGuTF2tXupkEkJpeXsPT0O/LhM2kaFrJuwLDAMZkt7+kfiLhr/2DzsR
tNd0jG9g9zVXdonlsTum+VMw8cpHL1rbyDAXFODCye9znWIc6DyMbI3sKUqL5jpUkHg7h/E8LxCh
nA6IQ0+fsciLsznHVi/HfNAUCpDi0jANomXhqs2NHJ1MBen7vAYwqo5sJ/gN5MXUDFl4+RucQ9P7
VLh9ft95eXVq8MnOgtBCdw4Byg5g3bIeHYuSRgmFPRYY2aSKXng4vkZuYTwYamwgEamF68aK62fX
eVFaJ3z5cKLfaV/++/4/k1Lf3v+GY2N4ChbE0rHCcT8yRmeDtyZiI9lne2QtgryVa66bMLandZAu
u77zd4ptYGTTV/chLgEbGcl+KmsOWv9iVMawaci8AwO7HgYz2042GuR5aBbZlaMjTY0KVbM1kFDB
xNMu7wq7uwrqdDrJrrwY+3Wv5O1ShnLA1L0Hu+4ADIqTHMg5+yacH2Ukm9GHGAwJXV33QH5XMRJM
awe1mU3R+fNqjIFKssgMr2q1TfcWYIQvYwQqwc2mR5B0wbaKHYz1+t5qBRxqvtJNB1Eb8WSfH3n5
KEctOoBmvQs6FaknPkub2Jubo0nR69xg6IDwU2qlbwZCMUWe4Ygz5OS8tF80w0cy1EMbf9EHHcUp
L6lwUvh9VMsRGVPoRVwa2uz3sUQVR05URvW2Ve27D3kAGV76oglPRQx2ZE/B5+hwSRm0elBRZfNN
xEny8AYGCM4Hsf9s8u4/yqhrj6lZuI+Z7mf3qhMeKTspn/UuHHfYaCHebHXKZ0hK0Qa9LUw6QKee
IODkJ97V8X3DHwTJXesBvxLroQoHXDrKWOiGEaJavSnabEJNrOx3iq90OwVXhp2Xol+GBMTvWB5d
5rhitgzZ9t2i4wtBTUOSWW7iQpIXN6FfPkoYhQROyCMz7Crsjj2Q5lPJZi8glXyZZxUwwBoo+SwP
NPOoRZZ1ZdesoAwRykZtA+uYm+W9QPTeTLWFeACK1/6h7oVw57tpcdXi7SzZcersmztppiSbHIuI
W3e6kwHZQNLOZJY/F/hIbPN5yMyFHHEiUXwyNdK20oeJm2nntvGBN058GhtnkRZDeiejEvlB6heR
eBvFJ9kgH4BsFfwqlhe/+8wSY4sOtegMWa9DXk8/Gr83HhO7dGVURrHxGCvzm4ia2zlqMl24Xfpv
xnpIUUtSrxkKuvZ8Y6E+fCOPWqFrfumDh2ks1CEFoC80mBwLQV0D5RbKbU6Hetf5WDPhKWYx5rpo
3+tbt5qm7Zh16V53ffh4SDDcdkM2rxTqnqciw47CzMP2MbcqBwlv6hZjH/2M2U9+t3KN23lsYQBE
uAT2EZuOBrEYJwkwWZ7Sbp8hxfhih80/6G64T7mHIpxZatljAUtsiTG2+Zds3r+Yu64BoorNIy9V
XqYMf0CTJrYf5kPVOI+I76kL+ekdSty70yFG0VQyeRWYqqWqpjfy0ytHs6j5Napq6a/Ry7lyFJH4
bacX5f34h/Pl5eQJoQ7C2EJGF8+sagTX0oY5yhHv6AN2B+SezXCPBK5MYrmxN+zR02yu2C8Pj+ie
oPvv2cOjyaa9A+yq/B/SzmO5cSRbw0+ECHizpRdJUZQv1QZRFt6bBPD090OyuqhWT/f0xN0gkBYU
RQCZ5/xG0e9MMypfJxf+/ODg1SGLRApVFCqNkYckrXaADptf4fs9tVrxalnFshqrFMsaPPSwkbd3
cH8q+Py6/dxN1oPcCI7thA4+gOfHGEetHQKn1TZoY+dZ6Y2HCKrUDr07ExmOaq/ic/pmKUDzI5a5
t6aRI/Lm6dbaK+z+JWvsFxnl/t01a1AhkV3xvNMuXV1veC1EqaxgTDq3pgsFeaWlcKfioju0Xsia
rhsD91YnBYseBbx8PZsebG7Kr6pR/XDCwX4zSswTvcyfXmGtQYm07f55cCBhZJ7ePaYxzrBVR5BC
Vdp+7VaheZfnSr8BGBye/LpUt0NnYnwmTGenK4O397BG3BtKMdw4QqgHt6qK3WhDBkS7CcOfoXRO
ZWwpa9sdp7MOLJgUoOgeMI1BVB5JnKem1tnL67l44cFlLLps0D5F2JGBmhDKZ2eaPvGX1N9YANw6
U+X8sFAfMbsi3AckbXaV4M/BHg4tQYwWUJarvg6xob1pganiA6chp9ZAhNRShDvn+mxokXEG24bJ
g6O+hYG1C1M3fBLd3cDNjVrEGGPWKyaYUg2atk2ffDMrjHqrpMOR3A0Wnd2VOOemuBZYinFoqzy4
dQMrW6dqFbwmwn4R3tT9UJJ403WWubELhO7RG02WhZF0DxigGxujw/EcgcaEB2KAKm0dlo8IEPG4
DI3sq1UhN1vW7SEpIgR3k9I9kPh3LgdZtAkAsAaxwpVs0BxNYL8x91GzmFPZ6XLqzcMNHH8PSfRu
GtnZjTDzddQC2wHFa1B6VeuTr0b6vrNzHQVsN3sC8JjzwjHzH0b4JqZw+pbzYkbrJ1fv9WrKd0qM
6bSpBPpZQYgYgX2n+toE9VKOyV33Z6erxXOZmcmm46d3sAyY2YqWO0B4kUgpsHTgtRhne56Gj5Fc
fcwHY16lyPq6mx5Bfv6qutaTlXyUJeHrkCLSqLnM8bd1chJ5haFPP2UGMAE7crGMn0UZu75qTm3m
nnWk355klW21+4Zk8p06VyGilUGgRJheNsaWmwEnIxkgi54+Eo+zt6ajxs2yGfo1nLkTPpXtnd0q
7WMbRocgTQhjaX26qzQLK8o5qgV1Ol70utfcVYbRPepd8K5bN4K0zLxXI8H8rCRMl6G8iYJN5dbH
wQK7Jg+ymCUj/z8LvUnCR8bZxzjtHEeIk/vEK2WVIqzPhuq1v+ommxsdGEC1lq2sMsrDf1mg6x9w
ii6EEReUJ6lVbk5NUz8AcCojzyZE8/VnMpwkYzY8a/H6mtytTdztvppf5JOHHqXb/irNbdfS3CZ7
oneuPw9/6vnXcbJnM8/5+wq/x0WJUm9FnU8Lv/dJp/idIL3iHdWmBzPp2uNJ1sjDCChqq8QpUgR/
bmjslF2ADBS7bqauvBrNvMSCyTCn3LjBi5NV+ztZkgeziawtDwrcJ61QJCAQXdxCPHdEAExD18xx
4QB23p0zRijKGvF9lMfenaySZ0pEuqYL0Ja9NhDdqjd5Foyn2GvWZjbpZ2kJNmZVubITpQJ2kluP
oRarB9YPyWLM9K81cd6nSHN/IIcZPtdaLzZj7mt7zU+sk2kaIYjhoLlBp8VbE42CvdVaDw4eEo9J
mWO2a+MIn+NnYXXEBmVxAK/IU8tqN/WQI841oWetYKRTlB3mFDnajh6ORkTDbG5zYRU4BuJD2wAZ
bRTlhqVEu+4zSLDbcZq+QBJEcS1B3YzItPvclfqDQbL1W9aTQhkKKCFAg+wdup+8XP/ag+hmsUIt
WN9C5NE2qDCT1ECD9JY9MJJR2H688C77DlHE/6Hrb13bNecUZrG585HuY+tUonvppNZZoAK+j4mU
rCFdWJ/UUtmEg5V90xSsw2QPPr26n0lna8cmfdWUZrMMs4Ql+Az5JaTeLdOavbJeAnIBcxopiHhf
IHJ+2AXHaByQiEIgnhBBtGiVBj5og+xmMgr9Z6CZJ8LMydcabu+iBwr76pZVvmRRmjyNfaStfP6Y
cxp57SYHOn5rhdm4G1qgLGPUhwd/sIpd4RbuLeHGdJZRj+75jyHKYJBQHoPMbjaswadboxrhRuiF
cROoyvgpGXgHlINHzBxv3QH+wULWm36Dl0E40G1+cA3V8K6bmlTWop2fYMqYM1uLbYbsliRQvBPv
J6/25NXkK0REoX4LkDtYp7ilHtu4qk+plvjLAILeVw3lkUC1v0WqiolGm3ggozx937R1xIfVq1c0
gU+ZndjfsjT9kSuifnKqqvxvS1/rA7OARxWm5aaO25OrWiZ0tz/HHtsh0Zy0K8Zn0DreQ22+uEbH
gxe5jL3VezAG0qR6y6K4XNhK2931ojLuB11DWoP6ZErW/SiQmscKySiH5EZuRGQxaqz3RdmKb/Wh
isp7b3LTo69FYhPWQ/mQ1km9RCRbfzOy6T6SuFzPvSmRuPvZ2OUXY0zdVwWK5zJDnfWG5M/Ptm3U
A+bZJG+6cvwcOvkDilL6Yz3Xo/iYrwLTGD/3xyr2izuhEnqXO/oimbDimYpgKff7Mi5Agmu4jfTS
urFTx2y3VqHiF2QZ8dZJe1aWEMfJVbp5/SuYjhr2CrR0j9ZaHrBAwnbxKMt+UIhjMFgdWQlUZz80
yC42RjmstueOrVcP68wdnlvTPkskocQewnLHqIkqBdLAfVg6KRITeN1BqsQUzWmrtaPOmyFVxa3I
i4bvbQRzFXnpn45bPcS+q3xCUMBaokulnSfI6jz/NWJxv4dHPpgxOZxv7jIctXvzZx31D5MxBned
6YudEw35XQOtYFEEdv6pRsxt4zp2tlXqJv8UOvYbFhXiHCEo+uhBm5XVo5e7O8QTkPiZB+Ujuz8T
FfijGaotfo470/CzT15R2geyxPVSFgdlfIR/cxfPgkB57Z+c2KqeAtGmB4H040rWB3lwB6iuejLQ
Dc69SUMPuNyYbcsSnJU8xrji/eFapzqtWJtFbSxkl2uDLIIUFWs4S84qF824GnAGu/dwlV6z3FB5
UUb9Noqz6hhUY3GTsCzcZyAXDgY3KFbfHSYANZ6HatBDmYhRPhuzeHjAT9Rflm7ePCdtgbyfpnWf
1LBJFlmMzZ7uzzngsviB9fZmTHzkQSccfpCXixYGaoBdgtfcQi1IwviocnZB9Gj0Ux7/7AFT3MiM
2dCQF/C75F6ds2mFG+3R6kvuZRsZnUubMZPif7fJnNxfx3lJHa56kesX9oBnRjagUi/cSQQm3Fhj
X5Qh5KyZI419qLIxRVoCdeUX2T16anDDMj74CVPxJvSL6I1YiMaDYkhOOGYYexVpmw0Wf86jW5PF
jpBm+RHbS+5+5zuWcOpi0nPlwdWmYtuyGMBNBrmkoGK9WWHp91ZUwSHy0va2URNj6xDJw75WCX4C
Oc1y0/iplO1bQXL51enwu6jcbroznHLcTYZe3hg+ruiJkoYHlFKiTRo22sGotehWxbZ6DegreTVE
+oIOQPcDlMsGXc/wy5ig21EiWHeGGMGTpsrDXVD3xr0T4myHqLj11RGfWTJDN5Aq4JGkKdhDKQ5z
flKKgssGEEG/hONNDW3F1poNSEbLPveifatLb/jUu+O4cXKTWOMMxGo1c6V2ivc04n57hNeE83Zr
Rp86vFNXBj+PnSx6U33bNYF4qP22vRdF8qjPvbzCSHdZOyJKMxcJ3hH5VMJvuSW6E/kEvooSMtIV
JDVFo0OmOSKW/xtsNXb9Cj9icSernNyJdnUabskVGIc0GSBcBI63NcuGJ4OaKqtG67qnxB5mB4le
fG6D8j7m14EXmbJOkgRzsjwuD6PRB1/bSYPYH0TmszqdLgsDJfnGg/rFb03jtWw1/GayHB/eueh5
2GQoCnfapZU/S6Bmf/rndbr9l3efbRgEiHFfcDRP/QvDWxMTFGm7Up6El2tgmwxsIaqpv1NFluwb
gZAsdMniyS9Ylph65nwvwQUGLTfxte8Ir/FmTE4sC+gelflTWSG3XRaGfe2eYZp0mRovsnh/6TtP
bc1sksZv9eWFqJ2j2b5I0/TQEvH9gV7+HlvP5HPb9KhCt3F+NpNa3xXsO3ZBocXnANbo0laK4HMG
IztgUS4H9cJJiIKC05jATejzk6C0sujJCeKFPmfnQwSvnhJB8nd+gsi236UxmT62zeNAuTj/RVYG
yNyfYXQuxB/TQMNABU6H0u5HUSPCN74JnNB5MkjtrpJuTMrX1PIXQMzQ7YYadHBVATdTntYd6Ug0
VZvDpSU3R28pK0XakImcRncZZBZIUnu6uIOW0gN0BsZ8wMR8KAphjahHtLa5gyyFNlDXYwFGPu3R
0XQWnW7fHTSlco5tYvfrBmmNZ6RK8MCZv/CsPCLGYH2XgzIlYpATdxvVYM8vBzU4qq3V0MUHJS1Z
6qd3ul6G3zsh1q7ecJdUQbG0R8AwsPu+OK09fcLZvVnCZbEe1BF32SKJ7FtEJJUd/EP1JlGT8Bbt
3WJjTkLZe6H5EqK0u8ZNtD4SovMO4EPjjZJN4gn5X/hG0PR/YKsYow38owaPB96jj59F4uHX7dW/
BhEIjy6D2LZWvweNEilQI9VVp3p0GRTPV5q3TZcr+ZhGPamzsXwPAGjbm162zgF2Ri9TG3zRMNc4
CiOJ91M5WwjNUcZZH3vdDEOwM+cYZGWo+HhWo3eJQSIvtZj3m89lauGzCn5TUTT7U9n/bGace9u1
w6YmnrJzrdiZq9EKLc6BmXzKnMxHHg2ubtPor8gY+idZJQ+y6GXphsB7fPxQbza6vuwyVHNRIk06
YzyEs9ghGRDIxPPZ9SDrkqBH/DQ/8oRye/Zt6mOezIDj1LeO0m/BscHT6m5uH/UZ8Sxbx061jrX3
GNRDc6NnifGaTN6GJJ39qA5OeF+HWDLNJDDEfr2dliU2nn66sVY69ICKss53gvj7St61mjvmO290
u0tRtmZ2eeNr49Yq25/WvDUbAOpvCOPYVFFUYu22Av/54BffjdFRjo03OrdygRtqm8hRK0xf5jUv
3uvtRHRe71cEp1nOYPuwFmqMeloTgq5mqcYuc/b3CsNjGYfZozXF7+sndn1DbmWPc3+ry7w3Uz+m
Iwj/rIVjm3Th2pSfKMrKG5b+7grLbHVnI5y8zlGfX2Rt6962SVg8Yzy9lvvMMe/Km4z48FIkevc4
DmG5LV0j3shEoZ9kxiJLTO+Y8JW95jHGl9r4Avrs6QKCAeuFi5mhqBvWxs4+8zvl1u0xV8ItqPpk
tck5mGOdfVxiNZhbbyIZYoDiXnRXoft+4ylNs40Cz3xI81RfuGBVvrf6xkyanzlch7e8eCAYXEAi
/ONEwePzzzXvm7AZzPEBe9cnr1qMZCD3yZQD2Jc5R+QQbp0ZzXlDykiPtGAjW3toklUxfsX7Nx/Z
q/v8O5dQCdpTim3FsbOKCO21xnnr8DJv0lb7lhWduvC0ZLpPWSQBBLTdTRoJ7zlr+yfZAxM1NqxR
+tyWabXFeCG60dKueujm4JvsgSLwtrTwPytnl8h21hup54NQIdOoYaatsKoc2dfbMZUOLgxp58TP
2RCdDD2tzvLlU1BiQHmWP+O57VpqjeBd6fc43+eH+M9vf091/vr+n+E2ZH40EnV/1UIyLKVRAnUY
nyZvXyua6G4iHBKXnmfiv1PENtaDECPkWdD5bIBMOE6ruEEfWrS9v+lyZH8gp8DDJzZxqMzBJXuu
PiVO4q1tHlXb0WyR1PZzosIztFiCjONZ46bF8DCvIKxFiBodbJ6sL47pveRugjHrXFJxSzTy+CmJ
iNpodo6be5HXqyB3rDcY198dgHL3pYfJdjJhW5TBMDuNnlIRgxjuw7ZvIP913y2Uat9qImtgF/rx
NTZwDYzqFB+BQJyKGBZ65LrFqfYcH89g0dxgK7XI2EOux67qHwddnY5p1H3WJr1/HKtcX+IIHmxs
j6xCybvuu2c3C4PvDv3sWNlVfvt1rNGBy8ys5PsIjJXQvPqLxt2eo/X/ao6mv4UOnG/tquzuQ7u8
TYHyvqWZsZJ5JbVFl2gURXh24upeKGF8MwyRjcsiXBR54PUJQhFrN9aZ8IRmXlX/U+i8b8nQRJX3
KSx8hDYNtT64ztjekRLjVdpF49qwhmpTJ755V/N0Wgq/cjeuAFGwgLWNalOXOA8uTmgGMLgvGoCZ
RVFiPuw7ZcmGZ9wUqvsaWnn/1XWjYlGJulnHUxdv7VrVljwBxKtnYyhTm2H/LYAOXweVwNLHeOpz
0/tp9co9m+JdS3Z+NWIJSuRPX7at1i5EFrrbxGy9QzE0w852lb0/FflaG2Gxp02/UEFXv2KkN+Du
Ydibwu/YgeftnV6C32sAHX7tEnF2Sbb+IOVEzMbxloEfuhvkgtp9CixGsv3o8ActMB+nHtpCehyC
ML6Xh6pStYOSAOGbqxJFqZd40+E2NVubCWeEfyDKT4Nbnis7L59A5T5ptZfeIaKkPheK9lIEmnPS
47K5Ha36DBEASH8Wx2zhfsRqlx/VKHjw4HXfBLhnmBCxC/OoEID21lNoZ2/CJmpcdmq9kUV06O/c
ku2hrffi1NntsMC1L38zlRinIpwTD7rX3QLTdME/oyImGTShx1mFZlNS4uqRjeJXvWxMCGISrpm7
yDJqY58Vp8hXvT8+kxnJ76o0fmZ10pzGIeZOmoS2F6LpX1SXJzXQ8GxLkOQ7711xn7m9cTsMzs5K
zRDrYhtJYM7uZaM6+uIegxJnj1XXV3KM9BAoJNx4Ebpkl3KEIi5u73q6wH0WY08iyy8sY7o10Hte
a3PRNmxvqXpad5Ojz7yJvHJcirZRkH+xjfxwOXXMjm0SKy53KebaJOAF5erKMhSnUoQe9mjjucIF
887N8A4QWGd6xvdCaKzw4varMK3+jLFqiV21W2/q6G2qAfrG7HTGLm5+CvNRuI54bpLQO1Y+BlNO
lUKrSDpIJDGPdCT8/J0qomxRcjufM6Urz/l85pjaOeOhf5BVshH73ww7HjzGZBFwU3ZStPprQkq4
aBzrqU6wARGNXS9l0YmCichb8iVWcvsJbWHxkHXFMp1LZQFjMwr6bj2og3Kc5gNosl9naWL02z60
v1yrrt2ufT0YxaQ2uPrvkY7dHEDx/qz80t0PVRPfuBihQgkdsl1kasGtiKJmG9ZGciKVOG6M0qju
Jrd28EbFBFOI4OzxZt4VWZFhSDa1e1xPvF0XFe7RQCl1o4/qdDdUbYGbTKQ+4BuH9LQp1Kcyva9r
C9SBO2X36FrHu96s65s48Nq7Meoi4l5pjadGfqtW3OlJCrZAy5vPcd0Z2OUZ2dkg7Ypt66Tu+rLD
3L3QodsRRb3RbGYTljK/MjCddh1D+4KT11pXa/sHToSPGmuIZUNU8CwMZY24SPnThFQW8ix8C3o+
oQiT4mzlUberx/bkcittE90V28ECK6M6OM2Udqi/qlbzVbez+Gdu34LSRGCBm/lsk3t+c0KjxN9X
a/DjZH9UpW1xdIf64MXkBP1Aac4wjLpl3pAJqIphGRZ1+kMN2WZ5OWsSvCryDfTC4jBNhnWrgyNZ
YTaufTLFeEsMxCVR6Wk8sjeNaldfotCa1sJVKyyhhPOQN+IH3AoelGTt2RE39n3WdPHBiAKU/LJ+
PGV4Ay96y/oaYzcHLaMddxrODFs7YImEZNF9N+bBNw+Y3OypMj6MmSlAmNfqps777pXwBAkSekTz
wtmtiuxeF00BDqDZqQ7+9s7k2Td4KBZH/pfJdlRb3EvNyltFYparGmJvN+r4POYlcPwh8vwnyzSb
s4PBYQIzVRhiYVSke4OhTW8jBPi2ZJDbtQR3BXyXK1tE1Y2EfnUIm4MUcVtErYB+NZ276NA0fcIh
M39Qfcy7cFg5WHWfLg2zFzddh0355Gr5G0SMH2RdhnPlQe0ojPB7ND9zLexdyl4psfQmDou9m33T
R/24Hfokfwh04RGv7Jpvtof7XtRpPxRSFpUaOc+Vak5rTUve3BFTlSI3vDM2xN4Zgr1Y6DE/VN9W
dGX2aNJWU+2U69CvvbPs6Hm2uXVjE1+l33Uou9mH2uLBMs8iu6XWYJ/dy9yXyVJb2wagGnoxvY5K
gBtrUea3SkAAEH4g6+feSI9e7H12EsO7jQz212HzOBlGtNQnHcFaDJiy2t87nqvdYi5tLPGbRJag
RRTfSxv9Ju/T8a6cD9EuH7N8w+Y42pXsFFam3emvyJ1+Meph+El+bgKpzEKF3Xat4FLZtF6xFsS+
eVzOfpYK3qahqVj3A8+RnToqMdbktvZsx4Gz8xP8fPjJc79q6ScwM+lqchsWXGo5HnGHb5aZYTmb
2DYG9ICSYuOqo3Msqq7rUVLqHq3CyXay7nrQGvePLo2rE1dzgH+xGkGRsGle3UZgcu+Y0QumgsWq
zyzjnHghW1SwEOC5t7ExQRGAkAC+ByFIoVdiMUXtragNtoBEqB4z8kwLSNnDjazTMsNe9BPmNoD/
zjGGPj/IReGCsGz9wH0IDFbJka5+UXEhwkMHt09TgWmy8NFOjsY5NFEpgoVg8klpovRNqCGAdeBA
M3DZJQAe7kGl9wigGfYyGdx6bYOht8KIhGSQRUe1HPKbaMq5H0pVWVXOpJPa83xsk8RDYAe3cKOD
EHEghQBL0m19rS7uiadBScbcDx5bC23cZtUEpbbGRmyMbwfiGoRC2vo5KQv35CXmE78frFNH2DzQ
wf9giGP3l19YtJIPVrGLW1U9CWBJEJd1cdX4p7b8Jgt2GKrrwhHJynHq6ZwgjbUwtHaAmWBM50sd
ah9bPXXBXsxdZAO7BTRSsNuea3DmxhzZylkAzxppg+dUx65Lf52lRpmskY20kPkSTUselj6XU55E
/K5Std8gmY8uooXkpKJC7c40z7+VB34G3k0H08pAW+TWqm1eAFl831Z49qkFj0VWsM69Ng2Io/DN
3Fi15dzLutYt9nrSTLsidnUEpmB2dalNFn5ADU7N0VSpxhNZJ+OsjrizGziy3Yd8ajz1xnSnsLWs
9GCCjTbOIYQ7EKyr3lJNXtMgN71Sh4sTY4QOqe827L9jIE6itRvxy3EJ3JZR4uwbv2EtNp9pCfI5
l0pZlofWOZHlHTd9F7VrwqakKErYekJJ3/wkTD5jJjAroijtC897bdnGfvAIFiVam3Ht39kqP4oo
+cLmigR8VwPe7yxeLXNRHoSng6q1PGIB8Npo0gfH3udipYhUPxvNQ2Q2EBtVG+kVDIbvkERAOVn1
ajwpbVzE8klTomU5EQ8wEytdRZNi3MtDFUIJZLXV4dKt/qqr264jYaNXN0Nam5d+QtNOJPTsY1JY
3qaMZ5y4o5n7NiLS4qFh/aSFdvMgGrFQEcF9Mp1+7SWqcj8v1P2u0V4NEKtHAgT+pWiVGX5eo4g3
mV7GNVq7OGCUyP9vkWBKycUW31w/LnAOEGLPvRaxYzaHewsljeXopXiQer57SGrlJYyL5EHAkDS7
unkKxrF+KkAjlUarncpAqZ88Q1jLHo1qnrAUcWHxt1pPaMZv/ZNVAKqCuuWf8tj+rk1T/BpkcX0T
qbiDVV6QvNqwZdamaKKdbIURgXZnaJagV2jFZgKV20R5nK2ZHnh/AGOhenB6eIthYeP/GbYHR5kA
DPaWsbOMJl2hImLDmEoaBJtAj8EDt58zQgn4V2DPRlyf1lHFr7rg9a4kjkWIJUS/E5joWo7F4DfY
llrZrS9jO0BnvO2J882dWeE1m2ICGS9bk57YnzlO1aUITIsX1jioG9k5Fyn5zcFEznC+rhok+bru
CIxdxg6Dv3JIaG9lZ4z09FUduv6lNbWbDn2LrNpdxkaCxFtPSkj+CckU4rvdtskWM56d5Xj9XY/0
/SaLpvLoJgfQJxHOYsteU8WTgp3pU1YPL7CovNvCzIdd1UPeVIxB3HUtEnRR78EdUiL7UtdqXzCP
Lk+Xqh6xgpNJshlDXXRuY3bMAM3DvStccSfnwJ82RfMkj7ZuPiwzJxcs8SJnBXw6PQQBxG9Yb99y
glNfMNLFDqIwrLvMt+IdluL7tp2yc2clz52aBK/wkfU9vhYoXntD8Fonbbsh1j5uZCvggWZJjtDb
y9bCrB+zpujPQeQaL92XpsqCnR4W6qoUVo1iiF2vGnir2yYmyYmnBTJIXok7yDq2nD9O0/nU1LJK
X77r8O7UzLRyg6E9frTWgw8J88Xmz3v0ME4Haxq8GPza7v202MuSYgnzLg7GB1mKpxwJ1Fx8k6Wa
Pxr6dlSRbq3Cl6lGO8gdyNHJWeN2MjZYOter2FaMO5zzfh1M5cZRRHB3rWbBX+5TP3iWna71+DZq
63AkU/yhoQhidVH5sAWunWUX4hHsddAxE78v5/dsGK1a057hw28i0Y5v7oSL4dQCah61XL1VdcJd
YKdXLlov8N/rcBnNZifygK/Sr7PUsFxu75x3uIMzimzVfp+lReathx5CyYcG2Vm2ik4J3rVC9sF+
xRYNUQlir5dZm8ZFeRJ3u7iDVEyAZXb/RS7s1yFmqbBP54M8uzZc+10bPvT7F12u02OJDbJNzn8d
J4vXPtcr/YsuH6a6jv3bT/m3V7t+gmuXD9M3wQzM+9D84UrXaa4f5sM01y7/2/fxt9P885XkMPkp
tX6ssKuPHq5/gqy/Fv/2En/b5drw4Yv436e6/hkfprp+Yf/T1T58gv9p7D9/L3871T9/UsQcalaH
RrFEIGS2fp5vQ3n4h/K7JlJRjMpT99eoS7kzcdmWs1zKlwHvhv3HK8hKOdX7UbL2P/a/XvXaRyXv
PK2vLe9n+v9en80MW29hxqzOr1e8zHq5zvW672v/v9e9XPH9XyKv3sKBsCrRb65XvX6qD3XX4scP
+rdDZMO7j36dQrak87/8Q51s+Bd1/6LL/z4VmPpuNeLwszDjsTl1Q+isaxDxS1kM+1kywMwbkDu0
gtGylmrl+ivFbQp9mzaY+jU1lrCyWXYcxgBMHOCVIyT1eq8XeDatZHPQr00z9W7B/MKgk1X95KWH
ymMVWOqlvtVHw1mZJJWW8P6WpBmAXs52bRczN+nrJi3d4Owh6SlPrWFKlOXV6E13fg28Vl2t4Hzf
iFE5btIvftQoNyaSz8s8y5ItOSniUWpWPIDK3JlV3p4QW8ofFKIvR8trz7JN9qq4czeeXeOHO/eQ
3fQEK7GQYMtedtF9lSVSztKUWWWHtCzAcJkxYMH5IrLhX15dd/uzY+k+QdT/cGVvRHlJ978GuUEE
LnfF7QQSa1zYaH/cyjJmk+FySDELlcVrg/m7i20qdCkGuhTi1zDZWR5kP+/3LFaVhJvChLyrlTBa
jDomCyBP5YEoISKl1/K7Tonr3oK+HLfvxoA8/aP7u9oi1FJ3ORiqQKYPDX+s3+xTr0XOSZ6leFf0
fd7dfqhnQRStWJ/yG/owYGjDY58EqDX8MYfsIQ8l21tUoOx+e62TZ2Hq9DtokD8+1MtJysY91OVk
72WjrHJSscnUUdxU4O3BTJInxMjJ4itylrlde5d62Sjr5dn1ALzOPsgihtxI38lTl2SKX8e/xsph
jRn5q8ioWzzPsmEDBKBfRvGkewv09Zoz4wiSYGqk8KsFQk3Yzh42sVe0ZxGo7bnWSmfv9O6TrLrW
I7/1ZGWty16DrvKQAUfe2GbQL8d5pKy7XEPOdK2U13GdYLxcRzao5fQpK+pmK2m68gwdqPtffN0P
1F1E+LxycWm7nEvOrmTvIgsL2qFdeehyhuRw92prGCm65lXW7JVKsTn3FbX+03mrGbW6lN39tu6H
Q6vp9iJo+mzVxMYv7nSidJ5LdAMa9fVglA1inUTzZdW7Lh+Z17I9iF3o2O+6Goov5HBJxEa+YBGh
849xGjFr04Ao3aSufQhnUAQOkernrEAdaHbSuPYIbU1DNFhkS/3mA+gnyQCfb2SlM7uFwn+1CICs
it/YIDSNDrkdkDmaI4DcKQ8RWVSEK5HFkwcE2TN85dr+IppXSj3puV9LNuzSD6iFWKN60iAdVzb3
s0LBJmprfOqReg+XIAVz4CBZvBK+V99jBl/fyzptrusgdWM5RIx2I8uy+cM8gxrfNZ0f4MjciGOv
Wv3RE2SIF7Ico0J/cPVT0RVDvro0EHwCDzA43dcQcxsS93qP/nJQrq4zdHn8a64PdeE8n6+fPlTb
aqRsFX247367hL57r/xyEa39aUkMQXv3hrm8dkgBHi59ZPndyMtLRviRugwAPS1h+KGPq5AxzdLo
VcAL2+az2Zw8pL/PRmkqdy3L5l4klxEf6mWRHXS/Bfn/qRGdOy0IfMKa8iAxZ2ak3F4POc7wl6IZ
tIsOmMhRNsr6y9geNs4SZ/NpfR1GVN1f9WWlLS9qtyaEQ2hQAjFA04giQMBatVac5s0YuyzYt7kj
jnmcszGNmuoGU+vqJjFSV30QFrEDdXAxsZ771PMhkVSF0QMZjcO7QRzyJKvcUC+WLEYF8iCNpmYY
jNvoFQ/OtOM1p91BZtXv5FmGD6g+Rd3ttV7Huu2Y6RbaRXT1VEC1C20ora3Dx4biR+X1QFiPvwTU
9ypSvDkzMDdHpodU5e+rybpmvuRQKKRkuNr1A4R13hz75v9oO7PltpGlWz8RIjAPtxxFkdRoW27f
IOx2N+Z5xtOfD0m1KKu99/+fiHNuEKjMrAItkwAqc+Va5uVq7+x5WoGOQRdvmPXDnEbVnjy1+ux1
GUSVim//1JHzCLts+OG2+bCuaep/8N9iI8OZP8QOzteay6QVfMqBRgmgayBHS72GdFIe3BjwNQ0X
d2VHZCRBOrzaChqrirFCYWeZcZks6wzhktSrQnfVLJ4aHjNtIyvaY3gjIR+nLGvTWhvB+s4M8RZW
tUl1xxntezDr+dZtIBrmv87+aYf0iWhJ9T20Y3g9rCa9r+oE7V/EDHcWfS6fJFboWn6NVfvZokwD
9EHRa2XlaDySpGegQfWAZpiE4QIjVg141cQr3QbidVyADuKVuUVHHVL1DNOr1z7rrE3q5Kt60ZMi
X08GvgI/dR2Kt1qUqMSbFajK1CaApkaD5dfrVqafNvcQldDBs5xdHVdbuHhBcGh7O6ZbQeLkMMDG
fHHQu/FzpsI3DwNF1OsEucSHleQSE2wnMEKzsARfr50uHwr0VXOugDUZjllu7Qk4XmSP8R/0QSEH
o/4R8AegWBhBNTx02h+VpQGyKqfnqRjoz1OSlEp4oP3h5KpD8VP1z0E6qwgg8oVdpsuqeZvXh5F8
7/9uVX/U4cZQFPR9eHk8WINr7TW/pzMbfNYK/rD+FOlR8BKW8yGoyPa3bjx/KqpiPS7EaPTPFXd6
h2xUsETRtMi7s43GjHi9RK/4p7CkeGVJuvKGk3gjU323ZD7lFIpZw22Ln5QUUioMXgGC3umeVAjH
D50b2jvEruwvyhzdyXP4GpEC/DyUkWPtwsaCdNmEnWpY1bNV7eU9eY4j42g6+frDuzJNlbyBz6pq
HK341ftqE0/U1O8808jjZyVL8DtSb4yieU4W+UYjTWHRMZvbVh2U4e5tSFE0OMthzp0DzdHl2VbQ
s2Oh4qbR3OhJDh4AjzIBiycjuC30c2W2R6M3EYDJpmzcZ93Qc5Nlwszv/8nJ0na96G/tC6joEIlp
1duy7ZyzhEy6P9zZ7ry/TtDtObnhDkpXvUzw1cJat9CnX2Iu152T+7IowssiBvSO9+FE4VM+hQMM
H9l231pJrBxATacbsE3DzlyWnxW3XI+oIjwr6UaN0VEpumZ4noJaX0cDwrdiG0HcnkBF/fQWvlcx
VYUJVVCmnp3FNIBO3yW1zVvkMizZ9D0Z1lfxSbgZ00fqZbTstKpv3k6Z/wfcIcPRC4LhOPkjKHQ5
lQO3d0VB1+It4GNU9eaRGBn6RRtUKxlDdRZtdWvuL2teY7Iinvz1dbasa9XT6+e4LCHjMnM+qUMd
7D+E2I3KEzXwPodWjZJK55m3bq9EYAdnlVM5XMfil0hxO1BlvUbK2L5GXlwSSkFiWmsBPCMSJGvI
2fWSaBMoxvq3V5NI9qghrIMgE1W9Ge8dCAY38aglWxn2XoitN8b73p2d1QAHxe6Dwx/SnyH1lsNH
ezHehmWmHeu8Tm3kVFhkdJ/1qRzuAj1oASdlzs5jZ/kIqX298ut5OMhQDknnPqlmH59kVMWx9thZ
4yZHQOi+WEaeGQSPNGZep1SwcJy7zrrxp2aO1l7XwjLgZd812r+jNRwvMz8RHbI/mb5ceDTDYddE
GTilql4D7xkea0cNn2kEAFfpP8vBiO0WBJHl36aLzW0Aqs6zgrjLMqRa393ngX5bmd7rBL0HwmAh
JCgmWtGyrTP30MYu8WBv81NfOH9f42kNBN5lo263BFR9Na2DPpxuZDi3ZQcYzY7WMlTc1HjKyy9Z
kr5eDVakivSl7RyMtE1A3RQGSRt30S2DSzTmXxYHGyjWUSxbbFFhASK+js2DQaMcXP0E+EuARMlQ
DkZkx+BoimDzwXEdot1i7kLLBiP4xdBcdHImI0AqxaXYNMJjbwF83LRDM++owkNd70bhoxq5q3gq
s395Za6JJI/EpoYbPMt8mvs/zpeIEHLaS8T1Cm/XF+d1DUDBcPkCQveg+t9ZIRxeSY2E3sqmeefs
Ku2WzowAIgFr+LNu4+A2XjDWK4nu7MhZT6ExPsihhTX1XPoNtPbt9JDbNHlksZ/t5TNBMY0kg1Wf
LiOXMlqjWOMqkT/Hm1c+XfYbb0pK7N3cbpk7LH+6XE2sG2rVAR1OKa03SVnfAheEWwoA7NMYrtNo
KfgvlkKNvVt7zP8W1yWo9rttWrnR9jonGIp0NfXB6zrigMz4/+M612uP//Pn6fpZXRsWDGVVahmn
otH3faxbh9Y3eN9K+944TRXL8OqVGqfUNuLbkRZgZCGNk5gG8V5iJLyiKWertR69JMsUiZS1ZaiM
qEdsqgDCpzappq0YxX25ooSPNCFtab6qV5EbJa936XIC57MqTWO6QRNji/pdZK5Japi3UZVZQLe5
57cBjzwkJhh7cn8XP7mcyd2WVdvevL7X+GN0IMun3PEDCe7dLnV3Y9EacB3/Y1MXB/p3dObU+sWe
w7yDWPISgiz51163yoPMF5NM0Pj6bPimQIuyzBfH0GfuydYnZRdnI/0cQ3kCK1GdZs0qT78bikNC
Jlit7XqmtfZ/jpWV0ij47tgwotX2c6kYylrOTEArl7N8sZWpgvjfm/e/x6EHq4AKJpnpptsP3Fgy
1IHxKnkEYHZ5jxOTHOqwD97JcKdAC1LfgLYtC86aE9B8Rn3ZNDMwzqNpAGCOn43F7Gddcjuxl17L
0KpovYcjSQHAPBcvukYSniwQhKNLMG/0lzVm3mkeYid8DmhWeuGQ8LM1eY9B4cLO0HvbF6Xz1Pg2
ymXXIc0hhz6A0GSvNN7FG0BW9hjbpnWCInx8mKFJsSajO0KCNj34JocmUmDBriJ94/QlN68xtpPT
7L5OkFlycI30MlVGMn+0knjrAKXZlG6Vkuvspn2hRcZjSaPVtivJk5mWhaTeYvMVs12Xhd1cQsQx
scAKZrb8ttSnv7rA0m5JDRuPkJreqnGonrWudaN18TLRK/bYLq6pa5WzZo83reF4EULa2XSbKPrf
l0iTZi3Q6WaxlmteP0wawPUdA4spwbAfxZ62XruukPjYX5a6fhhxyweMnfTyQa7LFS+alziHPNYD
CBPY2BnLftKNlP4GqD99Wwpb+tXVqE0zuFvZL0o4mG8iIa2/xFyXuDqutusyqP3Eq5nfKVr34xdS
aC80VCqf2mKy9kVnljdtVqefYPL7oQN8/PPXgDFC8KIOSMsIFdCk0idjQOQlZIBqaBsbu8reD81l
KMHileDrULwf5hY28PQWjPV66CzjnCXggUbf/Qq+VfNvAw26dJp4YPmqS2UiTRObZ3K7xlmim7Hd
JLUxHIv277SwzNsQiqcjnaT8V1UKOpV0hhY1JGJY0TEfj6SExDstIXImh7qhSeri+Ti2o9a4tfs/
kTSz6Yte4mQ5GZNE6miFrm7jKYCuPUj6jDZoDsashcrNWJGwn3mOrHuryt2/09TMjqCBS1KfUZYd
GxBR68TxtbVMatzU20ZdF/FulTuKeUarma71YaIDcFFIX4awRk33Xuh3iJB7r15L7evHGWmAMw14
L+w6i69dFs8rrYj8l64DjqT1xfTiV5G18tomf/EdZAeLIvBQUWiUlWLRs9sZdDRRNvBuNdRpL33a
Zhz7l6EmVA+w1bwbXr3SV/e/nZumQbR2Brbk7dL9aXTAY4w60nhX8JyzvbCdUD4DxT5RMzwOQbUV
2wjkct5c3MuUrC+0bb2sYNLQtfU0vd66tVLeQJ/ibhPadv/Qk/hLQ4vBo9pX+v2QVelK7HnWm5tM
BUbuLaBe2p95NdO++nPV3vIHaFAqyZI/6G5rVk3g+XdgAeenUmkfxR7oWbVLfdMiMcZFoqbddSZw
ohaezZfomxHG489hDpAr4Lb22JftfIP6SXWjmlnwxHYQDL2d2z+jb3oL/4lEQm82PdoxtDCvb9bw
TdL5hKbjBgqLlB6oN/l5MdJqkG6nyUnPoPGc+7xSlLUSWDzN3s6CnFSp2KK3s6v3chaPxbnLIceK
Avsx5O31wHfRuJMDTezmnRX7qDaiHLj64JDhFPuPZZm5B4m9RsDzTibMAnPap8ET5H75s1an8dZX
gf0XDY1jsVKWa6t30j/bMV7P5jR+C1AX28518j6iWUok/zVCeKLSOFpnUYiaaKDQ8JFDtbmH3Sbj
V6So4b2/bDia0HM2lgon2EVEOZTNibNsQ8TvB/Q3KJF19OAM7Tbe4hCvl7r8aNL6PCllTVPIsqd5
N21ZmxrweGzqc7tI7eo9CV+j8sqnCWDiYXAVfTfOpfKFDNYlwqDpZ5VNEA/ZMS1ROfVhbeFbRwX8
O6Vn7QizbvsEj+J0B/f5jZHzsddqMRU7a9KHjcTKwVDT71DYaUcZVV0001PZ38Dn3jywuVz3c01Z
0kfMTYRy24Y8XGGQHZmbdvrs6PlGWqChR2U7jJzKRrqcXd3RVq5tq2caFNdpqPXKc+RP0xbW/cKm
UwZaXDmEtqreKtZyAGuecRfhFGytqdNS0P3IuDdSKVg8Er70tP+n0zxABLKmHZa+12oaH6Plfg3Z
l0UNJ7XY1tO4kP81+22+u0p6zuBuUfer0AqcnBuxf1T9lJA8NsZjOoXmaoaFYyOB4rguJWdB0uzj
t6U+hCXuveJpWRPtoVzR402bWZu2tfMHq0zZaJpJvK/1Nt00esROU01pnO9UdEbN+sdQZt5O79UZ
KQL0qUW7Wmyt18/rURmbR3H8R5u6zKXDj9bUa4xMSetmWHfTqG2k8HgliL6ULd/VMUPUi3b+MHyW
quXFfeGO/vf5pbxpGkjSXTinu6Kzd33RfXajDeSXK0sf0/Mw9X24TRRaPZ38X8Nk6TLOBzJ0ad/u
ZfQW2i69yPVyeLPLijISu0S8xYvdXASS3uLlkhLqfbMrCJjKhbVaDkXp29umr+fV1SZnC3/mWS88
aGwlxnLhJaRf/3Ve6w40BUnkkFRIaQ2Jsy2q5H3MdcUW4rU91aif6CXYt1Vl3V3+HjKE9Yq2aP4A
138RVbZLmJjc3KEK8Db1MhTPBxsZ3+9+UFcrTR/UbdNyZxN2gbIxfgKo7+8DoMVgWLWVcBA0QZWd
TBOeUImSSU7Qw76wUJn/e1LbJOfXUokWaSh9mzntbmUyoSGFPPMqKe3xLOMAeZxdP1FKFJuyxLwP
pOt6y93KucwWNzlhjcoi+Tew1wbEQ/FfJpW3g5JPxoMc5rZ3Ns7QBNurraa9jhKiGqyyXDXZFiPV
PizCYXIgWw1GoibnnY8+DI6LsHhoJwZi1N8k4J2567UddLbZWmzXNcjJgXtqHOeyhjjsXPPOesCr
5nKp7u16oIDS3Tybw0cH7xx/UnrtD9fFK4+fQWl2fPk8/QYGJShhFtFWSA3rR0Mv6LN2zPsmR4Ue
ccj6cQkQkwTIIXbemyR0mQhY2bpM/HWt6/K/rjUV7VcvirVbVw9Xjm01T3KItQLFe83vXnVt2gJS
JH32zEOnpu1T32feQ5+FS44KLZkhQF/VV4m+jElcUYvPtddoh3ach4KtzMfo6/VkhrqsL7bJHL2H
kfVl1JXaS5SFL2MSOY/jwOtelRjhQYbSuuPNzpEutOYsPTxZ7AWPsXaUgQSFMNPTy2h+ipa+H7ET
7e+THtRUbdEMtu6QzttoDb8cmSExdCC/Xuq61HIphyQustt8GK0twke/ps9vWUOl8+o0cJnMWypb
qp/vAjUEZAFO/yHM+rt6TqejmORQwuq0R/Zah8yRMDKPcMnHxKkW4IFEcarbajRjByVhZLdvZCuR
yCNOTuUAh6O/aTVNW8k2RWyyLZGzq+0644NNFjCp+q1Ut+i2IQ2gQIaM4fyONIxmUedQqylKDAud
GO2ur4RhxVRvLUuHIrNHXHCn0D+5q5cC6ZyU2Y42g2RXLdXUq3cK9D9HDQQNJb1oTZ+Ss/0Ak5eh
eEtKjhfvFSYvcHqqtOFl7gfHZanFm8x8k9E2JLtFFxGaRl/mEqYuX4PR3+0164vf6d8QZMrvxdm1
+gqSPP1TldXe06SHezGHGUJ8xkAf7qhH9pexUJtDrpbJRrxW0CjbwIupoy0X8NE+vlzgsuTofLgA
xcR3F4jcxt1BZQrqlTaX9mSFyZohaRcZZhaAvknT12nS30Lg6Z46f4o2jRVFPyoaOWYd/lOE4Mzd
oBc2pBZF8nlU6kcJAEDpQHYRGPfXmcgDhj8qjU2w55tf0zmzdoi78LWyYK1Pxwx+mAWz0i9gl+tB
bDnCK/De5vur3YvqYVcBlCTPhTjYh6kyVARMucylTxe9qLeFp6c44stkdUFdrrpFn0IOdtGRqJLT
OgaC1S6Hq1ts0xyEm3kgESSOj0tc1ilrCsVkoTeGXtun62Ho+ua2L4EuvdkD0EgnY4Rob/PPKS2H
/dy8iynaaNwnrfejD8biDq5k/VwrOxlADR3SgsHr+MVeZXuxi0XO2mXOkDT6mXebqzlAUBJOO4qs
vyz6br2r/ZdFAwSx+ryJXGet0zm17ClkA2L5rr0fx+TbZYsihZPl8GH/QaPwV0S/wNMuTvBl+i6K
R7LFv8Y6y2pVGH277IDEe9nP9NWwAdDkHmMjq0jp5PVzk9LApyozzShZ5cAjXDmfJpvOdAhr/kbC
zv2scf8kh6f5pzmu66NuAIREv8h45m8+rEKlVX8q7b3ofC1zrEp/neNrin9qgghp7qSYttowraes
YFdMRvtby/151UPicl83PXQeasDuK8zmb40D9wN8kdM6beBydIap2FBRie+BHo8H252Uve40xaOr
eRU7H/qwDA+65YU8bIqGh7Fv9K8fJmltrcC2ahaPbQ3vgTvpzsEcvClDdYIXSPqDameXWLnxJanH
u3Ry0z8TI6GTkre3J/g1a3pMiQgV1fhSD/2d5M9+F/G2xn+MoInNXed0AW/cLvkML0X2IECHbqtS
3fpiTU1NA1j4SQAVRajatyMcWxeYQ1YaQD1Rw9gZI+xVHXy7+9LI+3VRmKhtL0iIOI8ui8r8diOL
TqAlZVHBUNDY6VwW7bSp28aIloAd5jVFdYaHQK3yE9oG7EAQJ7sMRaReeGM1TOROYFhZXnfEvpjq
WM3BfbHE2zpiQtBz7cSKxp8Z+n4b0CONV5B8BKfZ1pP7ZhHS68Iw/7MLQUy1nvdtmlV/k7LRukRY
rdqvQkA6Hki7nd3ENFC95VOhA2juizLVcCAjN0n+9Gq04MFG5lJh6yKzKdpUKx3Oh+WBHNibYpxJ
r01Zdp+VcImKrnlXxSOAqn87althL7E4AjJqlxlJ7/EtXhxBXJon3YCH+DySqsqKRm2eX/M7g+Fk
u5ECtejdbfx+Ur+3yQtKodmfZPrUdeRN850GvulEAzsUYa8BeR9t61QBz6fE7n5qu52lts7RnnzL
2ZAuSXY5RIqgjNCYF3ek6M4x4t8D/RB6lSmtd4dUp4ld/mXArLcG6P+XboTp42qHG2drpkn48pt4
e7HrkVeAbGzgIiug90iTml/pkpOUseoG9YqysYWgHbkLr9TGlWlnLZKxlfHSUHmpW5KQJAfuwror
V8KyCc8KlFYKfIcyNG3zv0+qNBNwXj6dSVIV0N8uBwWeSuCF6Ge08z+2xREjU4YizADsSbW3E+zG
peZWp7iZpsdwOeSjtW3KAnb3ZSQHAP9m1PDSuVi8rFPvO2rFMkLEFD4OkH1IIgfHqyke6+w49Oof
YpKD3XnFwVX19jKzierwkNfWX0j0dEe4P5Ex6sakRxy06NYQoVvUmIaSfPtiFI9EytklXMZmkP2V
p6oKXiYZT2yZtG0198NKsJbaQPcN7+V4ZCwxciYHWNLgLUhOVzP0vQA4y657nVA3SGxXs3qf6A5S
RkrrOdyTFZ2/XFf726kK3E2cGNOnpg/Jo1reo66C5QrHEvZQW1OO4pwHVaWhEqF18brQP90gWu2v
xevyqDnbk/OdzuLpkwUX9DNyAEVd1926qJX7aoBbTCILi+7sasrVg6yj1/x0GmuYtuLVm2641eh3
hQ2TTwSOI36I9fJWlpUIkJAQ9inVk4yiHCJKtpzVSVYjZ9VBYl9N0GjZ6I2a6OFZWs82bA71zz7N
rBQ8ImiiUCK9GfgiHwxodM90ZXNrroPyUwU5xkodUGYr+KP5JHwC5IKajRrE400X5AAulpwq22lt
HUVhBSsew0wvQmMFmiE581CCr6U0abZRTGcTt7G2Tv3sl8DQQQTAr7KdmleoAC8lOGUpwflLaS4l
B+T1Y3snJnHaDQQ2qmcOO4kQh91B5CTzxXZdRLM6MLpZdyd2tVEGJGnQzKJfXzvVXZXflKH/6M+K
CfWXUFoFmQ6RlQZH6uzHf2Y8yyFXWTxh43GKFkyys9EOXokR7mbC5fQSCnVlvu06ylLIU2887yUs
2un+mgKYFJO2AD9SbiRxII6oMUeEsJt6ww3WeBBHqjfUvAvtBYKM9NYpipwbn6fvzazz7soWXYPM
ihBU8Od5rdZO/NIObrFy5sz/XrnV3TCQkF+N87eSDR9/1aKlg6Sv/krM7Is1JPm3TuG/lv7l6TP7
gWwT5mnz2PUFCQHT0s5uOM43U+B0t5XqDajy6v+6cjGa769sLVdWwvKunAryLEX6jaL9+yv3XfIl
LjN1Hedmfz9H+Q4SM9i4Z1PZm8WkfDcGvudel+iQYdfuFop/70TPf39LHV3bG0OsPiQQmq2dpiq/
Wk33soC2mf831EZUOufku6Ip6kvQO8lG50f/EKS+sqd/O76Nkrg5j208by1vLj45oQ9hdGhqPxDS
eP0YGh9D8YPgR2eQBPzwMabZ+9fHiEy3+OVj1LzYnA3ek9fdyO+5GpCvoAiRfYIKtng0Wm4ry8j0
VA5g+XJnyu/ExNtWs/Eao9vLUKaHM1glGbbGeJlOX7fTrJepNAbQYw4psjOb0aY3QuvZL7Tska0W
wITWekZPwHrugyUJgwjSUWx1ECyo34XrCpLjZxBG2aPtv05HEox6YmSRTTA79dS15uuhWc4S4O+2
0oMuXUZ21M/kVlKDxOnigZwH1R5NPaiwVG5EsMHUyC5QAplPsMGiqaf+KWbURZGKWaJEp0ai8nma
TmWlPvLe4q+jsoQPcxrM+tQvDCpy0Nu+5/0YMugI+sfD1VHWLtHqW/Q01tui9W+Q6+zWBvmzgxTv
0gTuKxgmXMhQwVmLF85r7yCFv0yfkeN1oZe1fX97AQ7MQxiufH9w90Wk1cZG9N61xYimgrsXYXcR
i5cz8eqwuK3axVu1YGe6oUV1HZKw+zk0PunCUruMJlv9JBS24ltGV98Sqb5F/joPgeFLZGnUBo1k
wML8wZq2SQuHkrwCXt4GxThGJTohy8uilMrlcIk2W4MuX0rz14M3KdN2Knn7HUL7JjYVA5BCNH0D
2LUpUy95maK6pNUPu3DTJpEHk0WVXuzutDCMuf70bbFf4zXd/IvXt4F7GLmXcWFsl0Ob6HSLDF1E
ug3b1RsscZnTzoAdZLeYp1l4F2g8uNp2oNNicsavnucHm9HI9Fup7jjFwzxPzcuHqMGJl9ribcoO
/lHhP60zbAoXbuSYGzcPKXAuwqyD0YyP1cR/qZQ1ep09m5TXRkNxHlNTNZ5h2dkqPG/QTLG6k5Ky
XxOlGj3VeJ3TQ5qIFh0bZF9yoOlhcxRvm1q3E7QVT0EQmrKGmHukRU9hxhqypEEeDDxSkq2ysEhQ
sOrC53KqKuh3ACpVRhQ+FxD3Q9birucR9tl1ZfRoGvq+s6tM+9WbsK2WqWL63fwlQpwODXZbC00a
egdqpy2Xf0pzITB3CrM68U9pLpzlqhXWJ/HOS2VcvFTHCQ7hN7965dckw9DR38/9XbD81rirJafh
mEfOuM5tT/mkBNO/zqZRf7UNb2cf4pQYLfexqcd9kyfGMRxdSHeWLy04iKepHKdnq2+NY9lNKaqG
fDlr6L4Ndi/v7PJl9v+JH2K4QOe+GGx1W9oOCSJITI5zE+rHSW/tDZLwxkpsV8fvhuQS9Gol865u
I5/tTRuikP3BoS3rpzxxN61rIPGlaOG9HLIi/UT/qgPi8R+TnMHr5q3hlE+3hehlirGMG2hTbBcK
tF+joxCwe2r/uJqNKYiuV8ic4vUKjgV2a2GN89Z6EKZbmXENtpXsORiyg6LAskn3UryqsjHetah8
oiXn6od2Vqs7dan0KmHmHdUOiMFS6eVJ2zw15JyQWajQbV0ixJE15kGjh+wyifbibtMgbjZps3+H
HGm7UlKv/KMtKUdaehYeM78vX9Aju9jrCZUiBInMbZXU1R8l76qaVhRPRu7DVpRNII0Xe79MpwMq
uE6vkFx9DuzuCyIXxQbtveR5UEm3yJnYhsU2LTY5+38TpxSkF3IVrulxDLW1Z8zQ7S93NGs/91P7
1dTD6TipYJbFmqSZth4H7ihlaKBfse1mSLA9RHgUCPJ2dRNrexG6mB3jztIK9SnJxuQhavSfYpYo
N3LVfW6a09clSvWcvZGBhykU85l3zfyoWdwEqMdbz2IrwnAz0uT4aFiG9Rwj1LxxQF3vJUImmBPp
zkUA9llsy4Tehr31kgdw9SACxJdsYe0OX4BL1we/r/VtuKS+HOxWa723F2yLvi3xv7MPc4r6bOWv
wjHs7pJ8cHeJ3hfbIg+zz1AWGjfoUnrr0G+zz0NY07TsBM5K8RjGs09SooQeU4I1Az6fPhvuxJmU
8fyUQEIW8Oo0oLO1yYJC/6R3Q/Q4OO1w0ye2q5KGs9vbkodluhq0wD+Yxl6zmqb/KQ6lgO7qmOlj
e3sJR7YPvRlEqEBPVbCwzOV4Z0ZF99Ju7NEcXlSlaRGcGtOVDIOyWxgmFWRgFy+qpCXiCrSyyDAb
UTALrOGZyrT36Hb2Wcz8dWEoCgC5l0nNki4qaBlCMDfidbTpm29O7S5J2d9dH7dkR9JpFZEhQQvg
3WNYnrbXh68/bpem3ncB4gtFgQXnjMzL5VktE3Vy0BFkSCcTdnf2kNqw65cqW9aN7VM0+7u2C4N7
MXWqi95xWP8Un5iuk662Xye141wdtW74KfH/t5OiDrQYbA98tK5xyZM6470XB0A9ymYwqh9THRyV
mLfN59xvi0954v+tLW9dlVNHK5eXyTN0gsZlaP86FO81mIxVc74Oh4SOMy0Nqo2nHHxz6SweDXd+
YBRIn3H/25Hh5PlqSO3qCUiIvrayUH90dW3aIStdnyCC62+HBrEcz3Gbe/LLxkYBMPF5rhDSmIqq
/uFW4aHRwNuuCuDc8BMgFJoZP1DeCb/auqOvE8ptlyV7ZaF9dPLXJYcZwFI3WK9L0lJ+CvjuRm0z
fFUKvYeakbOJHrwVOgfD17zhmnI2LLbfxhXGDE2sB2HpemyzcCfaYD5plbPtQHFRQZy8lWHd1QiF
o8gpSmGiGVZmunN+s4u0mE0Cg4dxEvMueHZzZINXnJg+z58VUh2Xk/eu/xKjAvi57efI2AWd0W3C
2fEPkedNXx3krLuhKL80WhGfUxiiVyO6Hl8lLIoS5QBHMDqbprMq9d67iRPd34c0K25oTDa30VDy
f12mc7cxihTdDxlPrdlBK2Ka2xFRIXRB7XlrqM4eLNNP35qCg/DWA7pq7+XszX41iX22tEu8UNyL
yVoAIyN2nqrBQexiEuf/aP+wPt/xd5/n1/Xlc3qC6Hhbe9CtnUdX205TbJMv5D+HHiLbSe/uuzyB
970aXEoXefyjNhw/2YJtJ/9Td5CMLBMuMcYcI/QSO6jCxNyl/73U1fK23GV6DKWvPWYohC9qCGZh
Ld+iplx7mpvuxCbaCR3Mp3dDqq6MXocXm0epYQbagdKoesGNDW5qrqzG7c4OLPOfo8p4fQDH5WvY
BUa2hHlt0Z1hDbE/J/+Eze34r9V+DZPphR/wX2zz7TdmNsYoMN23pYUmvVE5j1ETmY+gPQf6h/mi
F+opbWG2kMjGNNob2zZcuBJ1NiVLfD1HUB2GNVy3EjMplr2qG9B0OjWWS8xyBdiXrXdXUDeX8HTw
5xO0EQ8SLcuOHvct41IcUpvxdnRArZi+kt2k6GB+UUtKEr7jB2cZQvW3r7M2elZQpHvOJmMzLT2u
SWrodD01xUqG86wZN5AxqxdvOoYAYcY8vxGvLBkiuHGW4bLklMLJJ0vm0OukXdCercCHFkXxSFaE
a13yJsuhqTNg4sjBnSSX0gXljCZeFOxkqCXhcNRVNIv6Ksw/BdSNns30kkqRgLqC8vk6vWkqde05
3VZrDVQKg9h7HCta1fRFLbQcemgnnBagcdfD/vDviMFtj/XIo/5DBMgp0uJLyeM3azjs3zdjZKAP
zztLpm9B4pBSsQ2T47zQ7vexshMi/Yvt4odUH5L9qoYF1soVbW9VJlUJHVZT6mDVyZEhJZPLUBA2
gqkJB+tiumJq3iYJWkei3kwyktC3iTrtCKcwoJU61ov7Lk2OyA86z0CDnWdH17/QxlWfIYl1kCyv
3C357XErztZRvPNEyqpdnGLK8/SucFIdVlpmJ5EVb2mpr3cy3VUbjZ1o/eMye5mElMYeeH/0ICbV
7Xmpgvh5L59g7N3uGKIHvBKvrKFTg8tVvX8U01AqdBANTnIjHwF17erW0m0VAMg/nwjSH1S/lCex
tGqG6tP8w4+j/iAJuAaC3P1cdeUlgTdERnvHg/ZRnPIloxqL6HscPsoXLExa2j5+nd5kZbkJbR36
5jxxDxHPAbC77qH1quyTpcf5p4z3JGNMxvugMviOW7q5tvSwuREnCOn5xoAoYS0T3qZzv8ogcZ2c
rWsX8Z1hPAtoQuchtAHSO8O+A999UlFUrocx+gEN7ne7Q98HohHvkIWoMTppqn1jovhl4lQq7saK
Ac3kG0WN9YO1QPA1pZpuKItrC/SieaQubK38sk53LqwFAzJIX7skMmA7TalgpIuS1CLlsthB1urv
7L/GUzM8614ddgdal0cgrAlIhSXz9yEHWDpRuTai/8Pady1HrivLfhEj6M1re99q2ZFeGKMx9BYE
AfLrT6KoJWrNnn1O3Ij7giAKBbBlmgSqsjKR0JgHvgQLW4oEegKsmmWCZ3jfV+DSEOENKl7hzTWQ
ZcH2ONj2kLG9gSMAMX8XpV/CD07kYYapcSf593FwnHSZB7Gr6MN/hZ5w06Wj2IFbtST50hq0pNO0
0OxTd2h6E8FbDvXusEfRmzrZ4bnkQsYv6vbUbU19FYMV9inByQPblv90o1dF70BBOyi6v7o1ajUC
Mn+6qXPMtBrZ6aYat9l8U1qN92BU7jMB4ASEybbdmGVH6ILlx8LQ7O0AFMI1FhVg7JXhP/AQoevG
dKpXM4lfk1jUv5oUeneZJ+OFJQGBbuPqFw+a10GLy9eiKVNI42Tew2Diy1xrcX6FQMXHXRpDfr2L
ayfpGnmwFvTHb42lf7DGQGlaHIHZIo6YL2ZoQ060Mn+z0SRFweFHBiQ2An+dI/b2AJGY6uAgZQNh
Hsd+IFvEvnXC7u+FgddB4EB2uB3BhTX7Q/oKkEamY5faGu1tal76boRoaWXfOYN0D5barLrAbmyM
bEiRxh7ZFcl2CbTrv42TeDwZLeWZru2DZL7/s8r0kw6Wk/nCc43JEvxz8S+fKg2G56Rr3miPTLtl
2igPPcTmWajvyS4C/xpbPrAP+fjKI8gOzOFdCgMru21C7Nx2ow1VHgziuY6gVAGpCGOVIM8Iybl0
vFgh05fk4ATPWdfYy7hEsXrLonzJRj3ajIljXzQgbqfGCMz4FDB73Rchwls0QC4CckvLEl+yDdl6
1P+tdCeJIEzH2bUXoAvpnExuqpLh99dUGgKQbDhg0zh8A3uuB4lKRztw1TXNTRNI76UGec3R8aHe
FyvtaKMYvSVnoPAfPa0EE1b9qx4s7U1d+Fn9cWGAHzdjEARxDGQXSyM3nhu/61YxZ/ZVGNAWyNqk
OCBhAEaHcAzWtQlVhNQIy2Veg3wnUvJ0pbriPtDeAPKgrxtI+qVSN9b/3YccqUlTsJ3EyntejK7i
4ntZdgGOW9aJjpx9FY93pjaeSIYsS83hTo3RCZPGWhP/Lepw+jn2v80DHwpY7qX91kKWYQHio/gh
tkJ/M/jA2AjQGJ7NNEjWvGHGc6Xx70UloWaegAcPu7ofoHu2FlJN0sx/JgF8K88o6EnBrKnpz6OU
0yTIqk6T2goBLcBNtLDPjknjaMt8FOkSMafsGIUSJO000oXp8HFJQ2OmI4DiFOPBkkiglaqsstJQ
CJ4YEF6HFlhyCkIwaGgFa+81O62XVc3it6EQV89BrdeiF9975ne/UDL1O/Yd/9nLLfAw+9K+Zp6e
QfeJxQf8ZutzNljmmtm+92Cm7CUJo+2o8kfUiGoIgK2JUTdO/dxCujhz5MGgDNQXn8/h2I+HA/U6
HYrz3RCMW4IEVRI65X2LiN6EEFLwIVCy/N3GXDBQkCg1OZOf/JxLqCNaj/z+63pOiz26n3Un8G+g
PEX3tNUcYelt/REs6cDcqCBNaQMUWDkuqMoUOlo1NCmEttN6to1pcDG0twbH7kPiBzVOybom8TuM
VlNXisK9DqJIUbmbBAgXgDgpUQ0NgMkuXFhOGW+/eGO3vGqHvD/Pzo6niL2z+uGLG4Tck7V0ihZc
4C8giAnOrKoda9EhHrAPrPClNs3wMjCcW1aA329cCwxkkwtqrsZFmoQani5DsQKeCKIG8/NJmnkN
Mus1PZg6stsDty9l3hUroZxpJMyRgVvoDADBlE3Ofzz8aPXCtAyQLaIsXbEduooeMTJL1GXSpU7E
h/MQGYWR2kD1AZuhppAG3he/uDeqeEWOTmKgPMiqPWtv2mKyTStYQ71rIdNmx4uiLiA3YRj2XZKN
zc5JunxfWs5wHSEECY24tHmVkHv0tEj75Ytm51am99Z5hVzSpMJNm53IDTCPBHy4WlhymlTo7pme
CHbZ7RAjcqdJIXBtd0E6rE0o9C0KVangqkoFamrZLBG0Cs6WLQzgatTRHlwbMeivUHoAQsYPP5ya
wFzC6gZ4c4R8Fp+T9SoRW+ijQd4Y6ZwrMMPyWmSiOZsuFOqZWbgQ3wEFip60w6EK9Bv1XGWiK/CW
5DvuqvIENZUWoYFSi7KNXgN+54Vt+bFKkOfdyuSIpCaGHybr0sZBU2YmCAnnWyG3hE8DBM2OVpND
ugvTlF0YSBXWvi+SNX2jKvW10pPyAUpu5ol6bRh057Lh4P3DGDVBo4u1C8TFOq2CDxsqV29hpfnT
dxFVteW5Hq0r+dNXEeTxbB3FolnPC4mQ3VmQLT7TOggOg35j8FIEmUCpUiv+KyNLfjORencOREev
LARrPdmZ63hLozXMYxuV8slM4203+MZrLgwoWZftsCW3DCn03MDBvh178/Dflh1NrV64AjRctGwR
ivJgESyw1bi1Q9VguC6csdsQCxl1U8TWv3Rj1SXKMr1twvU8GgoEJfTyd4TXwlMPTaEDy/BTUteO
ES2vXB+FCGo0dRRHZFwDl6i6egrsIVM0/dRFyiA5Z3WXTd1oEPo5qrVf00rIeFzSqPxOvYg5zqXv
9GdvHMenrmTdVYOOGI3FhhXftXlwoTEJ5OJdO1jgDMAdwajR3LDB2oUgWHlKtFEDpmjY0FjRm8a9
C8JAmscd3j4MXbKksXqMkke3+F3jP28rUmDdeVj2D6IoM9By5f3RVeROgA1bu9S0a2jpgC9qckE1
TWM5zo16aZmbwAAmxoa6vQEMd5kFF+rRpBIb9AUCBP2RurSk5/Obl6WPg6I9yfs2u9dU1LasY3uL
DUYPuZu43kvU7l/IBUmZ+AINiv08oSuYvkUhABAUahFqeJGwaZGoaPq9BejyAgwTAVLZtbtImwBo
5tq2tYWpOTFEtliwsvkY3tV5Fd6hWjLfJZA3Wujk05gosytrfqFRash5OJRB5N5NTlmLh0uL/4Fp
3SwAU5LuZNFunjTfq1S3MVJQ2AZZ6axQcAUMSRDp5tHBL+dzL1CIBGht6n95+8tkyNfcQxC87vRt
yvN+56Ja6CGKnZ9xOhY/Sj1A5sCrngrQpf3NIWu9p2Co6skBL95+Vw84dKkVchyW7j3wyCwSF5r2
pRHVZy/XrBeTbcawSF7qRjYXmUTAaSszL0W8zQAc3yAZZb3Mkz662K2niGSNY3Wc3ozSDPAdSeIK
5X2QR/rS8BCAt7gfoPKLgVa9W+kKMu/eBQeexJLBiiyBaWKfk1XVNsxLqOE5dgBZ15ytHWamT6zA
VjDpou5nhViVZtr2b4Y0Vu0N6avTIaiRA5+NkzbH8RDb74NRtyi2U9NDiN1M00dfb5+Q8ujXaY7d
fquwEK7CR7DWxuvS4xfqeTrYFMYuY0tjMIDvUKPcFx+jUYRy+capgJhSUz/nB74sN3oABtMEFNaI
BaAQvlc1KrkFWhV8QR6Qt/fBFYWzQO+Z+hsXjzQegtttZVrBeKSJuZrYUXHLKB+bPBkOniqraDq/
vDjqirqRG+J7GvYnY4TWNlg4wM/YVOJEbuQxalG17TjIYvcAH/Gl7xQNMp6DNtUGhHlaLRJDF3dG
79cXYF80oFmROnVFXeH/s1bipP/MsKIsuIEQEBzmuf3DYz470suJt0lwgQzatovxpl+2ZtRvwKTX
ruatnprgirw7kkmApm+j+xZA0giPstSVb2Fe70G8o/0yHOME4dLxlYFZYOmh3v8K3ixt53C936G8
FKhNNclzULeY6s1+lHF1HUO7XGRDGZ9zVZWaJYBHC0gCTb1Pu8Ockq0KURxKC1yKM8kMYKHQ9dG4
B3ZVvTzQQI5/r3WV28jxmyGUXLk+nBswpL3w37Uw+EtkyggcuWBFC5rAemHg/9qkhpAbcgJr68cc
023sF+OHHeU70ZTJjTdW/GAWFoDxuQ76qjZNHnJWtSc8cV5pcIzj+gyK6nMp3fxkDVm+gjIuBBZV
N+B4Ay7okppQS/EIUyODzDDiQbhTCfW4azL2zjsgcfnNHrzmkgM/uuj6QP8Wt1JbVY1Z7qmbIWMB
dUzxlBnqCAac7SIGM8y3MG0ksBW6v/diPz2i6tRdYju04Bljz2MRxWddGwIQ6AIGACHZbqVVfnSo
VFe5MeWmR018RrwSmmhRi2QYUFgrUNnEB+p+uhlqNYDFwI1GoIKxfUdlBxi26up74CKmriLmqd4K
IK24f5FBWZ1QEeeuPj2QkkAJQCrE0lUeYQdKefKAJlH1PWo+1iAPDYpz4CICRzIeSPp9h2TaemxQ
AyKrxrhHKb1xn7Ng0yJKeSWPIkktIA4CuUB0Cjy7XuqOCzxthj052xZqstnQAnOFqTSjVWsiHNmu
7UqMxbJ2tY3snVcTmlr7DHRMi04xwzhjWB+pC5Ea68nh7KMbySHZJChVXsmGubu6hGAYndVd/NQ7
VolkRQd5GqUundZnZ7sT4RFBnXRBWa3O7kAVnJb9Jml9DSDlgh+YbflHHaitKTuWhaDkksiw0gSy
U+qsHWSyHYABmlaaJ/y5JiJFUCVcZTG2PWYOoFtc9NldkOGNJkfv1oQlTMAQHKXpv82mPnUhiWAX
Yhl1OU+XXlywVap12Wbq19GoOMsTaz/1jRAv36YqL7REVbjZ3SA5zodqMvB20/o5SmxBUicPeXIs
IpGdsNv5aEY/Bdjnz35c1f2xaI9kpxldGFigUdWJasa6eApsPvYhBIM91FJaoWYuyOaoAfz5q2UJ
UNR6pgGhK4TRkUYF0i5OiofRGZxHyQCTGZIrZ5rzSBZLG/egj+B3TJl6S28Wac29I3mUyEisWgYl
tFZrXeyoUCrJGnBI0dQYUrIHFGMFC+qiJNa4/B938qyG3yWAuLTIwgc8d1ApPTbFsVNNIi30+RAX
wAyNxZGuaLiyuQQ5sSXB2/g5JyJ3GifPeqzB5/PnJY1rbd+sIaWVbO08ylakG74vVHVYjf+Tldnq
4swBwD87eZ6tct20jtKtfrEw4ydD8I8mSm1+Ipvrg1/PsfMjDY7Kg4OtAXG0TxcakaigA6UzeNUK
7Tanqcbei4/60Lyyz8pyG2kGMlGaihqtA0Wl8qIeudLEMe6miVNG65+15uX/vRbZP+84r2X+c0da
2SxL64habDw+8TBqMlTeEoLX/+ziuGM+pR0eK/MothNfuzSKhHicm+3ZdjRxliYL93i1HTozBWKH
bNOlD4DKPjWMA9moKd0a9cyqQZkBSEpf4g4nCPB2MW940gC/91Ptpe6a6r20/Bcf/wjvoIKeLoAn
nS7+NaSH0nuGVMZBDZdq5v+xxP93H0iAocoL/N1rhzvOqZGuvSCihyLO400LndqJHcLyoOxS17pz
6fAjP5v+YzKa1svfJoW+2U7sEP85Saa19RJZdnISJYoveaHJO2q6xMuhlbmcLSMCcXduojbkWaxE
X3XFZlnWxtZIcEZ1hTF8mZrzpRY2VTgt2Rvg6tClCkqoO6iY3l0TxsY2C0EESzYbGcpF23klqEHL
et2jpn4feix/HrRxWzYmQK3KrltZMNtFVH3YPTC27Rvg656dCmfIT/vs/2971aB+jbJXU+JLZa9A
eQlN5mFKljWgrT3xoH2c82d5bzbb3vHlcs6fCaQwEYVN/M2cFON29JpHtjySabLHyypERRnl3EYt
zE6xVT/Ot+Z44GybJh6W8zJt2H9dmgYGI5+WpoV0UDnfcddcjgYqBJk7IjCYA5JyyWvXXWotK1AH
IMPLNIIn1LBHXctToWzk15ohFBSBINnSCtNcWuBzFQF2HxQ0qUU/G2xPp5Vm07xmk2RbvG+8Iw0C
B3afOjk/9SjjX8nCw45bbWSmnQdefPVgIzWrTD54pndVPoCqS3Vpu+KUEXJtIsyOZHN9EBwAFH6l
wclNresiFb6ZbaX5e15WG/yvy9KkQEMwKxUswzkK2yBatgejNQ1S030uGzIcFYYauyrZac6+7rCz
o/2MHwEHQV3az1DX9XuBQiSkJuYujaKWDd+X7ORHOPX0qCDehnL8HnQ4EkWe3p9AKI49HvU9ZaQr
apKwhERs1m5pagiWdbw21BTqzyuEFQj+rb69/8M+rfzlJkMeJAvPL8UGIY5+L73owbR7/c2DEGsQ
OsmPgqf9spWpf4Hgb3cCjQfKCYcq+G40Z3JwoEq8rDxwyjeyrs8ldERWNOBuLWhMvUPZuVm5jUjO
QRwVl3gE9gCpreSHaz72tTF+t1CUvoKObam2zeEWKWLEHhiEO/HOHd4K3WaLJLOiu7J07QsN4AiA
2go1oKHEbhqoNfAvhybqKGRz8IwY1IqOgkBJJu7JJjoHKLuhH+4bRAY3VqSJa5jH5tVo9RtTm9oU
qSTqiU6LNxoY86EIDJHHyPPMA6IqeypqmQtdqAt1Z+cA8vNpkPzJTs2A1NLBSdzdn3a1LNihtUNl
dLsv/spON8hGLT6iIGca/GM6qneRP9bF9PHmehtyAySyPI51vp2XNYGpP6e+WDYak2fXRUJHApN/
7UO8rlFoltyzLADst4Jig2yDcmnYRv3isRZlfKLN33wfKAAhyh9BBvKk0uW/uV2usqzwoB96j2RQ
ilNKzpZ1YIW/kToDjDvP3mXyEzV6zZPN+bCO8Wg8NXpZHQ1kVzejb2NTCfKBRVT43Q/LjJbamBe/
wcH9zJ3Bfgk0ieA+Iu8XV9P1fWWjdN/DmeyWln6/FJ1uvA12vxeukf/WvfHAh6B5A2gTAl1gP/Q4
W8SiHx90s0y3od1kh8Zj2dX242hlBL14A5J+O9RZ/ksf4m88T4fnXsgBp0+jPAUGt0/4Zldrr/eq
F48jHKhcrW7cJ54fH5s2cZZ1lHJQYDvsmPjG+NAx4wE8Hc4bNJqh5hTa3Qn6YfU9aNreyY4fBlGZ
vhHnErR1t5bFAFIn/koLUFwHAszoohVlcm6MGId9y+rfW2ftpkn5A+AayGQpB5O5wxY1lPE6NbPy
DsUv5V0VosALAYca8XqnuDOgveYv6gKfeMyvZEINl4bMtAiseCG1ahdpXboRCvSBP7V2M/08WSBs
LA6Weu9NAyGqBcawuqNe7IbVuTDj8zwpr/DWH+IEJJ6fC5VIGK/wZUo3GkFEsKH+WJh8vNhgi8Jv
fxDZ26j4OOuMD8euWJSOonybiN+mlnyo+dKvZTQeGbCu3PAPkLBZOC5YPKrcukyYhRHSGAgOpBvC
OESlyc4o0HimQTK5sXE2rf7DnwHhjjRZ5By11neWREdhV+23KrGNexNBs9Nf7H1TfrWnZvfNydmH
fwMA0JLYK/B/8y0IU/NeRqimmiJZZdizD35XJEFOngtuUMIkUKlaAf6Fru3APRHad/jFVE89JJl2
HUq4N91gGd9GPHgj7sXveIWBPoVl2mngzniFSrUPogwUJKuZyOlWT1LNZBUCQ5FbTzPJwQlRBEYz
LSAqrjyF6Lj3z0y6p+4BokgzndjXvzGAj8gBOz3UXkTrImrteyDE0w3+GMFJZAn4hiFevbOYVSMv
EFtQC+c69Kgt0KtaZvYD0kWbofbGCDWJ8RocXcaP1EZlIRCz6bMz6mIVmMK8ViLStv3Ydwe36YYT
8uwQH/eq5r7BYx7leX35im3EY5gB3LuI70fegjGs9mqlKmK/Mk0vl3/7bCO3/uOzRbX+5bMlmgaR
XVX7RaVbsWTFkllxd5iKs1QXqPnuQGVfzNTuUUfC9rXIMrFAZBUUchSu81uvWVsJGAMmo4u07dqX
sbZAGrvEqbXzNhJiZstYhvitk5FVCd7RkXMalYqXVE3JdW/DIoide7XcWtIrDxogIWfhcnmmK2p4
WoGhLHTd1TzQNOF7wvRwUbSe3FhpZO19r47v/UGVtA2g+gXy5IQSz/qFPAbbMpHftJ5Q/SOW0GOP
DhKPEmtO63+J8U+X5DTCiVIAXpo4GyFjHPvBRjcguOt4PmpQwnzdKFgxs1i3MDogA3vAgh5dBxBp
Oxu/kVuog+bUqWtE4HqcNZKk6y6dcusj1PKp6X9zk/jmb0tAESFj5fGntii2KOVGXg/fvI3pxOO2
UF2R18sUuiEvWdnoh8x0ITuujfqr7shfQxr4d0g0yyvYtFGxrvwtI3CXjHvIXKllC15uyX9IvY9l
K8SNd2OBynZQa4Nhd+MDM7ZEdjHZ09GWurWepvvp4KtGUbGRfOkilpns00ZHJrpBdalPwNUocfqF
YfTOOigD/eQQ2hUvid7doDzj7uOOUKc5Rh3iNPlodicUmYBeogBR9QkCnaG5iWoUlVeeFBsap0bz
ku+pW5tbWZocNSxokjLqzxVrKpTy5w4YZHxXLsiYVOzDx3I5X9aMIfurvGmAe5EE/yWUFrIayVto
rfMzFyHAhNCXWnYVJBpFBjQ/Uve4xM6r24DxrVv4CE3KBRlbNUJXPpAy+6rxrrO9NkxQf0yj3FoZ
NYCGEjsDB6/xI6MvGr5C8bnLbHzn6DL2H2orT6Fwhrg5NchR5QIh3X/6HfiFSvD6k+XLTOqPWWJA
s3xJa81zICSEULxqzMKz1rbM3fwCerBuo4ML/FIboXXW+ZOh4F7UkJmuxlhYSzcdynWCnYqHM0jo
n8aoWJJLRrYhKFvo98T2el6hTfQnnE5i0PT5vFxoUCU7BKqhqyhzuhJMCi6MOM8Fa7J2Y2sDvqu8
HM+G0jkbduRDJtup/plNS8598qFuVRWOvZxHXMOrVoYLQclWIGEkyuSjSRGNbFEvj34u/QaEQ9Gv
yZbTCLk7rVdt+kL7TRHIL0HKLEmg8hODPL0Dmv2Es+PXaOYfwU2a7DvRk5Zoz0BBW2dTAz+gsOIB
SvFDem6GvAT3EtduKEIzl00Xm4jx5NECjJHlTxlla4AUS2A/EgjXOGH8i6fNexW53bd2QN5ec2P9
HhseH9yTTMffscr2eGn1YMFpUc3vZWsXL1d8H5wSv4tUDKfpUrO4djBa7KnKrEElkRqhxhVAZg2g
xZM4DXaJiaI90GG8Anh5g1hn++CPdXBCsWC7JLvGQb5YtXFzzUJrvAscif2LmhCDKwAZo8o52qgv
fvQryOkKvXyKqrFdSDDynagZhFacdNXMNupywdnSyc1NNQIQLkp2Zm5UPQVAwd4zP1zqZhsD17Jq
3TJ/cmRXPSHyCnhjze/JMaryC1BS/pV6bdr+lGUzTItArw60qnmM76Fas1IHWjyIxJ66+eiMK2CB
7C11O79GehAB7g11hyRkOI21/spSNwVXaLJHdsNa0igy8dqhqUBvQaO+2yfnrsMOlUZ1abZXhAxu
NIita7KonUHfFZpmjWBbzloUZLSHDpsDhJKKLDzjfys805Um6m/gyxY706iccWE2YY8A/AAmeKPA
wbCAMrO6oiaCKsAhTNDM3b/5zdNoBrnQtLn7/77UfMs/lvrjE8z3+MOPBjwm+L43HsIYIssaVEKq
BV3ODYg/nFVl1XIBoYT8OA94CSjpm6r4Zwr152FfrTh36erPG+QdMpKGB5bD/32ZuPn8YHQX+iST
cb4rGd22sauFaxu3kSc4u6kPMU+h7uRClzSlrtMXKG82e81KqrsO0pAOUkGnUjF2UlMPDlAgWlgv
B9P6sAm6SrONBlGj86C+AcBGc7ZpeYZaic+5NKNKgZaTnnme7aOO2u0xx5OI7joPDKDXEa7ILqUf
Y2fO495dZ3USLKc7fi6MKBUKt8HhLejeOS9xSm6MdDUtRZNj/pp7Ir5OS+XcqNdxojWTS6AFFwsk
RFswTPCDy3V+mK68vP+4+ouNXKRvezm+2JhHTfl5Ndtctcy8Kg3MtgYsocvUxjce9G7Bfd174KaK
waRO3dDJgntuQkJbZOY1Vh4N5NV2cef0SxpsbD+4rxBvKRqhn6dJgkMpEEU8iHwBIlpyVl59y7qA
JqX5WY/ORXP1+qfNvUvs4aKExQ9TdvKSHNxMgR7uvVY+ESCdYOiRwqIjEjDZZxN5kL1oxiuqzBf6
gANB7qR3INCzb2mSehc8kNbUo0YbweacW93PfogyZPo6IPLqoGFL3w3BYuAV0bHNbXWeb9zX7vMq
S40PG131ue2+xvGQL/Sq8F6n0WirG8FDxnl2cxwnu4H32j2xbjySCeIQ2a0DEP8a4lkG1TwZLcmt
728xyJjuyIuarmW7zKrEmXoySTPw8FUvlVeCSUOtTCbJwFnhama0n219ZbVLP9WzLbnQQM4LFF1U
KOIhG60ZN5ATjTo7W813jTxubTMJBup5vcjKzb1nSOC1DB8fOK1G/2i73Y2m0Y8EXEQDpdL6y+pG
AxredPoI84+Q4UQpwP51mU1l2N7JwItP8yfjXpgsDNAkoiYVvzDyZW4bLjTN9b78VI0ZAkZqgq6K
XKgJRnCAMIMZ009Fi3p9ANG9ouDL+bZ6V/o7rQFuff5J+7bXDrovvs2/OARIwfvP8/386WTpBNcq
eqW1pr9hIGsVdR2uU3es7QMYNoQqphF7z4RIglYV8nvKukczL7LHFJKNB0/XgdBVdujZWVrVXUbs
wwH+9NmmA5XR3i9q+4mD6I6cdNc0lp2rt+fEcrSV5lTFgkOA76GXxrPohvIsVM+tg3EDrAiYk5vA
eGhd2d75IL3q/Mx4IFNvgNorKqLkSDbZR/WuSCp9OU1wzOhBGpuQcwNMnIDoYV/dp3taHJy42QFR
EWNBXZoQ4J9Fcw15I1M/IpSYy77d0uKoNilOqVX+okH6uFpiHJHCja7T3TtLAG2WuGtazPcycdHt
+kL+1ARp+r3KPONEPYnt4Tb0zB50IviBRk1GNyBVVjRIpgoSmQu7DeWButlYWzsvQbCOXOgjCFTG
6eMDGTQPGi9BM+o7+gCg9dAPEZc4SuJMJZIXPbH622h7/K4exc9QBME3SLsPaygCDrtIohtzbQXS
LWA00yA41W0BBT5UUH8DT6ENStyiO9Z9AuiaeZvMPRT4eNOALwQxmuXHiRsUarsJpzdj8zOkPo59
WS++APWslEFM3LDuNXzsOgpfKH8d6eU7Z7x6rJFk23EGiR9EaYNH5UCpbewB3232piHI+Z46AEBm
wv6dWfm1ywfzlafdAD1Qs7y5VtJv/caUh7BxM8QpMh2sgbZ8zAYo45YQ6PyhpkOj1P6dYLpXIBiM
f9FwE1o5/jVyHSUJqo488TUwWxgZis/yWD5DowJczrDPbkJVn+eBhzQiAmqTm4vae3JDdcTHaoNy
m1dL0h8hER1A8ngAzTfKO7RFMfwsvBjo0sB8gexwA1CiUeyY7LLnprdPXm3E76jnyZc14NEX7pn6
uTIGpNasIXn/nClyiFHQzMqNANu2LH2lpSkSRFGZP9NVGbnZdCX+YvubX6QbOp6bdf4lz6a51nAE
M9juS1ZvyrE5w4PmjO6e0mvTqIcs2drRGpSZfOboyJlWyRu2I7tM80U5IrF7qfu63rqgH3gxi3ri
s3Jz31hnlt/ugUKCOG9eTXxW2EvDnnYg0DYD7Vn5+4iToUoNMAVnqMCjbNbCXCvs/DJ2A/BgN3H2
X/pimfJFmPDwGGSQHQFUJqsuxegg4WKIFQ0gT1hdEmgIWqt0lCtgqMLj7BYOTrwZotxbShvVnAJA
jSMv+v4xFma5BkuZ3EzdEURsttviI5le/8iFMYLANT/RIDXCA2EYirpu1KPVZGZ8rGYb4mO1yNKi
Tc/LDhEv38wWxJkF+aGT8I32Qj2m52yXBkW7pC41CPKCmDNiF7sJANhUHgwEYktbSYmQ7S9rTB5q
wr/X+NtdrAbar3UP7sl4sOsHLTOOxM0QQp10l6HWai3VlwIafYmKRYtrA9HuB1uMRx3ir2s8HL1j
zKJ42fmjfWJZZT3roEufaOt4WR3AQlmvIqDmvpFbmDf2ydCjrW9WPYrq3Xf6xjAG4YoGMYtbp+vd
sYt6f6VHWfLOi3PVWMFbn4F2dezG5KAXefmgJtJ4m1XQ0DEBF7KSzN1nOdZxmen+jBDwieNOvCNb
Kpa9HcR3mW8YEHMdwTJqVSNElLMPXweKLBxyjOXKQPK0B0MvuD9sfSXpysJRVZTcR7gAV9OourLi
704noeLuo0xINSDF5NGWAdC7dTobSVmOJ1GHbQT4/b1xG+A5c2s8pNYVX9r0x4i7YcVcBF3pb5nH
fXqDspzS4LpzAt15y8G1CzFF8WaOUl/yLBXQ0ovErnN7bacj03kVKAlfIi83vjZSnohDOyjB3plU
4k1vcshBov5CE2nxWKL0HqXbuIraGrKheCQ/ain/sM2jdFXqOluLsgUzkI0HJUo0igN95NDN85Pb
tN+nT6x+FLcG2Rd5FDHfQbEgfQqK+lRVWvCYgvDpgCeK+haK4U3Zcx1vCzOO7YPrgSrl3/YRiYxF
ZbBmh8efPGPDL8+j4wroQ9vVNjPrZNHoEiIENOLFybjoGifeVmKArpkGHQQ/UEEt1Z1tXpYPO2Db
2luvGgZifWQvYKMuDcy2inls04RmvySUG+HdcAa+ebYb7gnfNts1Lx23OrDDi5xoWmdlq8Bqb8it
sXXJ8fSINMO8lpmjrf+HsS9bjhvXtvyVE+e5GQ2QIAne6NsPmcx5UColWZZfGLJdJjiB8/j1vbhT
dSTbdau6ooKRGJmmkiSw9xqi+VPojG+fqO6vWgEshXwOsJKbGL+evUTqYF1PbvFUVfq7hSjj96is
1wjE9V94FiQ+8FPjuZUSkT2e12udus7S1JOxCGTGj5IUEShQTGUbETmsc8I9VdHBnaPI9AlpCni5
FhOMaAFeXcduC7byTLgjEBfVQQAA/jeWc0IgJz978+NXt+aLOTVsGwsbj+TCGJKdYAbeEmUCD/Su
DgXMdHj8PcBdIU3Hfi08FfvctrOzlzB5UFNer4ZWt+B6gy8ON8/vos5+jHnXPEoVNZsgyLNdmNlw
Spsnox6TBcf1qLZfEdqP/cCdtO8yOW4hIUgYdTp4WperwLXNFRV7kPeuzlsHYdkbJ8sAFx+bh0kH
oPYnUbZDTgMEQzg83MMZ5K2udE9GEO+0clZ/5VkRWHjVzo3TnIp3tWI+IIu98YDoGq5CH4WFT9z/
BKmrLXK9Jl5hcHmCkGJ1rxCMudVRkRqAbm+21tJwIYDQic58Ag282wuzmLWpJcKHFawh3osOBBRx
Xa1TbIVASEvHWyazwjisWj85dRU+uHaTHrsxCZak6O38Wd/mVnrMrdmeCRH4FbR8U5gSFgvctvwr
9DZaYP7N9OK2zgitF/whUjvqHpisIDg0P2pH9da3U1A0tsxWXRWHeHUbIJGFveH0RTA48wzt+Ay7
mLd6AmJAI/NWT/0nHQer0JjAMWiaZCv6SK2R5EBeT054LiJXDnUbkEKSNN3yJGs+Uw/VRGITw5xv
gcVWtrxJzzcGGzZ/WSbheeTLwJKxpbc1HUjDKaeG+xld0rb6WKRWRPz7HV3/Mup/a/1l7Hvnbp6q
lEa7mcJp349IusIKvTwMiACsdcWtBw1IGGyO9fQ9D+6KoQ/+sKbyh2VL+dSmHDvLcAiOQIFXtzFt
VhgrPYKpRPcbG0W1iQ2VI/Y0r4HaecHTz4fUm6wlY6/vnOl3XnUBMYldVsLcR4B53TtZDYPisX1j
Yr/3gycD1uZd9iRYzfA77Sto02TWOrUBLo6SsjiBBK9XgD2VnyqXfyNqo+F8w2Mr+f4+hkWT8o3A
fmkd/DGJtQaEcbl+L3r1UK5hj6zWqRuGR3sE9coengn9nucdrOlUMJ6lkP3RbLGRicqAv9bJrYM1
PLCBL5AtKIEQwS2RY4WJsLAojmRDk81Fey5Sq9WB20mt2CuaT9T6V2MTRyFzkWkIqBr6jGUC1pUw
oDXLQR7KlmGpOdf3lQPBgLF5KVuZWz/axJVX+NH6ULgNs3sVzgSGNjpCqdsW3zQ4xD5kNcSdUcD1
bzTc5ClM82oFJ6npBMpXuneKxNlMRW5drLiwl53tqJfO1NcszcUPEPuBb/Ta76r8c7irWsA3usSE
kD/eFdBH8BCK8bKj3XQB0APDJ7r9qd4U2tm4RXVzH/JGM7uA233QGsZI74ZEWaGajd0qiOFOMCR6
b+CFgOGHcYGCDZSoCqD2EVxZlHbUH6jYjPlbkaiHeDt8bB1/LlJrzEAP+x/H5hMwOqXOfEjbHu3a
1TtvXmABjQhHNllm6kRlOsxdgnzSuzhxoyPH4pP0DOK2/yOwc3Vx+kFc2ZScSQzB0r21AWw0XlOv
MZv+AEsvvGBte+tF1eZoodeQote8cv3PXNCvuPXSdeGsW1lbK0QoARAeKvYcWdCGw30d3GtVQ48b
D/8TODLIQQWdQtClt04ToOIwR6yta5PXzTLnevgce9Zr57nJH2bZYPich7LTElsllnx3PBitDqHN
YMgW4p4Oa2ij9CPSJB2PTgE3XlMjELcFZZfw7JjH6pWWabRBkGC5LqTVJXtarHkCv0GQ4YsVqXmR
rlc7BOnJqPCqmJW/qL4ZWlA75nrRy+V7V6qHTWeKF4NXLiDYO21AmsmeXdiLay7V1ywADdqFFts5
TlV/liBQA2rQqK8xrAFsBu0N042Czc8jEx5NF51ZzxormxMkmPQJq159wg4k3tqD8UlaUXSw4mgd
mln5kKZxd3ESF4CWHs6gA2IuyypgbEutRmc3xzCUX26tbHS+1yB/HLA4wq7FEQYsLxEho750gHDd
2u61cUelqPQc/9//+t//9/98G/4r/CO/AEYa5vpfus0ueaSb+r//7bB//6u4Ve++//e/hSctadsC
Gha2B/URx5Fo//Z6RRIcvfn/Ug30xuBGZD6IOq8fGtOHAUH2PdZBCG5aWCJ064mt5c2qCmDSX5tk
BA23bd3vSJ0jfa6/dYZ/28eGvUoOYKxsElph9bbdbQE1s9OzM6lsI0lXDnapYqHGMtrcXAaTqPmp
DB7xWQEI877MiBM79pGNyWAQAmUiOoRJ8LGOOpdZ6jP8xvewJwZ6dj7YOhtO1nwY4qZa53joQZHp
z9a0aj9DTD/b2h3Dit3OnAp4JNndutBY6kwTwE2BLf7+0gvz90vvOMLBL8u2kYN2xM+XHvJ4udHX
rvPQ9NG4RRI4BGqKT6tMGOVLlSBpMi8n+gk86FKK6kI9HHCeQNVmgIn9da9KB8Y+U/LDPD2bZTas
oYVZsbG37Vq9pFFl+rGV9CcXlpiHsoBOxojc1KcJos+4vM73uSv0p4HxnruyAE4jYToe6Tbj1XjX
qtjaC2HimQtKg/sPv0vP+vXiCIaoL66OADTEsR3754vTy6SUgM7rh9si3Sls8PJz8QkZivwejrLd
Paj6T/Q4jGptrOmRR8W5F+Ba+n4s4FVsKu8VMeB25diZhmoaHkxK1zBrsO3ms9lWJ3deI+KleNUx
y59to4BlUNGj65iLQ+1elJFXFwDt10jY2w/5rKZfQtsWcgdJcKA6SIYlm6aA/iO10oAqGtb2rMuP
qBlca6tIgLdnZUsEp+Ld5Gqo9gcalMchgGaG1SfVsg7AIlTNA7zr7Ydf+gp+qR1zJ+Hc8cvSnhzm
zNb29nMj2c9NXQh2Uo+gB5a/7MhF9EfVe9ljMx8QKSwqO4YAGApZ5HSLDtTDfeYV+tFsebU2+JSv
qJVG9316G51DvPfuFm8UhclWpmiSD+LyXePOT2XerKmhNJn6h1+E8H76RdiMSY7/bThmu6Ahu9Z8
O314UuHJYo6QkgkfbLyiYB/HhnPPIa9MPMOo/MS92nylRZgwuuEY2sFwNpSHJZpRwQoyTk7kKntz
iSXz2Js9LH2svKIoFs3s9hYBBAjvnTKGuUxSHmgQNVDxf6y7TRayJNjUtQTKZrRkunX7iR+YkPxA
n8SQWOVCRyPQVkgUsa2Q8e69+bc+twpRtZt/ePb8/NifLyYEoBzBHOmZEKLznJ8vZqIqxtOMBVd3
qEekYjNvwcFfuJiR4QH0nfFVl3r6JWf2ita61KOqFFh6veihcAvhWaQRCwnucVdsa+QZ5udsNT9d
PxxAMjp1Lbzc0IGq4fGBoBNXCKeFk15WCYe8q8mye+4l0YKCLdTAMuOtAdmZCFECyLobotXLuCig
ZRN46b0DnMvfXxXP/e0nZgmX2S43IbnLhPXLVcGKSoS6SZ0rg13uyZoNMyBtkgDCNrvckiZq6MSx
PxT3kTOl/gfp5RyGBiSXTHXQzwMxVkJKnqSVA3cEDm5wGr+uYgNa3Fm9JChgbkOeA1bI4cGeEYNx
uHHbwn1+71U7QKe5DNaN/RwaKoIYohiREW6p2M51vQRDSY3Wb3XUr5hDTbfOcz+qG2uJpbYwXqpZ
3nvhhpN4wGMYviJmGEOpyyl31BKV8NgKKthwUeuH3p6oaxjkCu+oWnP+CYxf8HMq1rFZT1ttA6gy
17N8cPCMQFARqinY8UOwXwKMb8tFV3vDgzkTSAoQkZG6xU5pLs1t/QgHpbRBWA4WYSrUkHfuebCD
uXdxbpsIMvNTExxk5n5OddtcqSrHq8tPkcNYU5EaeAoKFeOvf/8bMe3fbh0Pfhseh7mAZwvswuf2
D8+h0WN43Y1WeVWKz1Fn/RzXVfRV9wAdBoPDLsj8RIDnAQAMfT31tYAiBvL7wUuBtNIavqlQyXCd
6PHnkV7VMWxgxqOXGRE4rtBicfq4QkwKcrVUlNG0UkU7PXTKhapIqNfR7IhX5EZ+gkwsoKZzETuM
ZivdWeVmLmYVxEdLaQ9bKoJo9DYlFWGFvIoANVtJC79yYgRFgVmvoslpPlCvwRbHyqiqbsQhBKqm
XSpAdbtRr+0MQhJwAuM36jXc5vK7wLI/UK+LcKhXbZ+1t1PQeUYQc4D7NhP3xTTd9t4xvfAu6cB/
HUDiebFaE07hjGVHIBTcRx6Wu0AV/AWqIs0az9RgQ93iGPrnBXJdfSOBd+qwg6B6RzSv79Na4YQI
8Dycpi3aPEQovjjWrZiAG4V141h26hGa6wL4HETrKrfejTUyAqAVuEuoX0TfsXzSi2wqg6ekm0w/
MIb0TgMbum3zztzRTHaDDOD7TD3LwqtXDCAnwyerC4alCdM4BKfBTZbzgertqhlXtW21S+5Mb3XU
QP0GjLIYs25zyGgDE6v6ToaIoGjRZl8gAL8nZ8gmbg72MHkvADE6y9gdFfgTsE91m4pvhwgBe25a
Fr6BzL7IqN7XgX4CmSG5Y3gc3o/YGMHzAgbXdt49Is8Vws4uzB/zbKphE1B0Gyo6Zdru6g7AcSrC
hNm61DVbx62V3yPCzv2cpe7VLPP0jpXuho+De6WqIQoaPzCDaW3NdaYoazh33LoHfarPZqF3FKyF
aRDUDVNnRwEjRRmyua4ZXGCjOwZCOBZLEtJtL4bm91FlI6iX1zsrqMofnZm8WvEkwXmtgyW26eJS
cqveiLQ2gAeaINcAFue6iNr8+lfzpMluyIpyg4BFtyo7WOLpqLgWMxsFMEi4JM9EFG3kMG2sU41b
CnV0sGEcQH2dCU8pGZXIyQ/jZ5nn/jTm41OcgKAhS4cj14IdO1a3AgSNHC/SWdzQTgsfxKJh31dN
hQxc3/XJqY7zcllz5t1Dn1RtLFlEcJzJx2NiIjoPSKL74JhIFDi5kl/BqVqlWSh+hK136BpkZGg4
4ADevQhVtAGgaVr//ZPQ+vVtiVWDYBbDi8HhnOOZ8vODEGGosjEHo4NhPEeItQ+QXiLKAOSmLp5q
+RZSYYiIUF0H7yjVdI9T45QwvIFKvuMW/D7uNNYDfZl9y/GrBLhMPL/3AIY/RKI6iLbuLLFCOist
RFax/+m8FYmqtLOBLX2ChSOMcZdhXWe3dYQF9PGyFWNyblVjXqiBIQNy+fvLwH9dl86XwWZYN8z/
OQ7tsD+8D9xhAM5bsvb8hml3vZlJiluewfkYIl4IA1jmBL3M95s+DS1fDFb568OARhQpQP5096sC
enbIlMXLv//Kgv+yznG55FLiLyfx8BC/7TzBNOUwGozi821BPwVuBSX0MPqCmHA6B+WhtpNsSi9g
mz+r6R1fcUCpfq8Oodt4q2ZWG32B1cZ77zpuXN+OSg2NphWFOTPXi55MG1oueboaVQ3hYKQ8fJ1w
dTXC8u0TjBCE37egeeiQC3+cP73307DI+4ftOO0f3iMhNt7p2AYLbCwsxxMM5Z9/zv04DVE12cl2
DED1spcWTFm6CVbbLhaaCCC5137qYag7E076NrkA9FZ9eu8RGGJCfsgcFn0YwLXRBJUhGgZYOSkI
TKd454AFmqsHm2Xlvp9bqUiHEIng0RnCoxIMXlX/Ga97OwFPmPOvrD/8/W/AnKMLP/9zcfNKFyoh
wnRdcLJ+/ueCapGNyGSF2xuHyyqWt4gMYvveyQw1EpfQUKnmQzKFNXTAUd+NGpw2CFQvEgcqjmHb
QZiPuQhbh6a1GaHlrLBfAHX3Q/m9nThhsvqHXzP+SNYcDfjwj7GZiX+J51kmIjxCyl+jWAyuvrkb
qXqTtonYt7ALXwIpBARbb4efo8yDBB6A59KtwJQUQ7SgeiCA3DW0GJGAjrT67LE8hdmR7Zw5cg5P
GfKi1E3ntj6ECmEXKuY2ZKnruGcQdYywWh6aYo+M2VeAreIfWXHGohFvJB1ayEgF8mWWGl4iMthe
RZA264yV5bFJO3ePJHK/aSoxXcDNDn08ys3neZ6uCaIf0/Q2j2lA6dFBMrEozjxUeIFAQbI7A2h/
kmGS703c3XwOD7VQoArb02Q8VdDdOFMvqqbi2JbTFuznV6qnKmqkw9iVgc+x7F/ezkCV9TxlzYdu
0Wodbqjuw8mk22zaMa4PH+qyTmfHhpW+3Zfwm6QhdCob5K+NmVbZxzrqY9hVPnugdQhY/P6tYUWN
PaFk3gYrrXIXMqggpmCOwcWRg58pU+2D7Wfax7gwEa5PeACZvNboDlTOZR4um5BHWN2OqzSoHbiq
Tcm4hIAy3ihOkz24rXJPkwjuHKFQmqvaNOCLumE2vELsDPmbUBwMkf1479Hb7AdEsF082kWC9SJG
IhHn7hoXNss0hzdPBOF0iBa09ol6iLRMtoiNIwA9N1KdlYgVQlfqcjtT5o3rbBwn/zZHhBVvPMV3
brWJ6gRKcfM4s5Z6xT3urm4z5EF5b8Hf8n1Sl0+RD6JnsaFZxVQE5ygN99Jmdr4EHRCOFEUwblN2
O08TBuII65Zn6k7zDEjrLxoIae6pGCgpZtYOcJ3zV6BDGUJPI3XMI40KZWhsqwJ/E/pWVGeZoCMg
132m/pGIIM4RcOXTtRmH4IuV19FRQhsOz5hubSohrhB6FFdrghQW/CS8VePYSi8HI1nAsSW7py7A
GFigsMGNNDLNfGXGotl4HdSE6/Q17dN0PUwi2gnDLD6lU4AFiJu+AgFZ+06Tmwe4jg5Xo+u+8jJI
XoGLwlJCN/wsQy+5w+rUWVCDdoYfXeka91GQJ8epblKfToDI+EHOcMa8G8+Q6oOM/YA/BZ0kDR7z
wrOgvjqkm7TovU0tjOIzrLeXI6uCtZnWoJZ6SOMYzaGPS+QeWgQDl3i6xDueuAwca1wyRB7Zohgi
Vi4DPMQCHup7auVO1PkOdv4bKirDA54Jxqu3qSr8hkvEaM7Sa9kDDDGidWAikEfFUlfsDpTG7a1v
M4CfDauAfB3U1jeazS1cYwOTXXuJXTh/MI1BXDPrQG23Gg0mRAbE2+2rSqPRe+xZYLUyf3Mrxf4K
IiKgDdV4aSIe+/ad55hojGTdhr5HmzNxtIR++869I+8AJ9a37zz/HNbQNshXdNbUBoJ9cl1k0ucT
zAf63og397fv9XffmQYNtfHbdw6TCoL9yLvdNXpY90Zib9rK2xXIzYGD1hYAdhgdlhb0cUzbCrBV
5ESKyLW3HrVIIwdbUaewdbv1bEDqiG0ZwrVtxoXMc/RAVK+DSD4nloKRNNUxyIuqI3281RadyRaA
2gXaSHwV4QVgJQ9xXYLPUUHlDUuQ9AG8y/ShzOBI2Xv31AGgAWvFQKVaUbFgiXnFYOpIQ+AAJv1e
9XpNdbVEsriNlrBCHXd5ly7fhmHeWjXA5bQldLfNLn1god3cjdzZvPfIyrHFP7PNtzRXOzXeCVdE
d8uyKA7Uj4ZW4QA7NjbUO6rTA+uPo4hfpnJqd9IqUx+R3XgjmsHes0Rnp3CosFIf/EAXO5nksLdi
Olukqhj/UNM61W79Y0ynb9hBm59kjuRCXAUamHAI3021wMbSbML7IYCOjO7M7IvJJXLFGATALHY6
jfka2xaE+Jspu9KZhzG393E8ODtIA24K6UBeyJzcQxOrP6zeLJEmNSBu6Uj7FOGtsRZFyMGmg2X2
mJTekgXAPBj1qhQQ5kiBsniVITtDQntOfyJqIwdc5BhAARWZ+XejDb+VcHb97AwsWYp+DB5q6FP6
sGFgoH1Mb+cGi7/Y/3LeqA3lPfgQoM0p1X8CShgEZw5EwU/ng0U3+Hx5Xay9sYCCOdTP1xU0QPwg
hYWO7jgW3GPHX0HMWwSdWb94Naj2CqpxW4ZYxidPOPsym2etPL6UE4yOrKHjdzpKkMuhkYhFBqoc
HwKPF3sXZtIrGpDpzWTG8guoJSkMcvp6B5i+fJw850LtkxMjpsvL/qwKhOfBboTf+XymzAsh9CXc
R9x2zW5gKlmXZhV8Car1baAlu5XZTvmeM0S4YPL3+fZFgJpdGBoXLsGG4GQif7PM5wkBXNrnUas/
TVKNWxNU8HXWtO1LUowL6mBY4OfBuy87QHypvHoS5lN0qtoGebvGquESAgNxdKCA6VODYddrD0/N
51ZaYiMhVbpRyWA85wJ/+fmckLgr/UnJFClcIH7gkVzeLlcOY/UF8C7h1THgUBPMJsI0ooqB+EEg
6aWZnHAzTEW1hQvJ+GnK4bMyX+gkg64CBDCzkzMZHiB4sbmY8Ep6QrLqqRzh4BEBT7DNwwS2YbfE
N7LfNrQTEM9ykLqchWCogYfugzHAnHN+m1ZGbF+L+SBTrO1KKzZW9PqMvA4N8ptyhvr2Qi2yaNrk
0P1Z0iDq1QG9O2I5eaKSM7QeXDd6vIbz3Nxgmcv3YFAtXKBinlJhGPdJWBx40IXPg5vj4oDseYtF
VhUHzIllw4panSxMfQOpux0FH4Ek/ZEWkp2pNM9oAkXxpOcZIU8HYXXEL+0S5/2TLJ4q+E2CFHIE
9lQeW7vD6rQrB3Pbu+2dOTeA6wYS2YdmYyi2eOg7u6mI4WEHXJY8Brb558dROXDZmYbvIf/SixBi
322XIQjmWclSuapZSrwjN6XFRLKEHePG7KR1rsE3uU4VUycrY3dvnbWBhN/QZv6tbCJeCIZm2cDp
Zp6s1vAhZfF9GnnpFalxBPyV90frpGgzW5mtzKbGz4xOVIv8W1s0fAUkOlsB72xBicuJn9PQcFaZ
4eUwtkGx7CHJHqikOFJxsMwtMGhYReWB/aCnYpWPOnkOVYVMxmzqhYV08gy3BLmpWPDWGqdD4kOx
adxRa8fcV5Gr6o6GGuFqshgYC2lZXBB8eaLzZFqUe/pS2Tw/KON//aWoNUP0kb6UAYVPLBaSchOM
EzsSyvOG95yLGgnwRYCdzE0sgLrcZAQ+IENDI0CAfe7kkpjA+0S3TjRnNHeys2zyyyZcYUu/BCwp
fgAOZHqygHZPGrCDqcT6HEs0qLFTSXJrZ00suZXSYjxaYd5fqC1ovDvodck7KpkheyghLXkrAVX5
3A4uP1ObDrOvXNnRTTWcwWEeuRHRn26nYFW6wL0RHEkbHAKr1UJ7IwAh85cL2hyaBTyVB2rVeM8v
eCaQp6FW+L/jnkqBtG1D9uS4XrrM2KlxqmSH1Fj+ODluvEkMxn0qhilrTrIKPrvMifArhk9pOEJt
jBpZg1PlVu3tdW3kj0PS5WsdI0RPrX1gZcd6xBPtNraBTopMH6lrpiFVjkA9Fu7zSVXbdys4PqTI
vmMiDwoMe6D/06qvz6kFa4E0ybiP/Hp9tkv4/AKUg4+xAsZihGPD+lZZKg9NZc0vcdaJHUIPIyzh
5jkYgCCZlX2uerUbJmDUIY6oH7jXZ+cyUmdmcCMHWHTCho1bsBOaW+2obg7BCMRZkJX5A9XB6OqL
nZkAYs1VkdfDNH7eCI00wcjBWjDzGk9fjB84oFOBgrkjFWmEWaxV0rEr1XCFtd5op8ma2tSY9BeE
QW7dqUc/wPC6LRBJoqJE2BPC/d11cocvkMppjlTdGIA14gfa7akY1qUA0wh0ASrSoa/MR6tJ0xOd
yZtAr4jw9gJlCV+UDsz24b3h44eSXnoxsJXF2m6FJ0251k3u+jSwy7lx7f+4/Wvr0pv8EWRzwPIw
yxRb5l2SxhtTjfqButsaiVmTTebb15ehwB7IfvYS+E0twRcFHz9cwtkJyt6uZV0Sd0ZmG3L/XkWf
ksFdA8k3nKh0q4LhBtKGw7ABofZtOHT+LUDHx24JpYOdKgZ3lQrwHEagYC9dLLPbIajlbLgQ7L02
h8xMVkPubhj0Wz/La/t168LYz1NF5PdJyE/IZzcnIAEzPxlS9S3YUZj5vZ2J7m/baTxezRk2f2m+
RpbL9UukiA5tA24+uaO/F0lE570I6hDkZ+bOoCmiM5bfT++tNLYGLNOvPDbsJDJYd7XFf1BK2JEK
Em1V5WwoJYxV22mEEcG1wSqUegWx+zT20CsOs95b3zyUTP7UtVFz7wmvvE+t9BMhYYo4lGu3KLx1
i1cnUrKL0QGtEiTjfPOus5UaVXZU2LYkSaQKoID+7EIaW8mgSh9SOMNq7PNkXLievkD3MN4RQOpW
RzApZ2hq/2buBs9vAESKAQroDpO4aBBSVpMAZFeDOAPdP+uJWmExBoNj+DqkSR+uhxBxusLooabJ
zZydVOKtOLJjF2s+jFC/uIRZ8XU0q2RPJaqXrfk2lOrowBxj8Eds2u5sC1rHEcSpD6Nbd4920tar
plT1up+LwuDuzonDaEmtuYi9u7ISe2qkqqLrfM9i/J5K8MuBPO+Y5Qd4sH+cjfF1FFbOPZyym6uR
nFpT9/d8tj/vM6TQvaBhC2qjOic0YGMV9QgIzf2pzktOTdWaxy7Ozu8DnXFgCyr+MtDSNtLiGAQ+
WI8wxfR2JhoQZzrY5qaU6VljnQDRBY4QVuhuDUObBx30zm+fsMJfczcA+qtB9AiRNEQpZhYC4AF9
2dlHKrWDYR9gjPFKJToA8j8uYzidb6ysh1B3J8Nrh3jqPJimCaLGmO/uyO/qBKrb84yNsu1j3xvq
6iiApFIND8jpk0n/pBiy1r5QjoQEKi4fHeKqOqSWZZyoNPbg0Q49/0Slyu27Y5XLaZMic3aMQgVH
yfmQ/OeTHXntpknKF+qR8vKtBxXHNF3aoohhSygaSNCCBDTBsnbhQS373Jepd8fmhmxuyAXArBCE
BU0/7707kI3fRoDt+mMqTNB17HTXzRAFi0/iXkD9cjLrazbDFFw82rd1gTAKdaC6fhYDMoCFvQ2q
c0Pcu95auyfHHpZOYkYAS2txpkPvDbBhg4fuuoOhEjb0aFByBjqPc4sAf3GwEFKjftQKcOFjB1e2
LSlrac+BJYojDySs5XFo7C+ogcpzqxGE34D5BP9ewUtIe7358P4pNEblF3OdEaJVJN7H1vd+Q24f
YXbzVfV9+YLgLNIh+POfkXc1ryWykVRfwYMeYbO62LIhKl8UtknZUDifuhYLHkhwYss9178P13Cp
OVSAZl8aE4o1E3ycnrGRgAD6/Kma6+gT1VEr9eu7Sv3aKr3+bWxeBdXS65W5MSYLJLlGQSQJSvx7
AFBWVPVeT59ypwlPrRT1xrOT6VGkwcmAScf3+QMgkz19gCn8rcat4OR7syIP8Jdo41btjYpf0gB7
iIj+cvSx9iaY9cixR4AEf1NnPlCDNZlq7/05QuJfer5RgVwYtwDjYU2+mQ/Nppclf8Sf0tj0aah9
KqY1kMY2wjYLKtZDgm0aVgphFZnt0jLMdd/HMbBDGOoB4bgocecdjMbijzRxFZcIrM5F5WBiTyPW
HiDCC53gUV4gMLYqlDmcvZkclAywCGV26HdgPSGVHTTCeoZiGCQNk6xYci8Vz4ajEa01dAmeW2k9
V0X9MtpWegkR/3z8i0EGH5mvc9M5adhqG0acYK3khyFQl7hj/Ig+9JOPN5azdSzHXmeGqTcjMN6I
j+PlS0WrFthZzS9fKjbwU11OmSrvxzEVezP1jCVkoMbPDKJJy661syNCLt0zMGlawDOBeqlCGKCb
ecNnT0K0F4JP2dHqDOpFg/+ql2WAC6K5oxANSbpnYZxohqJp305LxV9Oi1512ufr0ui5j/xhdn4/
xBb04Ap2eq/JON7jC2CyllVlF0dqgLuIPoP83h4ZhH0/6wz3Mt4zT3AJc7bZWNrrBJnPz11V++mM
WYpdmBiERSOPMZRg74YOluc3MBNGBlWcPKVl8zaSB9ltJHVI/zOyNDPrNpLQTrCYvB/zZhvBq+K1
1psBglU/KjhRLsqic55sqHSs8q6PTlVpJIfKGMy1Zzv5AyItyG25nfjWTu2CRiX5+NKqKXpuEIz3
gSpTZyWQWuU24ncgwSbXuA7UMszS8mvUS6g8IHOWBHijGkX9eYq8EpottbqDXGS3k1X+gkV/5peD
QCwKxkvQexrlFyw4galtox+z0UkC1tuLzri7DHI7uvAmMLdSJs42tziSRMDfw6a3H16Ek8PGBu9W
bgQvLV4ILbe9c1Dy/LEDhWBZwCNky708f2RIVYHu6U3LQqjisR97dtfALRH3Xf5IPexBbsNpTC9U
5VRevYylVDvqP4WdvSkznvrUiiB+c4Y82j2diqqkGnxY7bT3VGqU5YFvBB8TmjuKKmPtwFMZ0rD4
Mk5o5QDBFl+o75Bn1TmLbDC+I8OCmU6UPSJ0de5SnX+xImCkBSR99pWUwNZOIHXUPP8yBiPUPFuB
HwW8PD4X7Ct1NziwSYPEwp6K0GVw86Z/ya223MJZr15TNXxM/UbEGbgUmbnLTVWuaNLOsPc5bsZH
Rzeg5FliBwxZck1yAd8eAXB37Xbwp8q7AK/CEu9qRJOvRQOUkRo7kLx0nyydsGq3UPEykCCdy/+f
g29TzWf7ywl4CBfQuMmhvjIrNjRg9kPP4inmECNreWEvqF7zYfKLsP9/lJ3XbuRG166viABzOGXn
bqmVNZJPiBnPmMUcivnq98OS7R4YH35gnxCsQHZkhbXeYH11a8vpt26dn//ezWWxdNJZJ9/PibIE
J4n4M8m6IJSegV9Ct9jfdJx3S/Sg33U9EA+u24hwWQdR1gfDIYCbsVNFt3HIwxMouFPFyHobYrd7
F1ZrX6cizkhjcrPBdSAT90gcpkPokvP/Ezb7VjdLghMAmy6pEQR/2BZuclgn6s+ItQz7Keu0SxQ0
/QVyt7+3klp7SmcE3wQc7z+cob+a6volQwZqTNqfdYlFxeR1IwqteA/XUVBevXruT8hYz8c0kt1D
MWuoCmNF8k6C6FeRDuKvWD86psX7aAzzzc/9CTcanj1tJZmlaWMcYAb0504suLUOpbNL0P581deB
gt379ENzJVrWxMTwixyOmaVHx1lr420nTeutTDr/WDcEIVRxBlJ2zLQs/SpicmodzUBmX8Ux5ikt
sD7b6lVqv+X6RLbcKkvmV4qdk04U3eqrs0e6+thgpPjV6rZxd/SICH1dKyqPdV4usBpcr61dsidy
NrB/XN8V9J4C2zht+GotHIikva+jQrm2BkGdHGNDm79a8yDSDvFg6F+tS55GB1LskDHWO7ceiRAs
wa2vVsfA6dkxERxXtxKJbh30Dh1VVWRuMw5LL5EtWK8tp3E5mE6Eacr6usZgTgfs26BqzfIk/bo7
RnP5hvfQNIWwLOW9OvDz/n2WWg+eXKa7//ZQ3QSU15BEXn5QRVljMlwKB9Ok1T6ysE3/Plg6cEZ1
9MDka3mIo7jJvokRP1WVqp86xFX6w0tAlqqSanQ19Cf7Ytyn6/W3rmlOLCpPyYXd6tRZZ+qvZoml
6e3eEmfWiy+cs0wiZjzVLUrh3DZo5WzVjY2CwSdMYI8XsKwvtxeLKuxHGq16zNiQ//b6UDgkIkdl
ulN9by/mmdnJ8WV9d6vvY604o139rl75du+kNP0NgTHj6x7eS+QZUEVXuxV10BKcVkSAS/a8ssr+
qc5z4XShKptYZfx76pBKQ78FyQFLK7Y6AIu7r1PVtatzLRQdfnyq5f+4XZcnBzOKSS2sLzmv93Hj
nl2RKtuz5iMxEpg7I/VZm6GDG4xGcGpi/uWq6DqZx75JVPe6E8TvLR5uqt6YfOvUtDrLWMBXH4aE
CuZK4M6gnO23gmiAqs+KYDotYoIcqG6OLQ85EnCFxEBY0BqkAtSh7tLgrl0Pqth1TrPXI4jiqm5s
GpLU5PjrUDd1m8hU6t2nXufdZ7nc9oG1XJiEbWJja4MbecOOwBfzSlayzlYdVYuRYNu49hbrtbd6
dRZExt+XqeLXtW3snO0KzdUfTS4P82xqd0Aact8u7tVhthMEq9aDOlN1CQmjLTjodvOfBqTGISCu
16rOqTYcZr2uzv+pVz3UpaTJo33LcvnrFf/Xi6lrjTb4QQBxjcwR+s3HaN7rqz3ivB7Adf19qJWB
Yg6t5OTG+q5VxVuf0Yr1jR5o48GUXho6hpNgKN3GJ68u8sMo4vw9ibInRSlZZJTyt+h+7xEARv+/
e0Ra023npUMeNkBBNOg7glddXN6ZurezLbx2b1VeniKOcCvfrmjNrD9aVXMPPaa4U/Vfnb1Z97ZD
gaOd0/fdI1rzMFtsHDsmYicB6b7WO2JLVYXN7HSPX5V1KQ8A+lYhV+qq9SDbPNmxx9a36jZfDYaH
f0yGmvairzZOq7fTpM36Js+jfnOrS33heV/lSnk33ZoMAznVUF2pKn9rV2Up0cL4z+3+Z8dpfQeq
RR3UHV3D/7vuVuSpY2JXffyywRFmn0FA2wZkXKawjuf6fsKNkcxO1eiXBm6KbgmKqqWPpNlv466F
W8mvvFeVbuuupiCzlW6zFu1Ta5TPTaIzlpiJd/KDjHDJ2GZPpv+h2lQNiNP06BF53NzqXAcfj6SE
TWdkTvsswAo8V8+quzrkVsCyXfe9r9dQdbbQU0RDhDyalT8ejUIHA1MU+T3BuPxeEvs4ClQgmqgy
Rv67PkfVovqA5ezAYw/oOK+9VQPcSWNfDRaSYUVunisnG+RrVGD46zRY4QV+/FI4yfRpFGDWW6fo
yEM3mNLlMQCJUs7nuYFUz8IxfkRIE4NGDQZmxtY5HAt7/gnRfgMJZYzDvB/BGlkBmCUbQYE86V+1
iCTeYLVId3hIb+t5lp60dd0Fd6naWdM8vdYSMHnioqxv+Nnp604YnRJciRB87Hn88qK8RkuBiGpX
XyzHJI/rzXlNduifsjpTB5nI6mhLC7GnOL53/z0QWoP7PjGsFYlvHnRffqrGW/1/+i5TI1Zs2/+8
x+1SkfnDGU++nbr3rV6d3eqW2k/uEmSz13fwn1e61ak3ky1IL/u4EP7b1S/t5NC4JUJbsSPvEYbF
qN6Lrf3kF3LXpgv4/eIp8CByalXnv9al+Vhjv/Sgk0h9lb2xhIvX5ZdhLILXJerllriLx3dAqy1H
d2+x/N+ZazFYvXQXDQiOulM6tAa+MeK7anSQCnqOeFxYc9+1mVNjwxbzqOO9zjFa5WzJQIFlUGV1
ikz6eAbRuvI+puCtiPD5zqfxqkpQOV+KUh8fvkrCJrDlT49fJdc7FkulP6lSkBEhcdENKC3vG/hz
aMNjtzyogwkQdldGlg5Egbqysf9uaEFUYrni+7tOd3oXhv/agqhKGDNCHW93aNAJeEhjcSjzBDP6
f+8MOT7YlRboywATTuhOhb1De8x97ADdPNqVlx5n24NZNtRAS9aDRVTkvsB63ozYjbAqpa634oPV
LhPLU0qqb5rYZti6CXR17H0ee0yTUm2605N53BZEtn6gwtMY7o8Wpb2tnhXmnaXV3nUeSKuphga2
Ob6d+ucwOnA4l+4XhCz/MMuuOheYNSACeDtNgWefSevKZZPGZnXuDBfvrkmLTlg6EHOGUOk6bf0q
BmDgzPDtieBe/VqwwDm0WGFvVWsBufC+HYt3gtF5t+nHJfT7RD7Xa1IVlZkldDxcHIc4wBQAhhS2
In2pn6URLV+HrBx/L/7QFrdA6FeLL0SF4KWsZ9FSid+KquE/dfnar/ZLLGjVJcbS7RhbnGMLHGgS
gozHXIidJ/QWVmySPhlOCxOmkc0PObivwaRbr1k/2cfMs6N9Xg/RNw0awQSU5kezIDlaDnN3TfXC
up/Idm6adiofpkTo8hDHMNFKUF7oYYzRyZAZXpHSjB7N9cCuqbmOK5EtJdy/AwPLIl2OuMbQqLox
Rf8ifJ2e1T3UQbgJIPB4Dy0VXJqwF7zNkTK0rfkPq65R2iSRjitUnx6SAUR4NDjimqLjcK0agear
jFwiERRvDWItFnYH9MnChOnWoLlOc68B3PSaEuXcUnofVhyhtSxa7+JCLP429j/ctTrCA+rUr8FB
sgRNCII5PhpwXVHAGjXcUV3tDvKwvRvjgsTP2qDqVKtjsM1FrJ0+wGGbDRqEoVYs3kPQgRD3PTv5
oc/5s2wa7bUG2nWUi23u86bUPkpH26gOMw7b277J7Dt1ZVQC1VHWK9iMPBeGTn73byuIzsmZ7TLr
IXUd84GI5LiPCw0HkX/r1FmbimazhjP2czAPcAjZGQ3z5PPH5Fp1cNrcvAbVqypYFQNEWAD6O02V
99Nr5z7bse7OdzYMvu3tqma9PrbqIZRz5B1Ug3orEdgHLHxiROZXV2wPKr7WS/E+4/n+MNRGHJLQ
J+DcLvPBa6S3U938iBSBawfMu2vr//dVzpA0bz3mS5plDo+IEw2PsBGQ+rDwSSaTdHer75OSRPGy
+GwH6aYaslzX7wixntRFqp7Pi+hDN64hLs96INtNhH303W+6o38oUZ00OKA74P3SYol8v+HX757U
3O0QgK+zYtGdJI5RR5BZ1oNTy7+v5hv9AD38lxX3v7hdfP+l86cUAL1VmkY4uDglEYaeN2lA1dAN
00OZZ/rWzA3AwNK/nw1U1ZQiVTqYh1hP/HtVUvVrleoVLCI6fCV+zbIC8Ge74qWezehJK54BCUN5
WQ8LlkzbtJmSvSoCF11tlJv50KQLwpZ+fyeNbn5wlgIhS7LuGyhVy0k1Jt4073FhLneqFb/b6VKU
+PCo1rZA0WsGx6UaVRVMC6C29vygSk5EjCGSdxHbm9Lcrn7T+WqnMQAo3eYA0jeqePOr/jK6UeVp
7SMbrdsoT2vd8ye40cb84vvIdpoaRqYseZcXDVYPm4npbV5Lqko3zXdkYvN71V/ylz1gE8+ss/bw
gRE9DcImgM/NAsgUiGyAFDOx0TGTK/ZYLAEnRp86f5p1l9WjndyTl9K3vKHxCVk7k4VtyLj5NLVD
DbjSzDZzMeO3pw24BPQfcecEj9nZZbB58uB25/NMtjUvvINNdH3ve4G7t6v8o05rDZC+q20E6ckj
6dgTQsDJUxAxuBtwFP/wCXTbHQrNhmlbaFzY01WdaQ5wo6ZGwNF0+VlTbSywb69X0eNgQ/yJWZpQ
LJEzpuRRj3A7lpG99SuTKG62IsmP3vQ0B+uKKEDaN+b1kcCYq7NltsvmzUxgeSOfceb5n0JgbH9W
SOw917oVn2K/+AyG+LtI4+AQJUZwzCKN2BbbYWbJhH/R8uYkc35wVzSDL6dT2tZ8VvRz/ASbYtsJ
Z+SkHmuYiHuB7EEWgT5vjNfeMv4IDNMPdRBhW7uPiHZqXthaJIj0GeDPGPebYeTpIUpQ4jnVYduF
Zoj+GAQ68ufkCUNzERCASETsAD17EE/rSW7JdOzGsWde1vP0MgFbDEXV3feE42Mi9j8zp0RitrG6
XVwZzb7utCIcbQCmZj5s0JUE6JR8Gm6/fO+a/oB/4UkuzoNVt/olkGBbmZyGXZC0ZWgk819R/70t
UV9m7/sLKWy+C/mJyuAhDcpvQwGYxKx7qLjVswlaLRxbzOVN7VtcZhunbZhWmg77MWF/z8sPdL/2
Ft9MGWCaN3nyl84yYevY77ABmjOQY3YnmL2EdjoQMtC0cWMuZQ7AyvnDTMwFwDdryiCpxIYOn5BJ
d3XJBDsXmE01dXZNXJDVS0zezsnwKJiq/gBa9Ls2luVrH/3VIKF7gIT2phEdZZ2wXOuJAFKRrIJT
U87ksXhb3TCv4DH5JEuDKhPhBSCS4688jdurMVuYoeWv/TAYb5Z3HkBQbrRIvBrwQrYVygbbiTGA
iKd9wl78ai/TuRI6TlxZcR07PJ8MKDK7JePHINE7HBLwpOckPgVNt/NMzBOjqsUixx6feiNpWXx2
zSFxER0chv4R6MfWbucRFLJ9NipfC/UkKUDa9S/eUpGwnKtl20dlexbpeGp7sLlILZGaBb6u9fpx
HOGYVXYJ8BVcF7L1ZPsTDwuVmjRR1+MWN+DKkETu1feAOeOaI/rGPXR9gnZmom9cEJAC6YXjssBj
sLEACo2oNM5sy/3N2Gss3aP2RAw7tJtuBsWhn9NAwA9vmsTcNXMjz32GcPqDOm3gveXhb22LqVNR
Vu5wkHp/qmoCXaAjuUrdxVDNXzeI8QhKIzMspmU8QPYoYTvbbYjV+4SOxiLPIkjMvdPrD7pZN2eA
5AtPWOJjl8L+eCtnQCa9Of9irnKhySzBkxSrmjwrg5DZLz67JuIKZbyJag8Pqtz/+Yyf02fqs4Gb
vSYJS/OH6XovIupDk5zeKYaruvPS4c9a8vOIYHmsbRcB3xrtZjLwVbmKZA/BQ5tnCfrBGK+64rVM
lmaX9wCR2/5X4aFZAlDXQza1rneLlvgPQxudisXXXiIEfqM5uRhW/1Y6XbVHueSzK3Nt50WSHw9h
R9R/hnvdFQMpfBLVhqxeZDL8Ebd2h5Jh4h4yl4RKPfb7aGjLDe83uxTFdAgSvpCiRrPFLJzhvqn4
soxcvBYjeX2zYesSiUOWFvuFgPLRFfKuKCqkfbLqbaz1jVi9YfCpxCYKzzQymtm+q6K7tkZVIuNh
1I3hsY6Mj8T0CNXI9qKz39j0yzDsYC46Z83UBDH7zD7lApGLtmv+EkZVhXhSW3r7Fyo9aTjZKdbk
MscwNX7qSss4otDbxr2zRQG58uSLnov3xtaTMLAmtr5+cU08N9631oi+cAw2tQ2Kk2mwSMj87KNr
gyXsM3/eePKu7vLQd2c3FEGJ4XtR+/uKdM+1B7LYxrK7lk5PNBc5EsTU4GF1QkeTUvZvxPTTUAzO
h1XFMLIIOT0IPTiOOZonvjxX2vwr8NC/coJPZyyw/7TGU0nmKUwE6WIm52kzO8D5KjPwN4ShpyM7
r5zsGmo2edFc0rFjDPYne495hhn2q9OnlRvvELonsKvtnT37wTatB7wzMsipYkwv6jAIJ72QHb3k
RetCHXYLYLzDi59BsCCyFBauFvZd+1dqOe/OOP/Zmh05sMS+A4x9qWEhejNxRNv1my06CN8kZqM7
r8xfkRV3rhPTfdi1eXusY1k8FjM4PC3pn0S/hHZf5LuCRd3WhJiFKFaKw5cxgqUt3E1v4KzcmMJC
EMjPjm3hx3fY0kSo/VjJZQkK5xSxUjuLJDPO6WjB0EzK5VKl2XgsEUG+AxpuHQwh5vshKWIWs9Ba
gcc0+2HEGJFck7Gr08x7LLo42cXtfdND67GFSzIVA0i0M1gSlw0+hwniv5sVBbnpMp28uQ0k3hHC
eXWtALvARTRvUh4HzcVvoEz9t46k/ab1nB61/QSN4R4YkDVjyYREvv5tadg5Gc1QfWgNOdEg66ZT
7djOFsqrDDuGy4/JgemTwGv5gFbcAU4G+wBOFde/XlgfTGA4K0LV+pjcvsfDV+h4azr4ZxAX+YgR
RAkZ1scP4uls2LJm+DCCaAgLUFIfgYMUkrP47UdcMUSgY9h8QCGbENVG4i3WrDOGg+YV/cmAgIQX
bVUxFYt5LTVYRFPysXRZvYGXZIPpjrt9Y09MsrZ9Tlz2xFFsD9cOEder5LNeJr/dAzhjr8wEtK2D
Aqpl7jn3rLWJKAWP2tJqr13GVzbam8HlXSIxlCHlPY1oJCMK08fWGgVFzQdoFLDfGAc9d7KNjQtk
fK/rmsQ4RX73h5wUM9ogcPyrF3I6835AT2QLUsjd4IZlhYNh5Q+NM3rhLDJrlxECDi1nOJhVFuBJ
no77pb4OWTMfe5lG14XPoqXuHZjFtzyJxCOB1D5Ek4opq9X0B6TQUfQrl0fXnpmwq3beEEgAXYdy
N4kpdrL6kPYbyAzd3lpNUPsy3cCIzx7csa9OwYLTKtKOeLDUyx9VX+EzUi2HBle+3VwH74CDt307
phBfeP6jBcTv3PiCj+KCDcFwuFtAa3vuLsqSOIxyAq2yRQdHcLpPUyhDIkLjyxjzR1fLruY6dMc5
gSu36Nttj3aohg4bE7eA+EBAAC3WyNn0QeGFelGRiGR66NLIfR7rgKC6U+xlb9XhWBHUqILY32YY
wIWSzPJOJrW7nf12OCPU4d6nwkj50y3gFiThMsNmQC1ZQj94VXpXWg0gXetuRppuNzhzeoHb0RxY
+Du8swd005qjgWKG0GR06XhUEYeq/7S9pceITTjHASmaJEkJIc+eseu6qDpUscg3dvomXaN5jOfJ
DImo/cHoTYZ5FPO5dMJhHuowkbH24Nayv07upIUl6fp7KUaxQbOZD64H5wTrjbIizJN17SPRbsAN
PcCfqkWBsnQw0PYMA2V6NC9DRGl93ciu0Bv3/CWmayfJNmKjGJzjyMcxtfDvEXI/DLGWh4OvP9gE
dHaWO8+h0WnnLqjehHC9u7LTfrUTP9TkGNa9XTflTs7ZT2mB32kRFcc557Hq2/QuH8Yp1NLZCydc
BjrmfVQhmFZ0tzhj5B3t5gj3IDHAlO6jCNM1pDuEp/2yJ3u82BHwralONkk/ORsp+J/0tVmcNTFA
AbUIjM5TdfLnAWcQv2ru0By76i1bKguoiIUloonlBmBZVmSicC/tFODoMrF4MtpBHiDZ7pJJg7LW
iOVYOLkEWlm/drJ60nQAbwhsy4Mn5achcnNjtYbNE5bz8AX2w9JPsOSW+OTHuBatMdF+SLIdctCs
4GNj3ursPuogEWc4SjrZq+UPKS2wciwLtjwUcCjwWd8s04T7UB985lFph503EOtApmnK0YaW7gOp
0uk6ATJEs0jucz9+9xCr2U2BiZupyHfLFLtshge+oGEQezeO9J3w8ncMgaZtQ8hsh+SqvssT0ISV
FiO0YtZ35YQeloyYogrXtkIPSbi9lg7epivSbiOi5EAMLj9nSO+6uuleWOPfYXbZIWOePlqGoR1q
HqQwmh9zABxjkYonyX42dkg0Wz55EwGvpGskO1a9NVnps7OrrXg6FLVrbFMANqHwkZNNH2IxOSxv
5LApQEhuHS97SgJxcR2/3XVI5JK3LvT9AB3vuHh6AOMXkRPGcKg0Q1bse4Tfl96tkPNK8WJAT30f
zfpOen4bQlfO91HgMJJEIt6h8vRpoLuza3o5vhgFYaEC9k1jmlh9BQGepRbCX02UTlvMH1/4qXxi
LP53wp/5Xmg4XczW1svByMQE5UDrey2OJi2CdmZUAPOZxHtCfAae60YDGwiovWs3A0uKfeOgYN6g
BAE6vOqemxwKl0UiMCDn304g6PPJnkOdlbTdYw3G+PMDmYXxItL8SYuaZTPoRnQvpPXp2uThl6E+
p30mTuXMcG1rwLkqshm1d/HYZUI9veC9uzVwods0jYEiUhVBnYvAKWXy3JklIK8pR9MxbsIIgdWD
rrFnGRqn/To4CygIuyqwRnKdpyjIlj0cTcwwMgip/aKxU5+KFCBA0JywvOzP0yiGszq7HWLX7s9F
CnQKTg0ztUe4HXz7YS5z/8CPW5+tXK/PLvGufbdU1xmx3zOSSMs5Ldi0BfCSNupufkcyoM+nQ0OC
ERmaC9ELPyTUfxVG0J6zpnxv/YIASmmP7XFJCrbIAaxmP5+RJe7n82j1aJl7Ei9c1yiK0HFQZzFL
+zRoqyFefZjmpTwzi5RsgqZo5/TVu5uACuiGuOL+hFokPruFXW20pErYS/nRWR1YvrIOTbKrQ9h9
H2l6e176Fr2s0Tm0DIfnVs/ALiYsS8OmrV7TrPtTdmX/9V2pM/U1JYuD9vkcLT7KL704RKsbpdpn
qDN/La7WfPze27YuJ940B3eKxrMbv0FqqhnodgZS/+wuyMoGXvpulXFpbKTeZKeuW0i4L1tjzJ4M
LUhxs+eDkXxzkKFECYIVvJRRtGGQWt9A8zBU8pppDBdI6G6SbI6KMNGj6LDkzXGUDcIKJa6IaXIa
O3iJGos1YLCTdVbvADEP8sLe8kbarsavwvKXjTqVRlKz/Y2sMOkAUSIVAv37tSoDtlajTbwGQ6oz
QAfzLOCYb2oPHlvzw1/yH8RdfL7ZCA25wXR8dseU8cDCBjURJ/Vb1eZUndv1oIrqYCPmwd98/Sn/
V3OEEf1vvUcvkPt5FAQXy4NRjxvMlj/ZnPQbaaMKt3M1G4GRMjsOTRGQ1KFDXOP/XfkpYulz2AYt
+EzhNUDuOAwg/vbzT4GnBBnAydC6uyjvk1OuFci5P/TYBO77ZHgqo/ouYxw4o5KNQ1pdfEdOLiZQ
LqFp9XjMLuaDRBuecLjm77ys1UKA0aQT4nR5jpqiZOxeir0xxk8eWbGoeMF3/a3VfeswrGEC3XGK
8xQjE9m25mU2sLY5QETwXvqWZzgYfPCSRfUaKBok9gNlDJFyGE9a5WY8Ov58FTOCbI6nSVZNxBkD
xBuaIT9HukCXu9NYVkHGuvDVnNCC0ZxwIescahMgLd8ywyyI7RcUj8q6zs5Btfzkx8afBtDqyR5L
vDXNtNsmpMjMsQuuo1isA0HlGtbYJmULsXVaWT3oBaTGgW3URuR1GvZ5XD04KRlnhKwQ7S8PEO2X
LVmYgF4IPlsTyrZ43Jj+kn2A+m8vUZnaGyyRy63UluYuQzjDMirtvWaY3XtT659yfIme8M4kJ+0s
3Z9TJg7e0uE939kvnieqA49AeYyIo79XZYRiQqp97yO73iBPO4AYFflV09n3yGDY1Xkivsd18kYk
aYMDt/05xOIJQVTvVyGIpzEvmKXmPuQRy5cyTpuw1bFts6X7g8i8TyyAMcrTu/5IsOSZ1CAcl76B
aEW0ZFvFMjuZKM5vvcJejqiYLoeF1MEWlKa1XbRO7lg+bqt6TA96s8Y7AiJSJZHWTvTuFaA/doVi
eC7hk1hplXxGWu3CBCeZYL5ktV6t5JVkp1vu8ixH/bOTxkc5dg3q5BAmyfaTh8GrJfXTAB2gsdyi
uZw9iTQrILdmM4PUrpuL/NIU9Xhx1ujdDNR3tNrmGAyt9ob19U4EFiFVGHvbqM93U5zGbyAFfwiM
pu7t1tReLd3RsM/Qx53fFyAbnSrZ5+3kf7bEr9vAB1svo/lC4DPe5jZySgMZ5COK/FsfJffvMhit
jZd5xgM7AOvU1ok8SLhnL4ndwXonE/6rRT7YCdKfLYbErKcN6ymo8nr1HrGPgTWIJ6uJCG1oovwz
r38hK5CQI03qcGnd4AW0cbSPEw/CcLPgsbVkywMhhp+z2Z2WWXQvo+z8px5hi6QEz4zRdHtACZzh
SOW/c97sWeW8M3JpeXgrfzWrnqpSldVBdb9dfav7n7dQze4SqXEesTLtFBP5hP2xmhp/nVYjdseq
rM7UfDMkOp1U+bfTW/utu6pTh//Uqfuoutnoyq2l11PI3i5H+60saybV9VT3WMIQTv2n1hpsFgRr
e64B2d3hx/Z3+evSr6OYSQNqjraPM9Gc1aFep9nRrhAfU2Vbzv+UUa9mFTmkd9Vsxs+OofM4+IW1
AUQUP6u6unAZ3VN7PKg6ddDhpuvJGN19VRVu9hgzjN0u6nBuPNmo+X/VqYZSLi35nVXreL35V12q
ydAwBv10q2PHuUHM3nqo7NzYJX4dH5waqfFKa5yrXtv6NSqChKlv6r63vvFeAER+MXVtOi+RKHYu
BkRP1bywfYrnEIm36jMBcXFIMYA8khiBtQw7EZO9rWEGw3Zoc2IpUXnvVoO8s9P84DPHXnDyZIm0
ZPkJ5tghY8t/KZFsPSDu8la2uXeFfqjvNLZdDCuxez92U8oKX7/Ppu6MGEpxwb1XYKkDkBsU1bKz
AsPF9KRAP65avgsP2Um+6OCFgP592bX6J3pr5VaMbrnTF+ORdHPPFrNHprHKpo1E3fBgtxWZHh1B
JsOEKMfSe5sNg/7WeCOA0S5b2RREknL8obCgiq2PtP5pyV6yUwbQ2MfO+zLa9baAO/ecJ4gU1FP1
g1j+fFFVbWz21yAvTqqkDhCF472E+r1V/VVd15tvgTO0d6o0JNVChmm677o5AKfWiW1VZONzKaIS
Gmwy7rR4HJ9VXVKx2AUcdVWlAFfOS9IUv5Ch+bvDMiFVTVQSDMp6D3UozL+S0RFP6jZBvSQnHevC
8NZh6LF7sLU2P6m6huf2rtOiayDJ4c/VFr3E+NFYCh0Tz2zee368hicYtlVd7CRPRUkGVVU51QDq
Nq/+VOO6qkrGZd7otWEeVDGdZfU8ExX/ukOJBbYJUElhXhXIFTjoY1qn3jGVjK9ItvwDuv3qIhfW
50b07Vb/336E+EvgkJa5V/e7dRyM5GUiG8fOphg3KDhV90gG2idrWvVzmmQKVZ06DJVe3XfrIU41
4JzmvKyaT1Bz/m24dTayxTvWpv54q1Jncx5V97c6Py1+6UHL6qdNgtBvZXpfmaSMBWa9X2e3Olfr
ABG0wVn10MgwfXUr4yY/aiZgmM5EdTytbcxQ9KJ7iwkE7SLWDHtVNERV4IbQw7v2HPkmomgF+ayx
wrVzMorimAoBqHotjqKvcQwGZ4JUE3sv4b5ZQQ6+rbKJMK9Fm6T60ZQg97uxd9+msh2PQmPFplrz
SWbHrq3nbWzDlR861ztHLYsSNyM6p2uGQCQtd1+9oWQLFoh3VXIKI3tZ8wSqlPiR+2rZDipJXfGk
qqo+ZjVR1MudKoKYsjd4OH426DxszakJXp1k0JAES7SdEwT+q8HS6KiXLOpUsULqBf01Fjmqs8Vw
8QiD4aIaIxAdr99M/tbDZpwtnqu6ftTXm2Ydy90uCMo71RFbYtZ0c48zEsaFoaobmXl2QqJCFbC/
D5J6gETDlDepiU3NTb7pRYQ71zRON0AX2ViuuRy9XO6FN+RgP+PkUKIW8hqPT3XdFvtAwxg6H1fd
y9F9IUjgkPw1+l0FKutNywaiU7n+rY8zZve5LN4cY5pZ5zPKYRqTsxa3vMuSQHdGRzR/G7SJZEvw
/xg7ryVJcWhdPxEReHObPrO87em+Idrivefp98fK2UNFnZkT+0aBhKCyMEJa6zf+O3LQWHCMiD97
nXmUWlUO9atjnBkdo72Nl6UDKuji6LoHfStBijr3w7dmJJKVVqSkoNHoJy0PnG1ITmCJ8jnbHqTL
PkrN7kAYa4mNuUzns5epM/KtqWfBydN3iI+6j/biByOFnp4MU3kw8vpLpytY8bjV9MCPRoajGIlX
p6xdFANaZEzyeBvYJVRDHQ1BVLOK723eP/p+pb7iZCiIm01tev5LRlwrqZirq0rF9Zk00EVLIVvh
MsewC/MuyIP02qSNfnRRjP45btKfpe0apwYbi/vQQh9uYop7k1XZX8y9m5+uGd73Y6b9xmbjkHiN
xWLpoZnmDRPynBx22wKXsJKNh7jyl2DBX4d5vQnwxngz4+YcAeT9qWUIwymPKTYmz7pd3KDMmx8K
jThtrsT53h3ikqR39IVJX3XsXYgMYeuF6NMn7aPZFzWBADv6WYff1WC2j16jLej83N1NKjHCPA4L
jLNdgrYqyFh71p/meMhfhy5e2IVpeJFqWqE3CmjiFua9/eh3E3mobqjgahjjY1SbC78sbg6gguNT
U6ERYin5CbsnTBxSuz4R9Kv35kIrZ2VuPDP158/P5CBJUOwAQe1jhUQ/Sa10E+ttRPDG3pj6E66D
z8HMCGQw1B4CXy9w+85BfSla+aY7LZq1Wf5ksVp762dXe2ob/SD7kD71bjo8tDej/atjcH4zQ8d7
yUrk+bHIeOstY8JFGxPmZd+IEByxZlxNl5qK3uJz1RO5X2o9yeLnHCdeqaEHXD43XnII/dJ6a4sK
s908O8q+zrPUJ8evT9daaVZP7TCfTTVRkbXQT0mVzvfZUrTqcDPHrU64hlrZNf2hdxUbLSPdvh91
zWHNO2UbIjpoBkijseyJLb4x05TdZHpt36uDxl5/aue9GUU9grVLXXZJQQITm6f+XirXU2VVY5FU
LQijZkN4GvqMsGQTYpjmWnUIYQjlMKkWyx8gCWBz9AJ7JmsBnIjq2Or0nl11Pnfh9Hqtyh6tLvtL
ZCX3Wdr/ZRZxcc6IeN33ffV3gQKms8dXrtp+2jGo3nin81PWvq3haMamGbVqA4AcaZHlLFFLMGjU
YwQDTD94MBJ3PIQ9ZEotVYMH3iRIAnY/T7eLh5G0ST8Xa6AHqbqV+QjjjijDcvzaPlcN8kW1raDL
GNRM5XxtF05+COOUIo/bHIAxFMshLUkiL22RyeiJEFAAnMNuXzMrfyv9KryXmudN/gKtxJF82Tm0
sXJUBjtmIZ13r6qd63c2vh8gRlpAL/SogKWyOH6RSliTY0Kvfr6VqtYC5YCMlx6lWk55fPYHD+Tw
ciQyntnDPETXPyxNtjVtozoNnqVmZQMh1gFNFKlGeL/vbXMJRC+Hh7ZVXuBi2BupprpjPdZQcKUm
v68N9FNqZ/Wj/PZswXmNVqzgp7n87gVYNOlauZdqibk8j2aO2438NjtDBilGCGqpydkiv39MS0K8
JJZJrVlarm6VqqkvNskCAslTxVhtFs1JtckMBZh/vjljMW3iIHC+AyC+qdnCk473qbHmP8Qt3ici
oV/LDroISfnwBZ9vPvVMDTd4dJb3IDjSU1nY/qU15vDG95XoRB4yPxWIeD7oWfyeIs/2q52cZ3PC
r91xy195VthYLifjRSsxNXZj0DfEfqJfZxLxDRF8FgZa4Mb36ZjHIHGC4IYU6TEe51d7zo0NcpzA
N8rUvmvnrpg3WaXxePOm9mn2IIVi2+kD0VAksv3vDgqP2z6Bge4OFfm0oOoBXAE9h0OnorHZwWLx
2vEGsPx8rpvqB7aZytnSsunV6ioeu/FRww/+Hd+1n/nsbknQo9xd+ofQDn9XXZY8RHGEbm3qKAdo
+up7acUak9b2oLm6/RbaR1Ji6RdjnoeDoUTx3lXSm0DxfjJdVy9mHf02o+JHN4Ym6Z3KOWkgRsmy
uRhnITQ21nGKAhPkBy80km8DSaJ0slygSBXJSocXO6lGb6eHpJcqgADPRXEkIh+T8sP0vM1jzF9Q
JyZLoH2p5sA7WR6ZT4Dv6b4Kkcc0HcBKA1j4pun9W+ubC+v7fsi1Z0NtLhDRqw1ZqOCgFkTELOQu
CbyMxHtV5ua1YzyM4zcdxxPjqWht9zRlHfKHIwDlekucUTlpCnk1OE3VAe68jjyIb1x+AvVQ71Mi
YDv0lexdbueLj+x85vOIxKYdfK0yt36ZdT7aNOkPDol7wN1OSMSUQjHH8Hb04p9TjuniOKCdi9Xi
nxkaTNnqHm6AQbO1+rB9InmrHa3KCi+BlROVj0p3F+Sq8Q7y88dgxeUfExVMckG/o66rIH+HBOuL
EnGIoe02KiJ1Z5z7hme10KLHCpSK1KSorFY7QJwnOLb0kMIvdZAuo3fjQ1Z5RkZFA/YXn8BG7GO8
GB56zVRfJlKre08n1y1VCyHF+yxGC37Z2YMufBkMyNij3d9KkwH74OhEdrVr3ER78XqjBeUJgGip
SZNmWAi+tWlykQOWr8/Z4MvM3CU6FZq/qH2W3cvkA2k1o/JJanhSBfvU9bHQWXaOrGzIV7cXqXm6
1r1ESgpCwEGSXtp0PELOvZfbsGg4QAomJQdeDexFlwMCV5n2SZWooBHowaw6fux0sg/LTmUpxoHA
nwJp4Cw9CHUPF79ABWo9ZeCmF8RXk+tvzqKh2Ebe9DLFhDsmS9NfGh9rtLwOL2kW8qUr2viP3dro
SjN3enZC+zkdfpV44r4S09xOhjViTZIbr+VY/gwThCZkHyFadYs4pXcCMWq+2hp+hkrvDXvpmxt6
cKmwqdnK3kEl04P9unX0zUe+9yVgmHrKLl7IDAIqWvQsBeIoxb5K/GKf/NOmT1G2CSoP8W5bj56n
YATl5Xtof5vHNIyMF7fojJdkVhj0wbScpRorXnfWZuAh0kUbbOOFD9jkZNG1f96QRh5RaT3Zy+FV
UB+Au/sIosNtq5TOeZYiiRtGu2YYz04QO88t2uj3Y6xAM9cBoBVmADsaR5qjdCYiGD6hJceaxm/z
LajfZs8FGvcAm/8+X939KTLF38PsBxiFbcozXDodi7umu1alrTXrXa3xPZMaJqbFca4A2F2rus9R
c3b0AW48SNNozKTzuljF1qMKXqRtmv2LlvNiSK1ulf7UWnVBD/6oFL09PZSAQ+6uTbAgcbQavI3h
5NGj4/Kat2hn2ZNubsjtkik2huBZCk8Nj2phzPdSG323uY9q91joaZRs52aJAteVs5G9RcRXPrV0
QmdNEh/WNsNLfnuqykevL5snLYJV9tvBW3Rs1GcpeI5Q8OjJVq9tvjm81ZE63qLooz73gR/f1pr9
19ohYZ2C8kbTHNc2F7uydryetOkHBCuQEdpaoz3d6lH82I5eds83MLsnhX7pIUFcpIZRpq1uZNNL
w2etNdvzhzY5zGqKH3XrBzutrDJAPrnzJIVbEyV0IATAUKetVBVAuuRi6mGXwFF9qWO/fPGTkvCa
F0dHacuinFhlDMQ8zItyO1W+uuHZ98/S2TTwaC1QKTZM4D+lih1WyjC7D7qofqnn8rklUHiH3mv9
UiSI3Jqh4m9V6KB4PQw3Tmf2XAB2hsCndiRSQUppdv2iTnX80MTuWXZKEz5jGsH7xjtr01DeT+Z4
Y9dhz/0cjLfGHMqLN9YdqKApyO7qoNzn5V5Rh3LXNE6906xgBnjkNwdTMZy7PoGiEfd+stiP7fFx
+9IYfgEfvr/1y/7O6gMU20NyUvASfvhdfLBCBA8Si5VOwQzAK7XqNEb2r9nNQbDVZ7UPYE4oIZhu
tdd3LXOQbcPsI/fwF9KzzQxKeDtGCkRSn6+5ZPvAx8CuN8Ggq8pwATHxptVOdAz4IBDgVoGkA1Lu
e/1GndGaazXFILkAO8lVjumov7PuYrABvbArDfU+69IzZtTKbdWV0GP7wT1nPQQ4w3iLmyFm+eey
TgbtmfWh+zJnlnaZyGgT72gJJhrFJsunFs7URh1x0kWdmPTthBuAV/bJpp35RrIYvlP7Jy1svMdF
hG+CxGBPlQnvMTBuzSZWDwrGKJsiep/n+ZWM0C5qtfJQ2K1702e4wRAIYHMtpgEFeNuobhAt+wLC
YsSFru0PpRPi46rr/n2f/+I04QW5FWOD7vOwdUyDzG2haLcZc9XMGtUnI+XMQ5XNNxaCs0EISCRT
sFxMdDh5U3JqtKG+1J1f77GPHHaN4wS3qVvPO7XVvwQj/gEgprp9MEPRUOfyyQL+8VTp5psSR9Up
Q63xFplEcCV8U/Zp47S3ZVEQJdEH+Fuzvw2qqb8FSHDqagQZ2zrZ5nV59LLRO+fGVO1S5g0srcxw
Y+Cmta377mRVCyIw6LS9OdjJAYDwD6Savi9moieTLPmWq9VvgcN1W9TZiODx3NiNAlwvadsbjRKd
BOBaaEmwYu8MvvaGDdtG/VEl+gSvzqxvBoAGZ2UJeBjNk8yotWVazRSFx6gjD5KGCLPkCZIR0dCq
b3r2vbeV+zSF54s4yjaNn0Av/5ldo7qQf1P5EiY1mmvqZSoq7dmE4WHy2JPuteshAX/jVFsjD6Pb
Lq+CSzAyw8g03t8pxJcn7Urk9obl6S0zQlZOjyaFE71h1MsEMyGGald1fQzt6Ydrqu7t6CbtllBg
GxIKvYId8FYjt2Q756APcYQIINNoOaZlRb1ESr5ABMi3Qxz9arISl+zIPPEt7xMQK8hb1Qcu6J86
xSJmJAxP9gFTjrayHgmM6JsYdNnOj5sXz23gmLkN7m+qUZzDmnEwVsztPPTNtuyICdT5I5qm6m0f
RdptuxSOiWGlAwkzzTehHvh7swOpF2o6KxTF6Rh7rWYfJIm7BZR1iIrgl0LmASWGCEUhQhk/e2so
31tkzflon7ocGzvHhdOkB+RA1BF6qsf0+C5oAPLMT6xI2i15z6o077E1zza4AbylsRry5x1rgVDv
JsjFD6NHgL3Wu4mscPCMsAqfz7YCoeSrHTh8M74dQV5usM1iVsGisEtUODxmS/B6ToOD7S3qs1X/
K3D9DIEyA3ijq6eAGMwc4KF/DGesGnUI85tOg8rU/h4gDUbAfveNB5yvth2izs7GzFt1i9B0sVeL
DoRyp2DAoqkK8pHoxQSBT2KhdF+manoeQ7u5JdSYbeduQhQtax9gLz8TaW42FnryZ2/SQYHqvnV2
bPei+L13URLfvVgLTqeKu++N692WEcOs2SgMY2lVnWYUlrBQ/TYARD1WXfcN7wMDTrAd7JUyme4G
vIpuHYLHxUIgDlL9JXXcG/APE7Ps0ecKDt9GVu1ENwLgS3G8143O3zQFJIosrghUtIFJ1q20TpVb
FRsrsdsj0PUCUJxnAbrhY3CAzHxxcpJSeoHmFtKxL6XVuUR5Cm2XxPGxnFrz2NeV91fqvcJl6tTW
/znb9Q7OO99Sb4HIKD8jo9/mVhZc9DHAH7FSmx0rde/UAzw7WuBAwZ2QklJ8Fm8dhHvHKgh6qOaO
OeOdN1rDYzqgUeRQQ0wm2bdm8Jpnin2zFtVQONeqzcz/bNdQxLD5urd85o7eYIFjdDOAnpXnHfzA
97ahh/qaxtC3Zcm80dWAV9E3jZu5jkmbMvv4leb6Pg+S6aLOyDchFPWkxcFva3GIgqpzi26xPIys
zvgQL8UinmPmo3armnX7NPTtdN/Gy8hNzSuD9qmOmOpWdXosA0cNt6nDbQQTdlZa1h9dnzLzsKL3
JNXROTSLR8sY7cOYR6y/l8J372avg4fWavG+6Z5Sp0kuIcuDS+o70c4oIADAxo5uLNt80gMD9oY3
8kRh9ziAuCK+F+8HpX6aMagksMfirFsEzrTsJBgwe8lIQxUGlmhai9cVCMx/CqUjX9SjbVp42GUY
IZJafglSY8y8ljALfg0OsudLIkCZ9b3uY+uK4RYcCcxAPTjWQQ8aawqGiRWnz7GERm4RlD7zoBY3
jTk9quE8Qu3w7d2IKs12WqrIFEzb3uRmmakL0MwJU3glHdKTswa6yDOLGxAZp2GCkQJc6b4zuyel
xf8pN+Nkp2OiOW8FMxcuBH4L/NneGaYcTsHs3o+ppjEV7LIHj9TcJW6q9xm40RteG6ANi+/hEKVv
ao5LjNf+cgufh1uiBM4SKqhnnZVOygPleK52J8XEJwyAlafsfOmNBjj2aqWUCmBPH6TAVOfmRU6D
a+VrVAf5OYtLhuyxc3YYdgMPIaUACK6YtwWKaZFT2LwX9tZkyLsbNCi9NUAB/NeGQ9Lw95Ac8e9i
AqynZA7fQ6TgEB89TFjL7RxnhOC+4I0AaO8SjbuL/m+qbNO+/sO6pr1ph+xYjzWfSVCBiYOltZpA
Emrhcdb12Qm/FnlpfEFCHkXO8VlPAuuUDsrzTBBgobeqx8pcjAfib2pnnGJvDMnW77x49s5hZN3H
pNK2qY6sUqvmCP8ZIMbtG9fUp1stjV9HlVVqWAXIKIZQhheTpspH1yZp+HtAgd6vChBBVncHm4Q3
WK7SvgpHpNOfbnC0F2C7LtLYysRCwGSc1hZcfZ72za5Ibe8RFoDzoE6vMwi+RwMwgp0HzaGKky8l
EwPkKyOglSXJVKnOqZ4x5yszAJqKckw6N2T+ZKTAX6xdHnTGtiqL/gQ7onjtzLo5jbBFtlLVE6cB
b1xb+IUqzR3TZf6ftrN3ehn8mmxlOhZxOt8g/PHYz4C9TddOHgKkXB6CRqvJDCOF6fROurdquzqW
0MCNAHaGkiAxl/HzFqaGOyAV7IQkGYtg48xjtmcV/WAQ52AU32XZQxcCFvue26+YlrXnbMHMlAuu
LgRhcTadh2jBjdbGpJ4BRoQLklSKSY/eFcXw9/E/TdIu3bPltasvZcB19VrodJusSCkF6NnoIKe1
ugp2/mHCEfJkha9xA1LAfxmbID0E0Hnt1oBbNIwvCJWjbojn3VVXQzBCghvKTBYMbuyg5L0IbsiO
zk8hSY4/JrcJLuCyrHnPZJVfIpvyRlsVXLKTbCYzESRYWPx7Q12A9nVbHQWhUjlOC6SQuWx2KXrg
1kGD14O/SRRtiSPQGoDF2pNV+eoo+S5RAxxyf5n9AIp5uXDNckbZWvGJtpao816gitI4ztmUnaRn
5LRcGWQRg7+Pb5eTSC8tVKeN7WTpTn5lgtY0CViEzxZXv2PQqEdRGHG8LST34QyG82e33L/RjJxT
jhq15IClSOT6y2bMEpmUFsZ3Us2y6hiWio7/zPKbcnCfAd4ZJ/mT8jNwXg6jakCcpK/2Xln+kuPS
MYBjvtzG6x2WRsFL5T5ZF2shja5tY6l3R6RW8GQC9HHF/srTAO2WDPU4peNe1evvggeWYgBG3dXw
64inIjmSVYONGVHlpIzxbrOXpPcV5xWqwbce5uLea0LuqI2E6KFNmhe593biPgzEfQ5zbTCsW0OE
3h5Td9JbxSV1WP61IZpt600DO6wDoW6CndwuuRuyVeLxmWxkU54CK9R98srdxiv6/IKvowf6TDaX
AiICz4ZyrPB6Z2wZkhkgAjBnrIYxAv2wKUc7OFKARHaN/HLdnNMeNJQdneTvjU1DjLrZxW3yZR71
i1y561WCWroprHTaybWWq5K0Bev/VkN8ZcEAyD2RI2RL2q6Pg9SlMFIcQ5ouBKKJ6OPQPcuNvz6a
cmnWp0H21EQ+NxUY9p1cCvmRel9zfdqg0LdE0JnlWtWPdrENQe7yen3N3OlngFfGIWM2wFP3olV5
C9M2POQzROdWn571ZeiQz3YW285xDmaQwNjxbVTonCjhNugJWUle/D9/+MNvkE1sryC766F+7Xm9
e6jJ4FDaG/pOhgD5vnfIjZ9sAFnjcwqX93pxr3CKD2/NB1DF5ytokMYrIliTc3Mwwlyb97EbflO6
TN2vV5hB8KI7LpTudXBR+8cME8uD/Jberx5Se1YPaDT287bJwtt20BVgHss4tLzWcqRs/Web15Uz
wgFhspMnoY/TA1MYli7Lg6CPSDuZcKzXx2fpYFczHUx9OyDBdpIneOys4TTlFsuSap87A8ZH7gKu
/M+/axfp2Q/BCnu5AVxhAaSsz94c37n6AmA0Crte5G0Y3pZhWZ4kqa5tBdGfZUSy9NnZ+041gFlJ
H51AYYyU/lKsb+uHR/S6KfvnyhtOXmNu5Um4HoKtwFF5bxsSBDIWsmBvjih0n9c3fH2WpU2qwfIU
qn1/aADpHUMnOsg+Ux526bEe//kRlLrcNdm6HiP16+an/VL91HZ9bMvKtv8eerCVI8GfmucArtwm
BR5TpIDcehuE8/Lh0D2IpoHOQnXSD/hQkKdnXiB3fLB1jEGdh3xunxzmBqwPb3UiFrNa4LGdPOWA
Uoa6u7EWrOo8lk/54HYH05yZSjS6ulODgthNj8DMhgTvQXgHU77YRZrzUO+CqHxwMC9eb7z8Vale
X6e1Lo3rY/LpkGJI21OP/aA8jFLUy3AtW3oCfcmM4TzJ1ZeTFOAZJzArPHa9D61+K28JrHZaZfND
6+Aaf+UWIkqybplwDd5DqvtqC5ci5IJ1sZKeiYNDDYkXfMOY6G9RD9wdGZO9XGMp5LbHy/QEoVzW
yFP6I5/0ixcb2UGdx5vELBEo87qTDDIao3YLZ7dEPXcXFsH1C2C0vyDlZ2c5odx52WKkbxc2jB0N
v+bBe8Qszr1ilv3EfvHxPDvk8kSsg4Gqqc6Z49bfp7ejtusniPfrVSwzh5E0WT4zmZtZO9+CLiSk
EngBf4FLNpiJe8iPShdya1BODHRRRs3aX3XMZLIFXrc6Tq5zngDmkM89Qo9EoziytxmOYdfZ1XUV
FWlBQc5N166DMFzq+9pIjIOcX36Xb0fjudUfZiNvD6ppPMldXW+tbOVd9zM2pmgzFgVK/1DI/16g
rQOHIt9+qV8ndixPSxxpWD6A8d9rmZ3Dzm/z4Q5BdvMENK26CGtniLrqwrPwpwyz7Hp/5U6sY8x6
Y/hA/06hZ5qTV+8sCNLIYjgGDicFL4HLCL5DIXBfcsnkzshjHajEHi3gwX6Bb8g/g7l0WEf09U5e
H+hlvF8vwrpXtqTL//9UzNVG2Et361AvP0aq17n4Wpeta+McYfvBhBZhBpnoKp19UvFYlC7yZ69T
LtnEYZNX7bpJXvtvWP31Qym/88Ms43psmbtbYAG3JASxx+BDL/NXkiOEruU1mQvkYLbBZH5Da4V4
ctgnp6IJQ3Uv3a+b/vIFjQCDdEF6ncfJkyozurVY26Y5I+WgoRSpARNbJmHy76zFFSUp9Q9z2euv
L+cRJs7dWKDr1rPdAE8/2GSp5i16vQVJqB+u/BCzvuiurp5lWiaTOtmS4nrqZVooVRJBaF4HEEDW
ztJlrcrWWqy3cW1b/8anY6P8rUOogzGMMVMGzg4gQH6Surx5XPGEZfyy//rj51IrNpEyqB+mkXIL
r0/e/D2AaH+WxzVCSRfQ9HIPwq5DckOelH/flKOvQxWgnObklunuMxUkgCmyLuE+cUKE4CF71x3r
GlB2SLH2k+rg/xy0Oj9ff/3yJF/JHus7c53PXB9mafX0vCN/8s97J1vXXrL5uS4HXc/6odfnP/D5
KEUjsdHar9qM1KyMK+vsQY79t7a1i+y9zrNlcy3kfqxV2ZLj/vOsH5Yz0ls6fvpT/9b26ayf/lKw
DPgYzdVdCKNvecXxcCZXUc3Xtaq88FIQSoGcCY2IxfsSZluLtW3O8ASFfkefqjXYvHaS4VZOvnb9
sEc2fTMAIUQK/vpEy8si78n6sqwv1X+2rYfJeyf9/q3t/3oqf84Xcn8Rg/Ybdy4ObUxrl7mwfLjW
4rqSXesfYhX/1v1T23U9sZz2+hfkPJ/6XP/CkHi3mjL8UTsv3MrQIGtQ2Vq/0TKGrFXZWidka+dP
bZ+q0s/vEQzof2o1kghJYUPk4+Uk9870Vh7h66a0Sn0mlM2yOquyg+4VL+vwDpgK2vhaV+aFRi51
GfmZCwVElKzMcq+hIz+w2nkrwwPRfyRZG5SB/6arXQcNWyWGIKNLUc6QMBF/2/3bcLs+Co4s+tc+
62Owtn16XKQqe8egSQlZuDC9BnU2d52jp/NW1r8JAAPCRcn4GrRDdLi+8XJR1uI6rK51uVz/WZUd
66sr1YBAyt/Dt9Q/nUHa5iwBO6ElvEbrYH+dWF/3y/1Zj2zwKmHxlp0tAiPGEiH5sHJcu8mxUsjE
YK3K1qd+MoiubR/+cdnz6ZDBq5T9bNyBCnysoVLgGiA9iJQbGkiO5cNV4ojXvsjQ5WdJlp3kypRJ
n2enWXU2TeZYJ3nZ1zt6ffc/BDM/TBXWrrIltzcqeiJ6107XIFfuIHpixBEyKTpa2cPslaRjUHPR
pnt5Ra9xSnkCxlmPm7/kRf47qlWrwR7rbFInDcnBPM/OCRLBsMQhrUlRN2QrN2vdtwIF/bPQ2pSL
7rAzWxiQMSCvkQ9L14Kjqfs3wtm2SABEKto1clXlvtQZVCa9Kl7LGJ6J8Mn15QbPLaI77TWe+eny
y0X9cIuuS9frVZc1i2xeX/OI5OTsmdNerrL82bWQH7BW5cJ+aruu6mTPZzLn2lN2r/+SHob61sZa
b4ONIVZxQe6/d0U8Hg2EAPc6jFmqUM8QIC3O+Eyy19LJnRkOMj3LXs8D5qknCd5NdfASadlRW86h
JnV2VwZ1u5Fec5eNJ2UuzZ3aZ4D0hqHYNBGvuhRe5ppb2wPgqYEpuk0T96BGoZXvkQzCcJmV/Z6o
JKjhyTk3etA8wMki14xoLMTzzMG9KFZvU398XRDtzwEysM/wb+odqnEjqhxUpS1D8ChLSE/UIyoQ
sV2lz7HnoCxodndTjBaCA2zhoJPbP3qWPz+mVfMTvuOpN7XyfcxNXLVS/1teMiWv8YG/+IEKUjxr
Xntvtr57ROvJ7PoBCQetRR1nGDZBU9df6hlML0vy8k1XU3uLog7wqgjZLrVYbAFMQslzblXoN6nq
rkIiGGWoEhw3RozV/bjsIZSEmcCAo0CYaMemsMv7eUqqe9mSIisKB92zPEdYmCC8VcTBrqyQH/Kn
4atJ8uzYqouUX6ZWBnYkKHHslgDwxvVZucVFjOq1CuHT8DESVVEw3LVZASbIawfWw03hXkBqkF7z
CLa3qH5N/RQ9DksB0SV69NXkG7KaylmaygyTbnQXUeUqED4zLLI1TvDYoIb9qJIJfUwVTdtO4xiw
gmBHbHtAq1Kba5ljKYqH7GYahu5eSzrvYV6KOgO2Z/Nswa6mx7oj1LN0q5UOrmgD2RlzwmxuHHV0
YfzfUxLN99caaA6Ufx2eufX4KrK8B1Rmom0Vtht0T429o1nmbpqaHI03wPSFoZkX2wHqDKxV2+m2
nrQbrOCRwcABvPTC8raCanfbLMVa5fk8JgUx1AFpIxtuWqlf8tlMja1mGtpFimIK/rex6CtlO3mw
3L0wJdiMqMFr7wMYde2x/5oM+V8GqXRw4dD9ebdM+MwgE0ErFBUqMf38m3TnlzBP9K9Tk4BWQBDn
NRgzYNfoYD3MGrlka0qsm8rN+4vex+0pTePinlugQflv1edmVHi4stS8U43+tUY16M6NkofBrhqo
r0r9HPckjhzEHvdSlR2kQt+QX8/39bjpMe7YTEv3WEsx5YvBci3HkcGmyVGg3TJm7D4cbOXfnHQ2
b+RUdWNq944XniCH4dSZIYt24INT7dZf0AbJnzCck+t5a2NuH5qu3ecqsjZbH4vlPsheMCqcCdoX
DWtl27yBaNE8wz3v7wkdn6WG0W77jGkdZKhsRKxp6SFtjlF+PihxX1UXPS5cAwFqQ/shYrFsKjDo
btFP62/rgbBymaJ2IjsclCzOyGAmoNm4FLqptEfENrWtVOXyZKm6fKocMGHL9bHHEaBLtUz04qM9
/rn+O2mS+0e7qOGcLdcP1WkQednk4U/PMzMOJsopsilFFcww3Ne6PG1ji4Tkh0bZLXs6yB274QHg
DAi8YNiA68JSoawYlPT6r7oOwlNvDwEa72H1rSwPsj8ewvqQ6qg2VbPiELBWXNzCiQeemyAKbrul
GBJ0T1zDP37Y0fcpdjLvgW/HeygM8U05ZngYLoVsSZvJKhvLBhtFtViLGvwG/6OjHHLtvR7djZgD
/l8OSd0BfIWqHT+fpu0KRG6fxvtSJRq4/fTrpLf8kako9eY2bRceBWlH02phwKJIeRctRY7AxJ1U
J99HsTDyB8jrakxwfdldqiiXb9ZOsoWD3g0fvo48MgfHLlGVsKw8PDEmRbk47xZQfJSlZO+nQ6Uq
f7hFdfTkIAR+PVT+2ocjMt3cdyUAjc87ll81lTFkx6e5sP9KsScFuTS76U07VemNO0YATjSUN7uM
PKNKtmKfFKH2opbhcOvq9Y881NSXwS7UFz2s7zsG2Hty0zBdEB3k69cb6H85davf2EBL3t2MU5HM
Ke9S1Azeo0r5Ah85eJCdZhnc+UVsP8o+kML7FELdc770HOv3ZNDMV82PijctOUsXvjnZi9o00C/v
wzqdbvtAS+/GpUDcTx82ZlKzaTfzhjEbNN5SlT4QTUnk+O5vNRlwL3WJXcJcSt8zr0ZHWzParVSN
vhlOBq6pu9K0UMTf2FbXP2NjhXSRNer7CELle9Nji6DC1zsu/Mp3oGDlzs588zRimflY2uMrEJru
q1V+n93G/WIpbnvJygjpJFvvvjYzQArVsfJHRHTQ0g37P4Fjt1+BbOm7OcZF3G78Vw3wGRq27QDe
k604bPcz1rDwhf+3CVrk3zs/temWAyo2m2/Lwav3+LWVKMw5xWumWPalSbsJze2+eNVhTD9j/b6R
nQowtlcQGF9g8qp30mT7DfkFdyiPUh1Rkzhr3pRspVrHrvk4k6WTmpyxG9Q7Fa03HUb0TTDN4BIK
KzRuarRioEXXPipsdn5H0D3udmDxkPVEWnZf+YNzkT1963t7UxssnjvcTmafkQfBmOi9V6t+C8cn
ukjViVQbmELU30jVxogIH0jdv5XqrEzfXb7591Kb+uyR8fp/GDuv5caZrNk+ESJgCu6WBJ1oJLa8
bhBqqQWPgndP/y9A34x6JuZEnBsEYWgEEWDV3pkr8zsjRt/jD8E+jHrlmmaNeo58bMShT1xVn5d3
CH02YCe6a+E2j0ncqEfECv1V1xsulRiqfJk4p+WAZTtcxG2hVNll2bQsBJSjyMLAULU6gauS9NjM
Cq7L4TF2tLtcXOtabp3WKQksrDZgzIujNdryGLWY5WZYcHFUVBZ1WzpgZtXRi90O6LgV1behZhMF
PpoPEMLSV9Us3Q3czGK/rOLRQVKvy6dCDCApjQ4twXyY1o3+CqYfqpp8IF1ZbRCKl+krKupshx3f
3ur0Pl4t0zjmjmLeizCzz0ViIrCYD2tG9c+IWvLAT5t2ZlinkUbEI2deTFrqr6ng1eh3/7Xt55Dl
kak0f8pO13b/6/l6gwCmteLbapjqy6CUyKWlA/oOVZfgl+hPrvqPYuitp9oe4APlujxloWFBNi5T
FHH99NyVznU5dDDSUxUZ7ktV56rnVLF5TguXAJaqgpYCF/YRO9KHAvxqE8u1g2zopBZcVM4Qv7ca
AjHTcOpbV7TBjWLZyS5KQ/Ueqkq1Wl7enl7Uwq0/WvpGyIhEDIdxNPbUbAuou4V5dS2Y41zuNmBL
LV8lWSUh48KoOhXcU09WEXqdr8c3FXDyf3Z8H7PsLn624iNB/AzG31OnQI29ZX+I7vG0vFpsO2y0
SuyEpS0O36vLbt3VkmHLpR19Hxlo+tUUiblTrR7v9s9LmLY4WsjLb+zQVDapJnViqXp7b6L3PZB1
U580Q9hbK8nGu5EcF69r1PqRq1FF+uPYb4ydr7B5lK/afXD6hCHpIM3t9d5qpPjAkwgsUnCf59vH
RZslNiaVYNpUZVldYr2p9sIo+5vIaUzSff2CWILWho+FWJUbH85MvQCL5Xf+axwMj0kklD8KSsvv
N8pyDVScND/HtH8PFcV+0aw6g3asTfehBRucIUpwi4Xa2WUzVFxV/PTYpbG5oxyQ3jpYgdA41yb1
M25klj+Fr9yA3zAfKp96QA4y6iRG2AzCk8ARfzLIyHrbPQREc9TNr65FswynuH5wG+aEbVdqt+g2
WuQ5JCzhu7I9imu+v9d1gwyqwZ6RBmpKWpzWZsflkW1XtABBIJzbBKwL+TW/NLt3H/LUfdHGWDmL
znU5B+B7qzCtbpbV1oA8l9txe9DjDjCVxrjs0BZI3WTtuI8BhvRV2YfquSsL/zGqplfdDPTLsjbN
CnBbN2+XQ13NPkaa6d8ta2EX7Jq0SH8JqfuP/kQvUZr1fWHY9qO/G/zMfo35qdw1g9rs7KYP3qS+
q/rKeitQZBGZU1b7PujlCzF3686MnF/MI0+EPMhL5SvA8wPMG20XaqvvbfOOSNJxJll3drIMO2BH
IxcR4DUjMv4scYcmMLXQDtrHnwNqozK80mrNbU+k4KWdF3wxRq8mG9lbVpcdNGzlpZ5I2yKy+ojY
iXcO2hJ1A4GjK2p38mLMCwsU79FRjHNul9MvqgAvbRGNb2M0Cz0a/BxwoEDupfpLPPXj21BF5nqY
t0fz9v883gG59HO87/i8DvK0dR04AN/+9fo/2/9fr/+fxy/vq5c9zm1XbERuxuueCfu16MfqqttC
31nzNnAZ1XXZkTP5/d62HAIosr4W87b/ei6/nOCsFHcX6/wmLgtzdlu6Za1u+WZk/2xTiY92c7H9
OWzZOcSuu6oq/AZBcatkjYlhEs/XoFV9sLG51r0Ojo2XDZq8XRaD4P8luyd9pdXlRg8T9RSUGPG4
SS0rENrVUzMvllXLUDDdf69npdcxXYP1+K+9y/af1eUZyzbYdsc8QtD2s+n7lX7WU2560+DcFpyu
9474D4hk7muCn4kvVZEfXB8vqT7Yv0arc98NAHRUC93+1nQcAkcTeCsyVSO6r7iJMR4f6kLZGro7
PUNk6Hctr7oAT5+wZR2W9wgz5Hxd2ZhnkrDdi99qNLrm1ya84lbnrD2iGzFJHTCMrV43w41ehTC7
58CdJVHnO1zHDCXmXCZfy45l0cHq3jiIrHCid/ZBpKIArtP418xOlCuA6NbT9y4xYsk0wXQxYMcA
IbfFiiEIvph4qHZKmXU7Jn9g8Y2vUjRvIEb65ygmCT5pm+42qjttr8ZNdvCHVFzCQCcTQymmpzRM
vxAdZl88OSQO/kYRAjoW0b9X8mR2xtAGl1LW9VXOC0NleBhKcInzAYY+W5FqJBtmU1y0FF88yGR1
07uyvSzHL4cR8LQhNHIkAA04TTJnsiOZJ0u2S64BsA5y1er0DugQAREmwWhGqw5bctCqixm0ya7E
WnNOMkwVxiCmk+2gLMYdbx3trI8OEpTx0RWReaDsIW/ccepvsnIYDooaFcfMkAT7+F10SmofxFNv
O6ekGMl6rSiSRG3ib+OmUUlgUKut48oBoyvQZQBQ3R39iWKTxnZ79aE9wQ1GO8gdBzVQ2XX3U0vU
D+HOw0NkgkduxaprQ4pSgVQfa3rQ63BQjafBcWB5wz19JnumW5XROJx9cqhAUOepV45hBAkLfhy/
TRg+/HT6ndTOxieP7IXudQ3XJpq99lN0j5b0K7LU6beSGL8p/GIvNwMK5YGjb7OGH2e/F7tufgUn
Jr8DHVhBxMPAhMoagXQiMfkt0SXqrXh30RowBcz6I2zU4a4iSH2m8U9A16qza44tKGSuAGZGxT6r
NUAywPuGSwythUH5sM+FEj34imtfbA037RIEH4oOy53p9/su7ccXYTF30rTgwZFcKdqYS7AB6vAS
IQDcBEXf7Zdn6XFyqIxeu8ltrfeoJcobHEExU9VZGWy6BHL4zep7kxgBIi6HLI/+2mjNe5aN/73n
5/AhW/iEvMHP6yzbytLBh0YDb52RGHgxi4Yox0Zpn1oCLG8GX83AV3BKMnjb1C17nB7zKkQ7dzM2
kpzLeVUXI6YlYcrDsuqnlbbCnRivCHnAJGfZTArmhZ6H5D0VYiyOg5uUJFjwaFn8HLM8WraRNM7R
tY5Eqc9RY/1/PG8CGFVgUP+P115W/3prmxyBAyOh1V/bfp6yvP8QFdNNlr7UYxg+cM/1VzK2zYPu
463ocuNedW1/Z/Shsp5y/s22K+M7q5T7ZW15kjDc+6bN3LNpKnvQRdPFbWsshU3ePHeDXa6M3g7e
m0B5wFDkfgpN2+YOtwM44OtAy/WIA4Dytln8RTHjFjpI/LuMqpifnbp5mePu14nZFmfq3EcViPsZ
o0B5zrUy3IIznVaJUMvzz45lLwOsf44TRPLIxl6r7RMSGZKb51dYnrIc+LPaWYO9svuKnuW/3+S/
XloZEvxCuv+UolEFmDm/yc8LLKtpr+5pfsU3ntMr9qkdAgKIiA4l8UXpQiwkun0nIDnepdZ899Uk
CgMROt/bcPoSqZQ6e5tSwdlWCS6JVVD/36vzNpK6+3M0L5ZtSDC1DblodEHmvT87luOWbWWlZlvR
kwqwrDaWkW8isDBeG4+U98vqd4RxwZVq9aoFI/a3rhif7IJJezXW/n0+5Z2HVKy76m0MDdMeslvH
AKoSA3E7j2bX7yWqWgiOEZp9YqsOZurCBJnv4r2tRpc8Vcttxlz3ToW1S8WA6nVqVgqFdZk98unC
NTVv5zmxIKCYkxBvZIq++HVqfRSmf6NSyAwg4eBrSqqEofSjLBoLfB9FBhoa7dcwuic/z+WHUcfv
iqBKzd0SAT2qIdPsSMMSoBZMkJ7ZlPWPftXXMM2ZQCx7BzssjmGGFXDZmxPhefK7qV4te+M0zMi8
hCm37B0bK71UinhL5lei45HfplV5v+yLhUPNCdASY/LotmhU5RKTJMTjwJyi2+XRslCz4HXS1fLw
s2l5RBpq6MXk+Hw/62evamf2LqYRtVq22XUIbtKp8Z0CB13/HPfzPmqfnWshrRt/0jl2ikmlwol0
PyRuQYvIp3mipdrRdVrtqOKjwrMeabt0AhWz7FgWgwM1aK3Mx1SKMpbbn+dovvJRTAVku3+/zF+H
mHaMh2x58Z9X64jpWHf2WHjfr7vs9tOYt/jryMlSlDVxWMIzLBcj2PzySl9hEcTB+tcTlx3fb7l8
wDBT/a0rxNP3NmP5BD9vProJX0HfbtVDHTbe//ybfo7+53W1zyyA2/D9GeazsDz668POH+77My17
vt+0LbLbGLArVvGd2TjqUc6HLQf4oqLMszxc9iyLcTn9y0PhtKAb+t8uHaGz0vZbRhvEqQ31uU6i
cl0RYBFEWM2COn83ZT3C0EPT2KkHK/Snne22f5Dljl4KWFGNPjo9ITpSWORRuPDB3L49hGnzWWW+
u2XMdHRAmEalHnmaNc4oW/fDUojIjtuVUnEjBzQrwOE7LjXGmnQrp0qemGfuMeE9irpzVx2XHVyP
8aHyS8TF7aMWDLwYNj+I2MmlU+uTHeO/LFE9UdDZpFS3pNDfQ9mfFLqeoyQScQTBUMwNP6nQdEjw
++7xETNNdZNjpGjXqkmUOzVmyluQZ3RX+kfBWIR4uXlTP3TYpNLk/L1NI8RlNck+O/w8K6CS52UV
yCVyU5W7ZQcetPdmwnFVNh1Wzum+Lu/rVPR3PQOhxq5goedMyfsJyQjwspgPEjwqBSErJOQQe1C2
NmSHZlgNWE2Fi97QTC+dNpAANi/G1L9WPT7+TB7toDdR/bOQVIvXeMyGrS5hjS3bcggMu4mUNQqm
/9rWTgwkQJrqu5IUPemY/m02L8BRuIVd3jUWuKa0gYszMIa5m+ZFlBrF3hntcbWscgcx7mJoFBiG
6u9NP9trSzxHZmPcLJscpdThkg0TcaG13CzbloWh+zptIpiNyyF/7YCYZ4z19xsvm01d0t8dZX5Y
3njZ5of9ynIbw2vGio71/CGXnVGi5kfTAkA4bzIpq19sW/H6IIyvsthIDMF3jaZFV3rmX0NU+ode
M86AyNPTQFjV3bJwJlj/YK3M7c+2dOxyQtwg8yeqEitYGn2DzOv2JjET845iv/n93DayNpP0ST8K
m5oULYdJm5+SMTSZhbP7XichqdxWMhVrdL7sDwtTP86D57h2bieX0UE3lfSKylbcuW6i3JrRMZhX
jCj+ZzGY1WtL1fJmFOk8LcTvQ/ofwoyf44YEylE6cetdXshWpUV2RXRH4F17KeTofX+jpiIK0Bo3
K6jI9a2ssuAqKJJd9VjeF34wHJfDlgVDMn1FLFCxX1aXYzUo655ZohxfnrVsw1GRYklIzszhhrWr
Bu5dmhvuHVzu6cYw2rfAr6CEzNt1O+tIkopXfuzg/F8Og4B5oHMfnpcjGPndqZFmHKOJ758co2av
BK51h1nUviNBrNxooUOWwTDZd8sOrQHuqRY0Z5bVZQfAFHEpUwaMJG8okGPDhlayYay7iPtv0pmn
n2NDaqeEmdX2LtXLeOuMKCbAWYbXAjeERzxLsjFsyGhruyn9reEakMPht1xBPUdX0dR4Q42E+sFA
PdQxUkKF5iyTZcHYZSItizRPfRoYbRQBcXgKYSH+TOrzAQ//82heha/3nDdk+ZGt4aK/m6NVfMKh
b5ZHxDVn9K9vmtkl1M4SxuXRsugXoeS8YFKLcHLZCLq23bk6He8hBvgix4fwW3g167xVht3Vi6pP
lFkaZrGz8eFnwRgZq8Oyni2uh05kz2I2HrWzk6aaPwLZRDiPrMV/ZJaA3aBBUhSAu3uzLPSyGSYC
jqqZv/Hvh3rqfkSJDgOjzsE+Lru7bsIhujyMwc6A/E9i2hyA82naQdn7PmPOSARJAmckdixaiMtZ
/N4N7OU4V2V2sE+IO8Bhhn1BbJTRULDYtX/GVnz60CJSWe4G4r88U7sPyHW8kW33YnNajxFxYNtG
E2/hKNzNMKtqE15GukfuONlm+Xt/zvbyaPkP0MMKNyLgXCmkpB3VVveqJBD7hqC2G8uQxcFikpCU
cbVS1HbXC+sx5a82zQGHPqYOlf8wXwGtYkzuAKSfFNOLK0zMsyktnxXX9vzPWh5lQBs2JVgQfnc7
7aaGbBGUFo0uo4DEl6TD6a8Tg0WZ82a5NQhFW1srSuZT76fgVobmh8hCZWOYJ9lXw00dWv33whDR
cOPr85nLxrdM08sbLL/ljZuXQMeXh7njdtpmebhEry6PlkVi+yVqJxcaxqydl3McS2GUGHQYdPzP
L1bh2vkhygABzB7R+c9cFssf/LPaZgZkGY3cTH/2ME2zRnE5HXLxnC4Pm4mCV57Zo/fzn1m+pz+r
yyNX64m3wsDLzVvCCWRhzLK/n4XZinDXCvOYzNr75XuwLKJ5tafFsZ2i+rRsKnyTcIfAYTSyxBp0
S6KBpXT8fzspf6VaXZE+auR4wGbX2PdDu9X7QwLkC5M853TmQ5SCGINlsazGERRiLVK+KoaU/ZFg
yGY11XZHKooSD0fbkZ5BTFcjh3EVZETrhuRTe6pTMovRVX9H7efTTYcHrZjBuoxHyI2VBM5hpR9p
nW/0rMM3mpwzWYYrGGU0SqciPFloYc6B367pt9erfswumcZPRO6WpudCWT2qZbPmllHQQqeyWJTt
AdzAPLWd1Cvue30/9SQIWQ6ZtPZzUzX5VtCEQcXedmSx1ME2agiiFPlK6TL6I8gEPX5wuWnEt0LX
rPWojcrGVxpiYTp9C/sfPN30aIj0kBcF9TsiiaJavJZ9SWbhmG7BL0UbE6OfbNpTGFTqih9HnMmh
lF6NISNsT4Bf0ZPEtHQVldZrEFNUwUu1BsoWbftyzohuDFS4lChoTq+nQu/JN3ZqrwBRUTvUGrvh
q7Y5MU7nEpXC86fOPQVjEq8jArb8PFbhmhJRGmmUqzsV8K0RQ8cnNLPsvmIfR7aKkmo9TKaz82Hd
KEWzb/SQkwCHLhIWZ1qEeMXrXqCL6Z9cZy5dEgTJeKz+tPnpnu8tmgY7xrYOebIzlBEjsILev+2V
HSOKaU3/8Y3Bc7hxRvz7hWIlsImQ6TgTY0+BN8cBj4Z8kz88yN1xnzjXAQTSno6nekJMS3qGQwKD
mvOPLnDp4plvA4DBTuCoZG21AuYUrqdQ+Wp8smWq4Tx/g/TYas5pOP0x2bnOa34oSybZiu1fpN5+
lBl0JJ1LdK31HWFNY0+/MbRJzFFj4VEQPcmkJgHXwieGg9tLKScYAlP4lKjp2mpmpAis5dWgN88+
vxcelNcVuczkg2a0cBzeyyrdCCbE1K1R5YwQvcxzWyrbLKj96whxfSqd30VKql6gBu9jp2wbh4lg
r3XePADsLCM8opXbmm74qcBhXcmBbGJtmF7ckoIFBUhN+WMTkQjXyIgOhkYlz43VK8QFZ22MqeeH
3cOoOVuCcJGPhEixFKHSbWWGpCQfSam126kcWm8M02KrOE+hkucrM878TZXm1Ge6fGtaijxNIS/Y
N1QGI027DYa4AU05Hlr1nZl/uHZHu9u01X2dENVakddFPX9jucWr1nTgWQAkOQahx033hCLXAHYU
h2tSPLMVo0FtPcFfXbkEpq6acchWsR3uTaGoqw5klxWLJ0BipUAkCeYrZXxUql4ek77iQAxVtXav
GYHJvvE5cLt3PygroE7yM55eJj0BvpaGH4hzM6/WH4lQfOzQS9J1gZbaH12QqXNvoxlax6PWNoyt
TckMEbDl61+Ub0CYWK9xb17kQNM+dU9C57BM68+Gyuife3q86Ugdbor65E8tAbL5uCOe1yJdNg/3
42+Ss6lXPyR5+6a1BMqrzXgnYkb+7TTjeiWFQKLRafQJ7tA5kMkWzTBgw4DvxLqSLUCw+L3jJK2q
glBgxVAOxcAgKxRauW52nHvVS20K/kQKHI1iW2WmfyXbsNnQ2onXQ2k/WkPmGXnLjUABQ5umL2Tc
p57m0vCuqyZa1XX2jF4Uk2PDHHpIIvKSUG9aFUHCc04syuhhUyvpEzD/K+g0Z1U/dxYEujJK8N33
ByfSP6WSfGaR/lGXBmGBFWR+lTkUFe5d3rfj1sloFkQaWnYnRUcUjsGLRhV0yID99aO8V+PyUs6F
qnycG7F/jNomeqHnA4dIZetOrODeVZtBsWa7c3HbhfEqkhbVklmoWwbDQWr8KGRohCzgfbBeuGta
wTrWDlUW3doIMVZFKi9ZIr8ywz6UpfVeR0y8BnEXOmnmCTXdI1ShHuQ35LX0Pr56p79pSDMLQFV7
JQr0TWvEEHn6LvEshTR6XWnGlWLmg+cbyocD2Sj0O4TokbERhErpjW3txqF6IOaNNnQmdlQBduZE
JTPMH/NB3QpSvbdOaKEfRrMSmXzNFPniqjK+6dZB6MwMsV+dEUIbT5/GqUk9+DMPYTV9yMF61uV4
7ay1nlnl1gqG8wSaM7Egz9XkT2qWdZZgrB1ZwxmUOh01UR8S30embe36SPGciKz71zEq3twgfbCK
9jRYaBrV/ils0n2NBicZ+E7ETb0FyQaapjuFgAMRtAFGq1LTSwpm4ErlGRXXJ1R5M92Xtewp4o4w
4+BDAw0guyIw38ZmeCObOlvZqfJYO4Bsmkh/rbPkowenZ5TDK/6yP8h20cUau6mLDq3IHkZs5OtU
lb+KFnh5BIepS1BUcz7uBSFiO0kbAM2fQe2onnY0IIGp1Yegba9kGpEh6FAf7xv7Ty1q0BT8wpKx
TdR7LkD+AlBeKaIn8lLNwTalJ73JrwlonpU29eZGuO5usNzDa1YD6IM2dJCD2cDbTxDLj8gjQnI0
SWM/EoohL/iGkfDZYNN1rsjCp7JDVbgxP9SsOSVq/9LyoZj6PUeIMCB9pk9upRy5890jLitWbWtz
6oOLRjK9NPVdE/f7Qfrbel/3+bbmtHCTYOZP73BY0duLGP/3oIDt4hJRpdo35KmpNcFig3tKJKzP
1kjop+TbPuLq7R3/T5oSoZygT8uH6tlqm5PuNnetk67Jc7gWTfBmZswbsZAR3dCnrzaeevikslvT
miHlQRD9OfHdoCMANj5n2FBpPSOaYeMYKgLjdieYZxxcZssyuxA9WjEOiFRqVVwu7bPVUFSeUmdY
weG5TeOhXpU2REBVIDgysuBBWumfohmqVdakvVe6LYmRmA6rUD10qvvLNhhEjiHk7DzojkbNKLto
/be24bqbWn1rAfO26+5sUL2DnJJ4IO4sJaUbWvqgRNFOgdx9hkGI0CmghGZQO6w6g5NscxqJPJm4
oWuZ1+q2i+HfcVZd3Gdedl9nMKK6RFG3ugGzoa6iXwTANz5se37gGEle3U91aNuTBoiM2Zi5d/zm
QREj2E23fRMNpPFRidC9tG9V7W6DDqRoHZFR7Caul1IiqGhwpAjjvVxVuHgYhJUiXpcBFYFWVTMq
1sk+mzrnQMjksx0B7+EXvO2KT61hbDz2XJ4Svk4cnYQiSZjrYSjGfF3K6JfG7cfDnYSqifyeKSpP
QSS/CBkNV0JraSsZj37tEFSS/9Yg1zlThUtCIxHMjxzyOfNzG5RHi8Fi0OSXzqVpSL4IqKszBqIn
xtpPDk2LtRnMWRH68DGazAASpxsujstPjTV6idPOCYP8mlsESMU1HNXyOdFLro5+bVWTemt22cBg
PE1WwmEMZqXoNoLoq6Oe3RxNOROyzAHe29A/mrLfaLo5MLAiNCOyYTtY7Z3SD8UhUpI7I2BATiZt
rpv5zqAyVZZTz4A27HaYtI3ayjwKQo9WGPyGbwU7NUGzF2olVwBfGuWLot97JJODbxkDycAN3cpL
VoAxA3EvVilq2/1kBpVXQ8R0+3gdT+a5al20qe0fU7khavkUEcyaU4QG+Ij2Lik2WBnv4k6IrZqX
r0AWbtp8gvgsZ0TzWykIrh5cDbO+DB8LYTMSQgPlUCRYlWrAuFNGYCaRoOfODtGSSTSk3a9jC3OP
NeIKMd/jFgRk149ktlv6Vhjjg65apzLmCgw5w4kgVIKu5B/T9jsvbSAOZ5tQs3aRNbxNww3KmccU
ReqKXJByk2mcJ6LELzgxkI1MzNctvErNOJfgzWcFMt+sbVtDD3nR66OibS0Cj1auqdwLKbYdgNv5
JiVXcFCxQo0IqHczXY70j4Qbm2IcQQe+dqHxW7eUcevrHbBkLKQQDZmepil4O0aEpsu3Xyp4BxiY
EJsY4l9hjN9EIYykxPgyrCZfWQPlfhNqEvdNSogmeEFdvUaOqkOVs72ElNOV4vItsU39nYLLHzKU
i2OX0LXWadyPRBUluvYLYF/mIZXBQGlonppIc37CJqJG7Ok6jX0n2QkTLq02DHtb6xzGAXGxBjVX
Q09pXmKtBEfdHJWIb5usxKpOi8c4zbEjWTeAMb1JMn7uG5dUX4oUKysNdz2J41A7p4uFhL0Qn6Pm
fhTZFHsI2Qq+pu3VzvtXu+4/IInup3FcW7r2JofIhJbcg+jFfOEPlQmfpM/X9EHUQtx3iX1tawdb
RpydO6elgVKqNLLd19hsSLTPjAe/+dUKFVQ3DFESxEjcUW3fG8L8nJriJDSLSzdoyHOij1Gp9m3B
rKOTee+FkXpH4Mij3pGK6bb5NgjHX6FvdmgB7SsNFQJcYh9m8/TiuL8cS0Ekos8svqwZ1k0TM8Bm
gAm+LvBiXXojFFtizldd1dJvCHdKkZ/z9BFsnkuz09/znVxXRWhshlhjJtZpHKpH+UbRLWPt3NQB
wE6KfmgXyAZ3WzQnub3pS/VFSVNaLa2+8weYe4NPGF4KBq2023XQNR9hifTeNA6ML+o8ZYDR2yuT
USWzr/5WTQ6MpE2owykpVZG71mRn8TbkIaSusvbR5ualoa0dJ/4c7fAlpE85jm22VjrYgLGrjwd7
fJYiSje+vksFDekcHyoe1GBjkQMjRfuS5MFcoWbm78f811yrWvODQK+k0qi0klen7GJMpKOVPA4D
v94mqd7bomfI0VkNbcKa9nBISLRruzCUPwufjIwkLC5NEG4NgkS27jgci0T/nSoYdsMY8vvMGyqb
DxRJjzTE5VZBo7IqueI3rmIzN3S5lPq+vuTj1oUCPI6U29FzlZ6fBNDZJLbAEidCSlcrrvH+pT61
kCj6lH56Um0FqHlckCzkm7SeonofAthYIVqyV5XUP3sD7FT6qFl2vguk9mZryt6eBuonLmoeo/iU
EtQpvO5PeDPvjKj7bamHlwnkMGTfJFmTBguFYLqtQiJc7wZ+TbkUMRzm70hikH53X+RbXnyXiOWI
e5RG0HnW2U+uNhzHChgJnDmy5I3qtqvEe84/CyTKNUpcfafMkcthMZ5SU4X6HuXtNoqYp6mM/Yui
f+IaRQaCqH6+HVqbKhh3PI8ueBsAvg0PxAo9JpqueCRg7Z4wkvqrvvRRD326w3PpGM/Uth/srGW0
iTDVnFCcEV2NdeKYJi7TVG5RvsGAl2sTkS213rJCXvOqWvpbqaGlytBMULD9JTl5q7w3rkqaUDIU
xktH31IL+s4j/WfmqbjBKTTFQzBZey1lgC4CQvm4OzECgLTHHNbRYbeWrYHQGJIwBas7NwyuxR9u
vD6dnx5n5RB211QwU7Mq/DRxTyyKUF/CiqCGUZfkQfUPAEjTLRquu9juTrQVMPop6UWkQeMxCTz1
M7l1NO619yB33u22fqpVvpiJ+UT2xb1u5Z4IyCkkAhgKOEGy401dcbVg60Ihvq8N9aVtzN+K3VFX
RulWG2TXxSrFmJjff3uKDBwT3aFsL0kJB5wbADK4Gd6svfrz5NVRgtMEqRCk9inRrYnCXf1RlMO2
tJWnlEjilR0a/bqXDLxVEzWDz7eFUUybSxeruFBXpkhvpN/8zgUWirCdgFIif6raezsVRyOz6rWu
tIypcuT3KoDqIVYUT8z5vK2rbbCCE0Ufy48wC/eAK26qKNyqifkZOhV1qoouIEmqRClGO30sLolF
oGhVpoeiIzK1VYsNqvD3RKuRi+okdJvRJk5oPMcN+jc/BxxsbvgIxza8taMckXB/yhUNvpOlhStM
j35v/PIbLBS+/zXlyoNOlNBgyfBBSd5gJubmpK+VQEWN1euXEfaYZzTah902B92N7mVPZx0H4Gfj
zyc7TN9GrXtOcnzVpC1Av5L8zVF/GZP+LGPkeX7wzhDinWDVcGXLbmsW41tbzL48lR9yJXNRBE4S
9riO2o6x+VypHHZ08ULPGCnNqpFOALxONSF8c00SKZI6P2UpcUrS/JU5vaCDrrxOQX9SSxDSbn7W
uYUL29k1UjrrrAdylzebqI9eorQS66/SLD5MI/3tFwVaS11eM2iNjZ1xc7Eq0pbMBjzeccr7jU9+
PConvNpaccRndK8rHeJ0nL+4LPZjD5YwJBs0jlWKem3e8W1Ecz4Jw1PpqcLgCvCC5P1aXTfTEJOU
GCXbKbCPOCjfLVG+pdN028H5oq1mnblCnq0EWpvSem4u0WA6wU6v4rXdtwiOFdKi4unyf3Sdx3Lj
SLumb+XE7BEDbyYmZkESNCIpUr5UG4RUUsGbTHhc/TyAqlv995nZIIhEAiQlMJH5vQ7x0g2utdNO
WIZvYW/A80cjjzJbuzq/rm5Suz2ZDrjoQwMf3BaTdb5UZXj3g0PxxqGesjKY0XEXF2cje27NdEOA
6lVGzY+oAwKfb8FpJGIKYom6DW1uFPQTt1MW7KiI/wic5pbK7SXAKJ9VAjq0TGg+KUTHzMwfmkh/
zQfbZKEXMa1FT+V6uDyZDQ/GIn5YqAKhSlGG4nG1ZzX2QKj2j6pJfrH6fUQF2hywzSdTeQo26F5+
WNVJVsEr0wP4GBFTlIBC/UkByJEaYSvtaKW+m+t7WEaU9ZLRYMogQvIhlVPpVMota82XIae2O7XO
lrzsYlNads+afvC2+YQVzWRm6b6Q56JUAAi4gO+myi/WvasRLYQZB+5+mBR0kzmWlYRkhYMb3nRx
z6IR5wSwfWVdJRaxxaO1G+tcu1EyECyBEgEkwmGh5kYq8gxtN46eOCCPi1dyJINp0Iz8XhlrTOOd
tN4tu19t2NAn/C7rLNg4SDgw4q90nlUNYeNOXpJlMKc/DT9cM8aMmwAL2xnGtfDGQ+kgSUfk9NOm
jqyZ8E8do1X2fJ/tpDFRbc2ASh8m9ixtnqdM1ruOGbrseYZ1kgJk3DyQL/zWNtms7OLpMyn9wdQ6
b+cEvx0yO9djpr3BI+NZU0N3S1QzJOc4e1VaDFVLg6m93WufQeHyo2GGnQfBu5GY7ZoSkbvBNsD0
DEyc1YLvZDMsueIm7ucpW6QcIwcOX+D8ijz9V1dD3x4ZhIM2OODEjEE6FavG01+8FNNva1uNylnM
bxfPCIxhQ5/qcb733Gf887A9LEiWmIp1NyanSbXv8+pSJWa3SrL+oQhBnzPXPcjKpKTpXFIdNbnj
fsjBwsQ/FNfRyu6SGTrwlJyy4SCPphr261oa/CI8UuBRld2Qj1FsRCgGMPxmw+S652dtHIrOJFDH
YvW2N8LIxGwCZodq40igORWeqKnh4NAYSj+xqotMuh9DPgctDkm3C4z8dx9P9bnBaSOkvK1arJSN
0OMBOxrgA4bhe5H6Ix6dsxf+1msDTFaSh+ay4Kxit2B4TB7y/jkwYtyFXNZoUWiEKyTWq6HBy2Eo
h7XrJaydHatfganukljVXlKP0RrvWFa3lFiGnHwoLT6aLdUXuzNvWWM/2mr+Uudu5ivSjCFahD/w
GEHC7uo71EzqGqIHw+BMOnSIHaJySJGqXc9lT7/TEavr/I/1GW2dFIIhrTTdEWTKWfrRAAvbqq79
NqHkz3tKlUEHuIKFChJ3EPe+GVjDKeQuuUXmrlPb1lA0dY9ahiGgamD50pUVtCoKVlb1kSYC75ei
32cjdWYts7yDbh6avGlXYwgwVU8UnxwnfWsp8vG0KZVVAemhzsroECbdPIHWXy0kLiuqlSF2J4O8
qnkOsKJb7+UMPQU/BRWWtZYqzF2bU03NEpqsvAmRBrZMRu4Cm7uyKCl2tiq6k+62Q1+3hqNS+V5h
4ZI+AnvYc2JNK6j4xVPbg5dxw+CMkO5khEsF07vVINP2TpCZvqmJN5oN+Y/U5c+hJdZZS91mwFFD
6ylrMpeqDkkncPzgiRAJM1iLNlbPTa9uc+aUq9FBOR1PJJab6sWrTGNnqq3Y4hB5mETirOy08COd
wJYp5OEQhmZ97Km3py4E9yQdnu0CkqnaPIGa8f8vJqg/VGSDuE5uspKyOutWfGoTm+iVbosXAy4S
oohPjQN+KiRF+8oYFESx+EFmXu5PjcHDuK9/YNHjF9Y8/yyRxk3dwUoZSbO4fC7sydg7egmb2SzH
G7OeMSEJnYb4DTh8TiqZ12bkiaPd8M2I20LpTQTYNYVAfmgss2zrOc9kvna0IlhjuVLA5UT1WiVr
ItsKDKDmn+QlG3iLdOQnbGTSWpumOecpiJNlJi+Nzd820Bp7n8QpBCZ+9sh8nqXNNxYWb4meiEpM
aDOsAcnYbvdieRbE4jQ/YfU5HMPyTqWEwh1VrAL+K36U1th915LlHu+tVeOWoJEO1JlZlgPW49tu
Va6TsNubLNyJF86JWG3NYgdYbOARs/W6cxkR3oJW9k21zeY+1wO/S8YXo0d12TndUx2g9YQGJHcF
QTQM0c1liCc6Kb9NUoIo64TvlWG3G8dtb0IwVAqHno4xSjhSNrerD/yb+RONybVTW4XwaRcFTOcS
u1EgTBAVfFqdCp1O2EhLwmbBnWwF2K3xQ0L1X53NsWG4GQr9gFFJOTGtsLjnzEr7GELrTdV/d8P0
gfUM4RYYhVviOtW2ijNOQB06eMN8i7NN3d6qGQoKIEPca2pEJtQ9lL677cGYbVJ8kqjz60h59aTp
+q0mCVyL0/IM8uf42eSSjmeC6QB7rVWNmQ7rHMS9zFhZ1+4w9jHXeGKkGx7bh8QIxhs7UME2WPqY
BZQcJyyHrYIXPDzkh0bJ1K10r3hcMDFUx+du0PZTrVIVHuRT04GI2H2z1sOiXg+9pzFRzCY+fXiO
6uY1s4HIjN96F19dVvssgnkqdt0A1YjlQDsAQEeewpx9L9GNX0LySJSSMGvCnTZ9rXzIsns1QnK9
suCctnArzfajdynoVwkleNiVjw1FAfLePHx/C5vih/HUBSwPE9wbfAQ6b8qsXouc8Tg4RBfkSXKn
mBXu+dbILTdV5aqEirLROtZ8zuyJX1fFp2r0702nMmOx+73G2LObTbf7MnuHu0F6Je6n4L2sjHVH
3vONEu6qKKH8YmW7CAtcyIabVEn2uUqgswyMq6i95KasubcNsQn5I6/GyoMeCAiuCc/yo6bvbyvX
N2DPbtzBJG2jfRvH8sITNmEWbKzMCvmcLAt4INV2TGbBbsO6g9A2CPJT9ZEgsmKpkDzoqhesI0Hp
NSqtmFcUTrKwbC+FjTJX+UWtvf+phHvQVxVrJ/O2q4HZpqH45TizN4vJ0kjWEOs6/iuaOu1Cb6ov
8byxqL7lMGlvliY7E0QZUXmoUptvW88RNMGwz6E/wsnVGUsJVncVDxd/2Y2bSjAOB5X2mLRxwn2g
vtTYS2w0XXfWobF3bdvamJP3EsaRicqNmnZZ570vAxYyeY8OIlnJoRQHMdSPnVNNOz0xYr+T2e0A
ZQzsGHTOkJnY8eMh2NhtU3yEB7BakDimcIyxqPSxqaA67Buybm+7yr3PCv6gxZSt8kqTt43XVGR4
b10e+m6FJ0sDvIHr2EUGI0V+yoxNNLz3rYaLuAMsn7Tas2HDLKzqn5XAyQVFF1Oh3Pekc8lBxDbV
ZNZrJq1+gHSwA2LFM2cO2ug/EzluArtriC+8SWU7bDH+hrkY3HpTeA5t1iosy7apXkXrXkmpx2j9
jUb+AJOc4ZMhF/Mox71qhrwTbUoZxg6fsxH80+S5FOIgLZXx90B+cBIY2m1sGd2mKfJwq2QkIwjN
/e1YcDTz5nloumBlYoO8dkZ17dQj47MxfZiDu5cGMdnJb8fmBp3y7JcY0NaqTsPcTyHEqBjDY29U
TzKFTNFwc+n1IzqOoydh+IRB5AexxMWj1VeOZ/6aFSdMxHEnqT3dWAe6c9JhXmfgL34X2gcPys8N
QsUnbY4ZDysFtL3kD+CYH3WG2BIdUUnxdTsELqY2Sfbo2eDUukNGEV4gN3Y5XjoD9MAyg9foCgOF
UWUd9JPf6lD3O3ke2zTbQcs4jF1wIS4E6Qu1iFQboOo4XDMcx5e8sD7lNJxNs70wS8W2ODqmAT24
OxUIQfU2NVvu7nl2Bo5ysZPIZDpb51ROjL2wmoM2kIOeDw/KOGnnFi6QDg94W8b7XDLFbTzjU0+N
dlXY9YtSNhN1rpSHAX83HWWmgPQk3ejYgKVRc3vTzaY5aYTFJpE7bpWm8Tb1VK49M+Juie8ynBnW
IWN9KXfYKh3gTPIoT1UdfX/1M7OJEwsGg8Rp5TO02rfUTN8bGU3c/fquF/xfzJjwQvLWt/ZU/wwN
ipBJMsvpExA0g4wnvXTDtYlFGRUGEFuLP3Mnuy3EJ0bYm6RJnvj/3zvvspLeJqReQJmWon/tqSul
Z1llhZ9DPdzXuvNZZc2LO9YPoBDBWk8UfPIdgrM8HKVEwHLA1Gb2DjiqQmqwbULJJvLAXbX5JFjy
q6DOTmAcMUp714LeXYsCntiMZhUN8nxWatmG2J1DN9iYP9yMxrhz+AUVYbnLGbgDW/lhtPFvzM0K
Ks9i2JUqtDbk75H8LJz6hZwpqtFFeRHmVgt4cjKm467s7XOzw/24eNdTF2764LduDKVONStyGdCd
VnP8jDJCsAu0D0f/BNB0/WjyzgOUtE2hYY0A9ToWKpxeL7oZrElbJXF0rkqF1EojP9mo1dJC5Ltm
tFQf2pzF7KJft4W90/ohxG2sEkSwiHudC+Owxs8/NW8ki9IQRSfpjhHCa080jPC7sUo+o1LMplPN
wSgUvjepnKZNFYfpLYuwOQNt7J+1KfKOVDbWQ032uGvFmj84xWNUyavREgSBTTUfI970OVxXl2o5
em/rbKcshQRw+ToeVYKrjPSEp94d9G9M/4YKxGoAxBgId4I5tRONUvl9dWkmVTsWebftCyXciJRJ
WVXvy0Jj3kpNOC5i/ntD4bvRdI5zBqAgEoWvVs1N6BLcHqrELsA40jyl9r1MQa7c/cgG6cuuZgrQ
hFdFY9LfF+VHCKAnEsIovVCJN8qov9mNuJhqs8+9bPQbjflu1qQ29SADsVCGI0vQX5vQeK/MY2gw
apIT6ACH/fbgOJSmhcy98z7JSHmj+GUK9xkEZTcQA4em5WiwKI1CphFDqF8QrFyiXr3EfQvbQztU
YZZvNcoDdm5fB92bqTxMRytBkOII17WS+ks9xI8wLJmO4kNlNR1CjcK+LSbjITCSe5MxZes67S6V
086rtJuAJzli0XVbApARTeknCdVIEjuTWK50MRgbaJTsuSGTnQpeTJ1TNUfLHZfRbuy0rdM0zEoo
NnpkFqwqJTuZg/wIku4jrcEqkmmliftMtC0/GiR/QflDj+yPeLA+267Er1/fGGpW7TC/By8bMVYQ
rNrt6J2SLIB9VUiKZ8rFKKfHyHKeE2fYq7pxEBFTVaXRT9jvIPcw4ei0PBCt2m1Xp9+aqfhCrXhg
YA3ReebWEjxh1f5dFtgGpu+mYZLDlh4o6t7ZDpW4rClfpsDbyHEyd1GjPXnksArhvUbtzIiPo5PS
Q6SAaEcKRD6crJzc01KnwJ27Tyoubm1QXjA86mBedQ+ioxbThIhhS8c+Ixwj0C6o7nOEDCtvGk9F
623iySJFiS4gJicDnxRgVndrufLesPI3WZNVpqgOXvsQ0tTu0TMpLxsesgLLfegbjQmbtWHIBYHG
IwEarvmUEtCJ3AR7McuQb4XabhRYqoLU0CHWL7bmkBmKb2BCzb2tgv38yAMXeJmK1FqZUYE2HalP
IKw7YdS3lhzcNVgjy25C61aKMK5Za9d+Aaend2E+Ds1Rb0GDQ+AUqfzCyYGoR2qrq17iIAkvVXf4
1/bg5VmmsS51DpTgGRtjreK5Nu1arX3OVUpguCLNivSdgrC79mwmJUwUe9QqMwyIn1SM7YQajhQH
mP0G9U/hattWmqfWcfBDqUiGTBmzMbRwSgqabXPuK7M5a2XcnilATMB6vbKHPtKvaqUaDnltVveJ
qaT3LKvn10tDWaN/xKeIx6Yd4AUZRKG2lpZa7/4cpqMydD6xhuKyNEEHAIewzNfviyR9mDCOu4Nv
TXV1Tx1G3EMXe6hUzDuWJoN411vhqfuvDnOvjADTLZ822nxfiEI6Kv1eVw5LP8jWw90giK+fr7ps
0JbsIwSVwNZ8sqWttutmDcPOwsblr7Ysdtcapj6XpQfeXSNsl4SCtpX2F3Po/mxY2925ZtHf/Kvd
ZG6AlU4PoPVXf03YuFiYJ3BS/fa7OSNa7TaEYbRcdGnPypHoqci6shbZVroIrgmZno8igDhVVn1z
s+zaXpnOGXCTHw9J++jJMDvqglpiEfYtT47GvSMDYZ0hv2nWhTOce5XBdzl1lF69DiHrHZbdJPOS
HcIGc/N14TDoT2QVUjSb31ZmuM6l2lfX5a1cr3oBdTHPyzv1MZGNU+CGFCTo3rci37OcVtbLbozy
9Nx7+lMuFD6Hql4ModUPy3U0zqSUIcVpuZBVQOoThRdsl6NNYq1HOL2oarLybtlYmZDbVPLTwior
itatXeJ10ef1ejkMo7m84w3jvSSDmVF87pPHUwTrClDr+zppPQ6sB4odRQp92zRGfKHEHm3Lfsiu
QPAzc6Cq7rCoczZlGHf3KZaamxpXhYdRCnsdoL55ZO4l12FvZ88N1Td+d1b/Ek342TmZ5fwoBqtY
ZUpb/jRl9UmoLHJJWby4XZL/GqoC2WBifBQTRPbMLX83AzOKHEwFhKNcd2rFwDGp12BgRrOSJ6pV
UHJzXGhMO4F+QDQx052O3lO5i8BCPgEijkYziY9MOncODP/3uE9e3SKSbyprAmZvtfeqg92u0iQb
t3EVEo3iaeKOMHl8NTOHIWgOXF7awrRCUjkpTH46Ie6WA1qoOQwSQeUvu8sBGVMcSsJMYbrDpb76
VeHg21DMNstuM1+gdHTX7wYXR72/34Os5xL6NDia1YsyWk/SUbeKoeFCPPdZru+BCe4GYXVfH3U5
UNRBuytqMK2ly3L9QVHh+XcReH8p4LOhSN9PXUpcJBDohbSgfN8KKyEStIrO/MwUv1GG5AETg3gt
Nav5mWfKrW5VfQhGfDe5QfRb5NYbBG/vpbd1lwjkBtls72RUVTxxVIrSODp6725ZvHb8/nMdXNzo
fvRB98MqsXKJLB/1AP+gKZ3uCqeyXwdbL9dh2E/3nhaXW8/OsdvJ6+4Gdr+7I7U5uBBrWm8MkarP
MAoTDJOiq1DT+2LS9VujyjFaMOweaAIssE0jccuNA1AUlultytJpZ+C1cE5TM9u1ApeUrADgytN+
PKeW0eyMAlZBYQL+t6aWn7V21Hc424RnzdPtHT8U55SmCAFKBlx+ZTcFpJNdhbR/b1hJdMdshCmd
5ti/wuwGXwn7o2EdvqqbcLxfusbWpFCV+avr0NX/6mogc75XyfjedY3F6NumD7CnkhPZZ7s+wNsU
t2XKGUsbBc9dJ6o+8nviQjeVVEH9gv4u12uSlZNg8vV46u+WDfGyztrATmK77GpzP61DiRsalbWr
GNoI7k6oZePqEx70WAxf50UJRWVXD+QNIPjHRJofRlVU+uH6X5vKw/YGnRKrQXdfkqICx7JHDIwu
4c7AVXgDaWfwl7a+dIM7Zvdw9HHcBBOi39Lm9MamH7FnWvb6KMhvsSjbL3vLhdCnefuE9DzozFxj
2VimFRDczG/ouw0+pwTKtfVD+3c/8I+NjrXdZWmqPLfA0k3uS0mE+pBlzUbVe9gVFFCarZKY/O+I
g4x81IjoMZUppZal1xeHxwJEgLmR2mS6/tqvhcSAjzruV89lF+N8Sk3z5vsSy4HSCpuLDaSO57SL
DUxfX7RgVPdL4b5QMj4EN+b/pzG0bHWvaJT4lxOXjstmOYAOFTh4PnmaKujjqWcfwnkBKiJp3HbU
fy5hLqC14Br4k6phDchjlVe9wqjCmtDjlC2Ao+EUn4VeendxiPDGE9TTl/bc8R6w+1AfvHm6KwSy
GCVq6V+Ux7LCFcoaSZsOxkL4S3sbsSLq2+oFFMfBnGggXjUBuswtIme1qFeOtcPdtFpeNiPJpcXQ
YWVuKcelSSYpR5f9r5dL6/fxzkO4luXK73+1L7v/arN0VzvkIvV7lxoquVfjMdLHPxtVre/ilu86
mfDF88ixfmgJ4gO1SqufgHYfllnZb4pTPDea1hxM2zB3rpZEvpcbuH7gAf9slhrwGQqPQncZT0MN
XyaZxS8kXhJqzIAJK0Pxa2M8urhsBWNibGCFM/4Vw+0oRP45Vph6trX+I7RqFQZp6bJi75Wb/mWv
ax22oirQ/UrtjXAf5AVL6wZpl6vnb5WnvZJPrtxjmF0eCx2bwdiZICQM7VbkVfbSqYBoo5JpWwUJ
1087WHOB3G9fOhlWN5qQ2VZFIHYo2zB/dsfxQDGyeNN6o0T1FATHPOqS+8AMfy9vN+ku/0ExlBen
zLvbIARlGOYT5s8BgxJMK4EbWNihucNO8j3BkvS8bIxiaM/CbKHXWi4WBwqrdAFB8mzosTmslj5o
OeeX0LTRwJnHP7t/X2LpnlfVS55n5f770pkBLdhUusZvBdKAYZgO+LZ4t8tekSJAczps75fdRMJi
gZ566N361gEQbA41FRDYYWq8LoUiX8YOXDUpTPHqTODW8ZDVb2WWv0Dz6H8R0XxumY9+1p2NJKsI
SbAvp1XpIhNYKSzk53K0F6JvyQcYMm5oznL7HJ14g055NpcrHYHDnK5Vq5ho6d2y+30gzZScHGR4
lh3l7kv8rHTEiBsYUp9cOxLetq6g+PaDXR8io71Z9pbN0sWa+y27YlYXmX1Ivaxx7uJBVQ6Fi64r
R6XOKr3DREFHfLWJ58NLH6kE6jrLqIlKy6IPj9VfLOmVm69TdC1bSz20Ll+d+T/daiRLWNJy7hAM
cZG/3+Pr/D7IJXcW71FDKTgOVdNv1w087PswzYv7YF5yxKqEq/N3m1u3zSalBAZ1B0s4lCv6Vaqu
exJ6Ik9oWV5YE1uPKrIq/Mbsa1U7WMom8MkdbsTTctDC1X4DD6TaqxU8waYzql3hwHfNGiN8ioPS
8asOcwQ9GdBRIe8kPKdD6jbk9uOUwbLxylD53IKvBZ9Fx5TUkI31mHMtH4JsehosI9pUSYaACKbA
A9VMf+BaV8MyrIdJBhROHZ0VJiI71uaYuhtmk6yWo44B0jk2TnACnsdgNI6z26q25a0DYw0IXcbv
wslvZJFYz9KoHDQVIXYgUx6/VAoFhLmD859ngqXWFNXd6B2+yNeZNiPWuhpr/Qq2RMXdEdljn6FQ
wsAzvkuCAN8orSmBSDJn14+2fkx4RkCHyVsQ7aQ8Mb41uzFXnVuTv4/vpKlxV2bE38Wq4jwOs2UR
frwrIUx3V7fBNK7yOYOhdUbtDNSZUbjEdWtuKmDwn6t589WvkWZJtoXy54zlSDOOJCT3ZkAEIeJ2
MG4fRmJ7bxtt9FDZeFbEGL35y+6yoYPp2O09M/tZBYTx0HeHpY0Omkk5kApIfwi81iSZtguPdpHJ
cx/1uZ/mWfOsx8mv5V+tGb9jq48+Eu5ViukjQRfzOS5WRUdzPidzqCnIxKyfJ2OGD/rg0yy+zim8
TFvpbv7nHGHDS0mz4oikyjtqzegdgTzBt3odQEIkRbhNeTZI0rA5VCyH/v2SSbCxUdp4mw0ibwkp
MNHxkaq7qvn2uDyToz6GmDCsLNVlW8wN35smiwkAhvX6OCGk9duBxPU6HoxTWeipH1uJ8oJI/tJz
F35YcXc16954QbdQAIvX/61rkLeXZepqRsO18uI/Xf91VXNSyVgvRUoZ8U2XhfGkBrJ6DLt/7MTd
m9bZ+tcRzfvHkX+fU3lVv6tlAAllEh3J4rU68IxF8Q8gqpr+8jLVMASI503lJThMuhcV366jTOf1
2vKywINWIVP1P1uXfZzh5c1kULL2RuWmsMIjkhFzlwEV34DKKzdLO8J3iqdLo5YPLr7Ic29AP69Y
Lb1aW2ut/dKhXlqXl8tGuBZYmdMmqwrnjD/9lyOjFv5sPRkdR8b5a8hPY58NFOa0XBTXoNCK6/KK
WehzA5h6890+BKG2dw2A++XU/+wL2/RP3wbv3hUeBy22w254XjYWRp/cR7npOyLHu6Rp0X4vL7/7
1CNwx7/7LIdt1cKspSNYJoZmGD4qmL8fi6JRqU/PL3UFxtfyatnUIc8u6EnR6rut091RnL/3U3tK
t0mOj9lyMhJHnJr+dR3KlYA0dW0zXLlgZP+4BhMnZ12Mgwq/pkKrhV1f58VXjAyKa6hGxVVko4NG
PDA23qjn/zywbzoM/L5bK8NwNiCtxmY5cdlgrVxc672cey4NdQ8/zGbKsUOnkZM08zIBN54JQxCr
ZRcpU7mrDZyWll3dRDKqoNU8LbuxHW94QOqPlafr1zQ3H5fmPsa7tTHJkEvGYnypNaBelhDOYTmq
WOqFJM3pjqBs86Eupq9Le5nZHvukrfBT4iQQj9HHV4j16PyxtAw3wdJSjNueXKUXPSCZ5L9/WnP+
tEzDoi1I0vDy/WmXS6Z82rzGoFmg0t8tTug5j4ttU4bwomez9C939NlP/XtX1BFKNA8KzXJ0OTAN
GSP7sp+pxWumZcV+2RtzcWSoROKTab6XMNdFFhjHV7zdhk1NPdsfameEyhTl6wCjgtuSqRDRSYEF
/CCxz1p6f53oGBHcaeHOuR7x1VLq+ArfLGRp0d+l5F+cMJA/tsrgvqg6bz96A6ojz7uKLn2q5+bC
Q2cjU+D0pk3dl6ExkjWF+Pi0HG3shEyMMX0ONdjTjUnEztAr7otENLYtZDJsl7N0vacc2SbJradk
3vOUnJa3dJVOPeH0CgI4v1WQJAC5slB2y+6Yjq8TubN4WNXVYx0G/vKWXgM2pk0kX7ddpj+bqMbS
2D03mQHioaqIiwmyOpOU7Zx7YYG9JJodwAs1H8YxM7Eb+vvwoMBh+D5lmqaRQRSLfYtHq2GhOom6
hzBquweCligdZpBDg5BdLG8IkOnHt+8eWhs89YmRnZf+pJ7UO6NDaLnsyvmCM4o7X2s5p5e5tcZT
xNt5hrVr2lFehgK9PRMAqPZS4deqYpLZGnb4Ed21UVd+kOGUwxMM56wBE7Xt1LgI/fvkybLrd89Q
io800KG/2OKHoVvCb3AmPFGNtM/VpAkykDznZ6KIzdJVuOB8eq+691NGNtyoxjxJLNnfT5XXrZb3
sxEpZp0t3oIKqqIiBiZjSmoda0SVfhnb7gvEgfPStUn0185V0SDqtsaHoqKzfIcy6MXaYR3113dI
WUN9fYcyZ061fAeJaugpLsQ79N1uG4jU3GZqOu0hB+QbHWOPp2W3k2mx0SNVfzKb+s/RyQuNf+yq
qS72gEb5FrUzOImhJM8qOekbdVTlLWT4/iC0tN5jm4yPqBJnGwffvB/j2L1AgTZ/u/WxzpTpsxEM
E5iQJwjKOXvyAnlbU88sWwwXeqN463MR7fDLyrG/y/rqRGWOyKj51b92W0yeiRk2mzXrAHoL0Y+o
I4iBDprcvs00ww8GJT4BG7nrjLqrv7QLV4cLhNC5OBlW6ZdNT2RE2HKG4cUEv3iD+3WB/mA4Jqla
2hyv5zjqyTThgs57Iglh8ZRy/DrYyUjzpexwJJgPLF2Wo16nl0cABFz0EwAqnMC2mQyts0l982zP
m2U3ynr7OBEuuewt7UsPLQc/AvRxcKYuEqTv87l9ScZRZOXbiNSb9WLAjtL1qcLo/yEOIUzWGjyL
xQjdmeon23PTB+D06Ku9ypx1q+n1T9w2UJt3H7iN8wyD/nIXVmawD7EO2rlRVjykPSBHo6jdh9Gr
awyg2zcV16YNNo7aLdapJKC1WbwdhFI/S1V7CmXaY6lDUNZYeC9WQoZKojnpqa1ETwaIMeLaP4ZX
1hiIsYvwDll5fzL0xr6z5o2pw1u0yrsxie3ZUaw9Q8E8ov+DaynNVB70iWnFd/+2ruOt2rBkW9qW
07oIFv4Yt/lu2V0OqLH8xLbeuvnu5sCkcuoyvyDetO8yEdQXt1PW3x1wlmFqloy/vi9TG47YNROi
vuWk5UDbxsMmzaIAyQUXWtq0phgIu47zw7LblYG9LeIKNoRKNo4XWi8uS7pj70ECWHbrcYx8nGrU
/bLrpOVTA9x1RUwVPKBQ39ZNa71UY4iAzbvXhsQ8A11gwR+qv6FhqbtEVixplrZlE8dFfUJzhWyZ
vupUGttgktWh6YpXuMBIz71A32iqm9z3Y2FdTf29pbaAcIa4igM2Zkhe54OlLNN71YzVjQo65C9t
XweC6tUYde247GGlaF294n3pvrTElqYemLT+8zpJVqqwIhrFl07XISRt6tcQDdXXNVhcQNcW0yvi
F3ctPZDpBOhfmwegGL/Xh++9IPjaW8aqAZeL72Pdf+z9fd4yyP3dczkPzKl/0Huw6nkA/Lvn1/vN
x2bDnf/Hed4Qwn4M+0PYj+kZZWN6ttLgvs3Hbo8dS3r+bl9efbWJAcCsh9lA9+/mQjLSr5b9eup+
ZSHEfPIZzkFulefl1bKpxYinip61BIj9dSDQ1Hj4x77pxPtSDfObpCeH8usy31foamX0tWT27puv
v2yWazEp6Fb/47/+5//537+G/xV+ltcyG8Oy+C/UitcSP63/y9559UaOdFv2r3yo52EPXZBB4PYF
Jr2VL6cXQqVS0XvPXz+LVHWlqrr7m3sfBgMM+oUK2qSYTDLinH3Wrn5/Z2nv/pW/Lt5//f2djbrR
sRxT6oaqUkQqNIv1z093QeqxtfY/UrX23bDPnWc11IX12Ls99QrT0KtdlUWtvhfout8PFKDRngdr
xMWc/lq3IirFkV58dqcusz91o5OpQ02Z2YND6O8QzX3tVG9bXjDIa+dN5olMCrlMS/S+xUIJOoeO
CiYB8cYLI/OqHIXxOklG7crk0XogN8y1hpZkXqHKz7eK5jWLy3bzCnJuGGhmAcjkPCAoKtJdkcru
LNKkP88t40dr2gJySko3Dt2pz9Dk7Oravg6a7DYPkNK65vBmzknVvfCdYfPvr7xwfr3ytmlYlikd
YUhbN6T8+coHYkDH5wX21xIb17OlJ9lV16jxFe4WU5vq7Yr8xrSkWIsBZzJkGz3okGnyfXFYOmAD
i8o9KyQ3V4mpCoA3fXXrBHYJQoFlvWsJ5KRq61PV98d83pTPRVw2uM/4Hwrk+tcB2fAPqv4hjurm
vUHR1F2ElnteKps6PGsuJYbzbKyRVOkNBXj+tI+g9mDtxVVJ8X4jPqC1iJejncbHeW2aRW+O3+dv
jq8Y6r5rSgotXQ3XU9etgXVU7Zno87+/0I7xpwttaSr3uW1KjZIv0/z5QjcylXRYvfSFiEgHL4br
N19hL3G4qAKUBYV90PLma3xZ3WVgUas0Pbxu51cNlcJwRA++OZYnwjrUw0bccIk1NJhmTgtbOemH
56brmlPT1r9vlQvrpS3odxVe7uxhVhnrVtbjU10vhop4+IhBzEZN9GbfJKZ8EK52M69PGOUQMddz
Kjld66oEb7ysWjk+uVX00BNjfuAZ8MsBY+QHd6pjIDRc9jHc0lH0N61t+6emy8/zHJDA4eb78vYG
n2cIfG2euovWgPyIzMVYueZlE3atzfR1V10xy9VI/2SXhag8fNAhIOyD/k51i4eh1zQM3lpiSbKe
/hdP+WTb66ER6mcV+v8OsZD1OmsNwVVKDeu9ITEJCjKRYJjK3n911Gn30oCFMN8a//Onx181Pw6f
s3woA8+vf5n9z+1LdvWUvFT/Me31Y6v//HmWnb4fdPVUP/00s07roB5um5dyuHupmrj+4+k7bflf
Xfmvl/koD0P+8vu7J7BXREfxVA2e63ffV01Paw0R3pt7f/qA72un/+D3d/+rxHsiffrzLi9PVf37
O0VTnd+o7NRMgVAbJdr0S+heXldp5m9SMwnOIH2SDrXj7/6VQi3zf39n2L+pqlQtqVJARwm5Y7/7
V0WBzbRK+83QpcTUAHKacDT57o9//vur5/Vi//WrSLMM/ps3LyOhOlIghkbwpFOfQc3NLy+jpLDJ
+kYW9ov/0Gb/n9BmK7zCcbJJMAURk3tIbbX54TIb44qD14nih4cCnERW40M+RkLFnZom2gsqJ+fm
PFFAeRxkX5gIXNNGXY4ZL6Fs4uxeJoBEgO16mrSpUJ84v+APIGolOaZjGqhVP8eawG7DXIV4SwJk
ITxLS3fz4nmDy1ZdqX8QHWjckZt3Q5b0jjE+Fd1pUqFAnWi0P1qQ4akd+mU1XTQXBqwRJhul1x5c
CXM3qnOQvPOG8zzmwuBn36y6HP3NMZGRTHvVRQG8IEFQ8fOnU4f1x0HnU5qP8fpJc/NynvOOSb7N
ByiykRLpB+wutNeWYtb6wRAx3rhzc149T/AIfpSmSgJq2uMySX7MikIZdmkWvm5xWX7ZVlQwejP0
LZP3DBEprnzllUxf2/Piy4QSogzWyrR+XviX828ONTcDakw2SGdAIvEZ8y5z6/U4vx7izef+qRk6
X42kwzL0crK/Him2BggtLVU3b/b+60/6r33y5aTf/N9vjn1ZP7fmyZvVb5rzqsAKISHFxsaG3rvU
JbDpy+09t/522evv4tfVgO7T3S8LlYwf0/zTwRC2wVVr+oVdJnmVlepawbUVtG/ZW1sdgPZln8uG
vxx2XmGNtz4uX2DHuBXiCSs8t7R08hf6MfvLMkj/mBpZ0y5/as6bzqvm1jyZDzQf8jIrZjLxPJ/M
h5uboqs58r//9HnDeTJ/jDBhYDQdXNnpfHTgIe2nudlSdqiuw2rUtmpnb41YzQ8UteeHYXQS5OdN
DFB6WjhPZAyac/m6at5qXlrjkATSdqRQoSrCbmXWSgiZbtprVGF03c9NAJhJdv3mMLrlqWC+tIg8
gpcBVp52qBXK3MJjiTpwE9FvWg2xdnaUknpbq/8CZOazO+b1IiFxmPoo5/qy+RLFcLLKuu9BFH0d
CA8lJKXWiYKl5JCnlOXK4AjtkorDHqwwUewmOQDKfDbGltLeuoeLGAEPcMvCpiLjx1m+/huDSeB4
mJDhzQRQb6fnONQ6aO7T7N8uq36sfd1k2mPe929nncqnVvGXQ/8XDmNgGrYlSrybj0ytBO+c+ZNe
m/PS+TAymSjz8wf87ZmgDD/Aisi2b88GYSxC4uEun99k6kTzdpI+OcytevrPLst+3eay+rLNZRnJ
LsBMl/m/Oqzelrw/570vh/jvfcx82MunXA4zL3PC6DPys/RA2q884GZSHvTpbTq35mXzLG/wGxQt
w+ayvPWrjnfhtNtrc14Vzu/VeZ9fjjjPJvMbcl79uuW80zh97Nx6XX+Zfz2mbyqrAYOR1QjrkJJH
5UpQh0bA6tHvleTo41aUdXCCKCX3Fn3T9dsKgRSFf5qzgaezymSkorPGBSE2LTJmfv4lauFYycEJ
lryfES37QGEZOjlbgt2nynGyXVtr1Kqo7TKK5KNhetEqDw5R9Wgpco/HcYJuqNCXmav7QGnuhtQY
4DbDo1Sq4jkcERm29DDWgXElLW+88Qp3W+W9pDgSpUAcFA+qrVD1kVWf4oBKhoSk6qA1zjobxZVH
vmIZ6uOSGGXlTLmTwHHWgnoeEfmIQbJlE6sTXDVtFxb1i1XhP0cuyOShs3ZGRaUgvnTgWaJNkvcV
+uG426Q2xolRcUM64Bu8FoysxwwCuWWdGCLAqu8cSpuj6GmIJZRxGaUAb/pshTfaIdbVj/hF9FdJ
kJ/UoSIpQonWYNn3LVGuvSg2DrLCZZHh5pw4Sr82a4yl2i64s6h+XFkeVMenNs2Sld9kPt+kqm3M
LAgpoxk/ZXHwZNejsda6z2p133j5TWEKeG27LFGTdW5Pzznhb8eSOsN8gOcQBSpF6BKeZ+MCuLRH
aj1vTQviLNGog66X+tKoM6RxMntElg6QCLkyj0XXgBxq3OrGV/JbxiEBhw310AYWCcguqa1TGhSf
hXD7VSPdRTPceol3CPX8GOb9N0TE6UEpMAAnSd3wXeT1RqsrdxH7w7hwUz/YY/Pi0tUFOjNEh67m
oVoAb99AC18mjQMnhBjA0i6c51DL/IVe6fI0GAms+gJ/BycL9sQUwCLeuiWUgzwIGgCgpVyhoN5q
rro1PWGvDciYUAtCEeRgcPm3rLHb9538nPp6eN02+XjbfJL3FO61Wzsgqikq5UXxd26Blgo76A+Z
Q84XcRJ2LBBeq9G4MeDCZ9D8RG5DocydZS0o2NZgfbS5j0Q0LdNlDYxygdHmxk/jal9gCLYIKPxb
FbK0Vz6cKSUIYJm53roTSbEDKPfZi5pv1NT2yLIhdYDYaanfApZXiWuhHX2k+lgvXOVGbR2l5wKD
i4Nln39VLM/ddE6MnhOFQ5GpzbJutINT5d/SwrwRjatt8pzbYY3Ut1qbY5BvneimCNuW1JMOib2a
eM9+DA8nyZ0VNl/gNjJe0dR3w6qZIDrSa/nxjNpdPgJ5J2zBcXBwBnn2GZ7TrVVb5boKRl6VenOY
9xhy31/56gBPqLpJXS//LCEcB9pIbau9Sfh9VFFSToGVRUVFfkNvnyLqWB6R4XcrVyaLSCWU6+jm
ocgG7aiHpJD4fzysOLTnXkwAic6MQagO+U2fWoSR4N6XsUPJNUaNfR83txQYEaENEgzpalT/QguS
mwGL7wXuM/APBvl+RA4Bjln1JqZJvbENT9sWUOH0hrB3Edb3peHLHe5NyYhJD9D/HKJlJhiQ0YUu
QP1h4ndAzy62vRHf9B3DvzYyh3WWifc+diGbchx2bQc9szfHBVApbVl7ZbXOZb0Zw/bJLLEF7zsw
wRU/fOCdZQa/bZHUgKGE4m4b4eH8hDkq++bvcT6h0KQ2zJNbTPWCwyM2OAuLwBzP0zzGcw1ki1Vy
gKAtxdqDSVGZxUaTR4pXYS6VlE0hMMV6j+8bBhTJ+vhjhroTlXm2oOwAGrVZnYvOoXy+rYuF6qtU
FSCtWaha/6mu2wRkbrfL+XIXOk7tY4vQL/PPQTvurLC/d9PipnJRwssa+ZZS2JtcI61MJ03BLbx+
yBCqUFKdlXA9AHrWhnHfUoWxGgNnT2EJhEalH266kHJqI1C2bcRD1/fjaFMncNPzbGLG2PmmdvVm
kyWACeJ6XRT9lWtYn+AgaEtzAr8mDpz+bPy8GlL9DpLhB359ISiZJl90DsDqmLmawp+sMxmPRkG6
9EbvGOoYx5SVDmEafFmfIHjkZ4rY40nLtH4DgYf0aUEtG4Gn+951opXd+nI51BT8hLWNSaN1ijzt
gWw/XRSnPani0YnddJvr/g7n8AYMFDwprUzuDTwWFmQcoWGnEZa6KqUeTi3ukRy2rdSPzTX2kMqx
4wfGL83YFiHUY+nYS9IpzaJK4EYMrb4QtpRrz7ptxx7hcs5vsnOrCpSPou97cUOs+qroocQUNvde
FzXU5FfRPqo/gm9Bo4+xpcvjrq6jRwYI2XJogR/WjrPJ3Ib7w0KhYEZUrdaoftf0pPclFvSNPlQ3
kQzWQ2iGIL8hNiDlWIzDYB6pNAWLCnChQRC8JC/dLc0gPBsjrPHaQZIBgq2xTapR3Q+jNWRLs3c+
QJ8doTGigIsbTAkHF6dkcWx1sAxdlEzejdZLUlL1A9wroM7XS3cuIwH4APp92k8ZbyAD69g+6hZl
i2YBVBWkGUY/Por1UAtIq1j650I22tLBBWsBALxYlJT67QacOhjCZ5/xb0r2Y0uPqLGCjSKs9307
bCDfvE/H3lzUYLTANWKDQgYfVsl4KiTlCpGoHtLGBGFiQAkkcXMFK6ijVlQgV9QCd1lJxCsjDtlG
Cj/iDgI/dGfUQBQL14eM34Ydud2GB0m9qtuntglQXZr9CuDYjTEB6hjgCW5oFSerOl2XhC8IsQ+Y
4prRtgqDD24SxocxVK7gmX0xwRX62ugdVElNpwAfYOrYFY+DdYXcIt6aAUJrazi505XOtfYqS20G
SzlPPtAtGgJjiO+lXBgy+JprAVhhk44CTDM0xqqJnD0D1gLKA1Zim2+bMH2QBIganscHy3M2fqV1
Z0AO7cIVerM2u/SqgYi0piwGwLCa3Vf0HAqkaqu6rm8coygXXmtggKLn18LSP+glhoeYz1swCSwD
jKkd5tUKCSd1B/dNpJ3YiK/NuO0FWuox8U6B3n7JOz5KDSW8pWhY2sI+lMDkT5ru35l93HKP1psu
9L9O+KYuOgx6/y3u8OcGbgnCzNP2Vdr1S8OkNjU0k2ZCRZIk+GaAWYWSE2fUxprvpeNT8qP6V26L
C6MvFW1RkINfpGnogHOnqiuIUndf0IVWy+yU5yOKW9Wkxr1dxjj5oIs19o1PDrSJTjafuBwbUIaB
FlcrsyDxU9j9BuqjseMZB0naQR2XhnfSbJ8bm5rviILiQHLhfPQKYYNjgHCaY+FbuHQW1rHId2k8
BHvHUFdetUfMqB1rZ0zpz0/1BD1E4QirzCw3tgwfgD08UhprXFfa9OiMcZux+n6VNO1zqmIzR1kv
V9xdjZ58YMSWM6yjTDXfDp5pMXBJ7nozlSsFyJFnqHd6RxLNUNN70TRfyVcB3ctV6P3+pzh08oXs
ff1EbfMabmWzQ9QPVxZ/kswP/aNqY2iN6RnJ+YU0tU8UHTu4TxT4akf5ifcg3S1LcrkRUDQTezeg
o5Cb5H9gZZtbSr6XUHkwPqbSF/3hY1sPj4poN55B/kkzsrvEkcEWApC7QqW6a+IR/yS9zHnmjfYC
KSpeva1+HVrlTezxMvbRXTeRHZ7zsL0SwddS6ldlp1sfjZSq1uCQK/S3+8gDlxa+DHDIlzXapYXp
CDx5xMg92mYQKmC9ythc0EVTFlgH+JhqaM2q6DR+fNCYFSiGfX+r6R2IK1e/UnKOkdX40nsu6aNQ
sQzo+e661mIiDV0IpVvF0LJuvC1ypHXnDWe39NVN6sUfYa1627QcIwgi4konXvG+zo6mTmUVPy96
B0hsV3FHuKOvR9Dr/lMzBA+ql1mr1O2+6dSm206r7bWh/WZ571sziTZdNXzrkt74IHwAS5GSTx3L
3lhTi4dWLquas7UKNd3ZeYhXlco75TUZT6dRva1Uzv94kLa6qW//8SDd/uNB+o8H6W39jwfp/0UP
0v+/k/+qirDlh7brz8n/+OnLU/Jz8n/e5XvyX5Lgd0j7IR/liUwYmuT79+S/lL+R2dcNW5MIkpki
Rfoj+S9I/tOLdKRqmNbPyX/1N10nauAIC0qdajjafyv7/7MQTdBroBZyOg2ECbr6JzlUqOW6WRmm
soPZ6mx02YdLY3Qwy+iyXe5tSAmnO2y7VAZ0E7YIW4IlQ/HoVRHykyDkrR5O+6vTsB3DpvbAUKWu
/6LKGnG3HNqxxVsnx0R+iHV5RNb6xa5wn8Qf2CtCHfJwrqxR/9vLGgflla/3xv9Bs6T9ooSYroaj
aYZh6oZjW6aYNE1vZHl0D8PKaQ13p5ZmvnJxsZvMQvW94i6N1t53XfYpYtBkBc4n1D4YL2f1MtcS
EOop9QKV0QLNRES+fnNH/YVaEA3GJMG46AWnr8k2wEIIVCRSM2x1un5vTgzUnSjwTnB3jAcoD1Wb
bGuGxTWxSnlKbOEs+p4B3VzxVI46FXJoelZ9qONkWlSMsdvWytbCMq2t28DSzjPnpPVxebLtbQTl
7oQL1bgTTnKDA5l5Gn5M4tyGtiQ64uuDHNZplwmEiH5/Tc3tcAiU4aNL+fKxd2GrEUfJzt4A2cTK
1BelkNbBvBXeXSG8Zun03ZbxJwijsVP2npZ+c1zZT11sdUJCrau62tlFfHYZrDCoMfwlUvv6rCbV
17Z3FmLs8iX/dnpWw/FewgPYKMOz69WAtcNs09drm6L2tqu30o6zVTS0Ry/aa5JoOLHH2kqMTaEU
V3b41RkifP06H5eHmNg91soLg0okarK7B9Cq+DU3jbWunCNFkoT5Eb/HqmltNCdsGOyCjpTdKQui
cF/6lBu1WNlGgzQ3IF4w3NhLn1KxkNOKkm9DoSZ7JbeKheE7L/X0haQ+uJrgYyKsYdvXTcLoh1CI
hUF0hHn8sqvMgwOeYxXUcosrr7sthuCFukESJ7ZF+L74ZqfjTeYgD8d7OjRdfdG3xW14n8bFF1Dl
JSK1tMQYEW5V1tTXAGEWvBs7tgLn54lhKQwwrTZ4Ksxet9D9AYc11IYq2B8ZJW7tbrmz0wjEpSPu
NYSUW10L923jhwCyy26RQ5gXSfde6thJKQPBdqWnziLviy+oATeufaON9qNnj8omF4a+UHz3I7So
eJWT9F4iPryt+/rKjuIXzRwIeCREEMtktJfUZYHt7lp/ldqftZw6FSynYAAH16H6xWtzYxkJKLrA
m/wk4gfQq9hHdS89jGhBZQjgVwfbMcqRF2Eeg7GSUxAs7c/NoEE38xrjxkxSzFFKjEHkAH6lLPFL
SaznwdMoqqHWdpkN3bfY0s1lBGyDGJFCCM2y3BX432SrEZfZGIFnr0IzF+fULSkP7txVUIBazDUY
FU5s4ABtiJVvmc1BEUwA5E4u4lNTDbu3k6T2xYpgG6DnaYUiii+Ei8d1ohOxyXv/2vIqsaH0vz7M
i1qP8Plinp8ndZO+h3ACwvHHJnMrmvaf97ismJddZudWKfpxGypi10xJUuTCwbjsevMjKE3r1ZQb
oziSyNNaczLqNof4I06z2ghjhuxyF5gZZhfT6nlDDUom3HPbIgLL6nkC69YfIRgxzy1DgpdLWi5x
xSD7M+34uvB1Om8VONEUxoLENs/+YpM9Wo00sBGYdn1zJoOqkkEZtHVdEUE2Cy18PcPLuck58fz6
OfPSYT75+fDwujmxuVnMp8sjBG89mIfkrLAcCZ2XBtodoDBuT8XTvnQRXFedKs2tJwj5l3iv1b4n
N4yliUer265DAQRuflX2JfSsvn0IzOorFbotOIkPlqWf0sTCcjptb+1i/GAaDZCk7oAIAD9YgdeY
m/u43QxNsjPGChKN0at7hQc7jjKepHyo3Lmqd2cSalyLAHPN1g7vwCqTLDSu3Uh1dkNR3+qehIQO
6AIC+NpufGNBvMlc+ZOBkPBygI/SvPLTwT2l6SPFCOc+lyBsSa8veH6DznXyl7q1EZ1Z5S41QHe6
egmGVIRYL6naPeLsYJu1+ZXSu/5h9OO9SeL+QTeyratUz9QFrseASpVyinqhx494PBe3KcVii97F
nzf3zQauDBx5YulipdqDsgiG3FsNI+VQqMLdOgh5HKgV4GlHXQN2wESqx3QqGOTaDhKdx+94DSX0
peD3+7kgjk36chUoxripv0a2Z50oSs9hY6Qh9Vp9s27q6aUFeb+xzBE/P2jcVQN8A3y2Wm8SfHHR
/Qe44WX9+8HSeJ2lerlpsb2A13usel/c2KO3o0bcXekQGzdB87XskhdzHL+0avleKGV6p7R2sdMV
Z+cQSKVoIciv8aYlxeBVxMCbkKjJN/p7zsLFkDTD1mHR+kMMxKF9qnrkH3ZJ8Niwg2wNAxZpQakf
/YjQvKMeQCfxAADi39ZeNiXIeJOSLksAdC+KFnslt1lV8Y1UwZ/rGskDEnHfgqw9JIV2FGXxVZN5
t8FhfJ0X19B1PwWgcVe6jVOSXTQHzD7WuCwaH63mKW0D/ahJAUUxLvodkIR7DenelsDN1tACQKia
9UVPihcCejrJ0KJYU+8G7dQB0JPlR83qz7FEjoMlxNWoUGgwCkihuoKRFZUESxzEFo7KHaAXxqay
jb0Wit0g9FMUD7jQZjsVv58VN/a1pfvDRvXob5qWl+/0bKPp+rFo2n7tDT62iXWk3GT0ZvZt/zLa
3F6R640bSEobr+4eg0wdcTWKSf77t3GQPPMT37eUIAWRnaztXOBIlKywDHnv1mlIb658sMBGtoRE
xVr2AN9dqsOVUn8q23xn+ABZlBzRTSD9T0aQLy1VEogkdI/f43U44hBQtJj76rygencZORRctIoe
n4LSu1F9WDVivGst425IYMq4hlzasu+PVIJslNazl7p1Q8+PwKpXLUnv75TAR6bl9XelRjWhNRE8
iQ1+o1CNe4siywzQcmonzrrN8XxJ1Me+IJ3lO/mzmWLIh8kIcqQJvlYEvMWi4B5enbdwWtAFsMbs
s2Xk132I8wevH3/R9M6aEg/SZ3uMVw56Im+kTZLNwtytV8wFHafPvdudVdP+UEY8mpyE+1A5FBLn
sbEbbvrA40IPkhx5tRZa+wBzi2znhNiG4YcThuLc2a7k6eL7AAc9iE624CVcDhX1yPout9uPGEqJ
pcRJJzSIy7Y+GdSo2NQpTq74FZ8snA9sCJNWG2BkNpysuvcWQlFPaQxMdmybYzne6aOvr6UO9cxz
88fcwMq1MbUPIfhNCBbGgz0eZTC5Mrn+WYV8P4TWi+zVp6EnDum+V3zrEJnlxLukQC2795ykxPZ9
OJmO/Jp2yUcC3PjyBTvnODSYesJAwTQJj5MrG9trdUFaPbmKC8tYB+nAaGpaMy97Xa3FFn0pi4Lw
LH8oeMns4lb/NG/l5km5zpseZ3te/1eQoputrnLb1DpFYp4LtjgEynI14rt+0skXjX4yXCG2Wde6
kqzjghRKZDmT8w725kGZ82vUIbIja8Cci/I97C5LZLTqN3vXZsVwMjDeW/tBCqUDb8C8ss9GrVOw
rNHTy/D63thUEAV5rKNk4JXmwu87a8pDYNv8h9OZmGo9rq3KTXiq2ly+Vo3WDrZ4HS4pq7wRuCoE
37x6TK97I2OCu+bCbNunzi9bDB2cmC9+yHEg7d2JTIKPOt/3yN+M+vFarxPKsPQX3ekoo1H6RyU3
VjHmMQyR3FNY93KfUJiNQNnapinYRoGlrD42VzKJgjVmR98UxbqObAMHr9q77nTD4KVXG1ca6Wrb
jePzFxXsILtkezWz9nrWNodOlGcTixwMNtVbgbpmTyFmckILvCIjU7GvjX3O9CXmSRJuPMoaMT7D
f2uotGEtC7w3c9Huh9Jee0lApB5MdGMWzr4ucrzRKvJVvb/oUje6wlu92GlD8SXIvINh4lHphCSP
nH68c5tuuIKLTo25XVAKE33zLc7RibZG1fIxCXdWNApKkkR01tph6oKLj0XKcx8Ux07Ti1VW2wgh
+FYw+c4Z+8EZJfe1byN1x3tpOPgyvcZjy4XnVZZLU6TkYsZC8O6HlKsNA3yBrDg6g79PUZhcxdPE
0bsXiEzmJlG50a3xQ+wMyULs4JwyGKrpuZg2+TGVsiJsoIIvjtd3O/ycSEeV2SpBRrl39fGrzPob
4XyBYcBt0R3mSTu1lAw8zXJuVo02ast5leE1kpcUIzq/OOQYKhzmVuhbaDMv8/NCMy9Rss9NzN1Z
z0D++/Z/ubAynVVkYKOaNlm3rH2utlUNxWFuBQCN/n523gS3h+8bX/add7vM/nIoaeKY1cdYsM4f
NB+A57dQarl3FQR7iorgbm5dJn+7TKYT7eCv9it48AdWFiF8GfPXLebNbEqsEdNPnzRPkgJF4dx6
PdblowLd+WNL0z8mbmvuC0xeVRvk5LT7m/We2eCxNy+N5KSzn5vzZD5e0zSPpRx0bPjKmirp6TOj
AvDeem7GbbUnCf0+HlV6BW547StpTMfTwJ1NACzPPO0aj3kS7tGAzR9DvH3oAbdNo3byhpPuqqBE
CPQTNZEhEPQe281y5K5uSIb6VkJW2czwy21sABDgKTcFzPUzNLByo/gIGebZ1tPic6Bg3Kz4AhlG
3pknrTI+hKowt6PBUDoWro6CoBP5CluaXZCW2l5KaZxsSsBHtby3KTD2zXDXQGc7hX4Qn3K/9Jeq
wTtM860lkqZ2L0v1OrQdStBGMZSngdNDnKj7mwELzXrMTkN7eM9AfDy1qTKe5pYsdToJGanOeVab
1qYGTqt0HiCjBd8380ZtPBnWAE1W03CQRdCRcyaj+BwkVnoOsU5GQMGYoIpUXDQNd0UxnLZWa7jr
hjXVObjeqZ4mGrGLKvTEPiwKbeHjsLnCS1JRzqT/koOH0epRB5zNi41rxAEZzvN6GbP+xNMUGraX
PBS6sHkus0XpKd0pUjq8kSIPU8HYmnwQ8oRhekyEoQ8+2CRMz6MEQA36Cg67mT77DmYGbkPi1amK
nfQBzY2qOMKPQzDHmHKMEehmTpiQVw6e3AIpcB0Gn0rHCraezNSTGkv1NLfmidENcBKFOi71mIo7
VHobYj+KwVfQjhGmt/NW+eCk0EIQmGuUkB6LJLWOwtCwq5P2atDsZ4fh/AknCFCiOPEq01wz3SmM
L4hTmlbLm+qPZb5NaAUIV9V2dzlggkU4JuZpvrHmlmw7bxMKDD1BDQx0HGtKBRtrJ5LRODldbWyj
MPw4OvjXrLxlHwkSqdOqeb3V5cZJQkVBTrfwdf6VoCOvrmbjHuTrIR+y+qiomLXbAp+enh/JSVcT
5TS3yERLBmBY9jpJDg3/ZNdBheBDoKEyhJKu47j4iC/kobSwtdAnYISI2uhk6XF0MuyassCtY/ba
Zl7qKUO5sgw0NEomw5P9Y8t583liy2NoNQ8EOiOEKFF9MNrEWZkDb2IAe+rJT8BTyOka1tNNP0+0
JsiWo6blvFtzBoIiPI5+932iBB558Hn+tYmVxDCN2vFzVcYP84pm2iULGyRnbzacm/PR5vXzLFhB
mJyRob1+zGXF5VPnZZdZpy6MFeg3kF8/n9i8XW5UyWFoPhohOhwQrUH05tSBFDMEMJ3NvOnr+V0+
8XJ6xXzmcUvkzCUXsJzXdNxcuG+r28t2c+uX0/tldt7kl9O4XIK2Dp6xYD2XoZtsPTNWee9imiHy
6D5q7JPsfKqcy7pemZRQ3mQEnHdGbqAONpWrsNRRtRH5AfViItgGuXF2sCzqbAx83Mw5Gmr/rJZK
vhxhc6GNEw06iVg7ZLGunwg+wtfCGJdevT/U47UXfqxsdRsTs1jrZfSs089dSwuFtVoz0jUhxS4M
fp340qI4Vg11Glv6jzLdBlmMXHis5Lrr+vFgBrq6TeqcO1jXkGVTMp8OKjCR+JPPuGZLdIPhqNEj
TZS2vuck8GRC7ITfNDIfRQNQNHjn0U0fE3WQH1v/Ka/9TV72Ggavi6Rsy51Strcp3nwI29ADAw3D
GVe25TpKo89IMmNGRSPE8YJAUtcYz7gRPEdNbO6nSAc+Ypji1n0Irqj9XLnyJhGqtVFM8Dz42oTa
R8Zp4hgP8Xrku1zzPMcMONMIqUqs6SbFG2Rv594VKjr3cOBJlEgSAD2+0Hjl0O/H2MbCVdStGDo5
5hcBnxPNc7dP+Qne6VkkiKCDbkKKGW0dlXqWHMZtX7IoBfVCNLhfaibC97FBwqdX6peuqB5rVSAP
x38RszED3PanMRTefVJFWxy3rA03ybnreP1nZnjTArDZ2GV/Dbnx6n9zd15Ljmrbtv0idmAm7lVC
FklpK6syX4gsh/dmAl9/G+TaO2uvWCdunNfzopBBCEmYOcfovfVhoqDDoSzO2RGpW8oUjHg5xLwP
qtshOYurXT8oKO6yQPrmjIowviMSqT0A/DuXrrAuozPNHnHUkLXJ9rt1b0lgORc5TNVz58bnjvLl
qRyQzvZF0G4pfpn7CNAnirPSuhM906UyF8VGtPN+GCrzUUtC2FCdtRlK6yoVqV0DNTgkVW6cSWoa
ydGOHL+O5S+dlIoDN1jHp2w6jh1aMGpnKMfceT4Eua5sgHe3m4GIxhMDEiIsImWXMiXeqbnabRNb
0faRGIj8nGbloZqiW+/I/mQVOVWO3lpibCv9WE7JbxE56R0iOHfjsEdRaSNuNpYHvOb93lUI3waX
Z+76TH5n1rdJRmvepY6pn8icOKWYOv9vG7WhaSze5v+5WXv7Nbz//K9e7V9v+bdTGzu2ahiWbWnC
xpXt/uHU1tX/dGeFvlizDQAewnTo0zp04/5tzV4at7RUeV3QxVzAHv8bb7YpcHn/2fhTaQzbtqXr
rkH/DzLF37zZUQfXvWgq4xpxpUwWrbW9qK7JKB0oaqFjjRVJwTpHDIfsqp+TbZdG5qWppb2Z9eZL
UC5FxkXbbSHyLha1N8j9alF/d4sOvGsQ3pd6024UbXzXomEfBbLd9Yt+XCLmndW2PA3KfMx6rdiX
o/2lyYMJHhwYWhcQIqcX0kudMxLj9jogVdcXzTocnWlbrEJ2dT63i7K9QeJuLFp3ojefnVX9vujg
SRMMt/R97F2iDycVjtJZgzi61/qxfeHc9Gwa/UuTqeVXw+WkBIjZJfLj5PYSBflAdZlWMKZHUd9h
0MBjs6j1TWT7tgKjIwhIoyRpR/MDxP3ZovJXkPvbi+7fJeXI760a/WWSEdOHknpxCRTYBWBYAV+d
fRcbQbn4CUqMBTEGg3lxGsiBAbFONAbyV+Tvi9FhVOeHVL6ai0+BXaLd1Yt3QWJicBc3w/oOKySq
kQsZw0+HvCbbJPHFWpwQXHT47NEC3Lv4JIL03lx8E12Ztztjr8n4oOUZsV4YLAKMFj2Gi2ZxXsBc
qDZhXOxnowj2rvhpKejsWyIPs8iwfLk4OBg/WRr5S/g6SMnId0V6JxbHR82o3BOu/G238nVcXCEK
9pAwwScCBtyL+5E+1+IhaVY3yeIrmQMyc5ZZg7l4Toh0JU4I3WkkaZiBO3S3pYpwGbVy0aY7vXOG
89DnySGm8I9IUY28ZDZ6b+DCWjUyvTLsTnZO414tkmOZDKTGLgtdaHTDObgPEyW+ZunQeMtvU6I8
fu4CrwJUtpmJRt9ncuA4cKb+AIcnregYZNl9Vat+YJbdxX5y9DQ8hpCrtlb/20SpeyV1/nuBsBOt
agG9PMFPRUq0JPdO/UoAKyRrRwp+nsCfVbc8VZJOiBIK+uaDcTMwCck8bHyDQMWSBtVXgnEg5JLy
SkHeH8lCzhA3+Akm9m3BdNvTRMFYNA6/uJYk8bM22G07FUVBrt7oRrSHqNVzko7G4drwLyK/dw9R
rJNMpKSjZ9VGdlSN7GTh8tgEbePcs9W0nqnyhzIzd9NAfEaWFl/xabUXp8RP1RrPRhb1dEKKpyws
vqiqMnjlkJlHoKytN48+2S6h32hKdZqixt5LyjKMWeT8YsVky5hho7wrBvnWEmJ8pmKJqjTOIU4w
HDWF65ow1FsT9/IQzIq9d+L8q0409jXXndKrSqbhtp2YBy6aeOpy5xIJnbgUTlcFWXNGg0NkVkCR
aNdOdfpfdV+VF1sNLjM+kj3RHSZBAOTftQhnicUCV6cqHWnsiqMeMHG8EmIR+BBPxp0c25BMp7Q+
B05HW2uy8HQoY3aHTaI9WnYcnOJKZKSs08YiHd5hbNoOntkpw85sW90DYtjvaivSvaApyH0fxgHL
iakdSOAKvCSX4dYOAriuInnumdGU6Bi2A/BzWvqWcy5VdB5hO9/zPbvJ4JcAUI8JhvlXmeQXAGrW
x02WJBQkg1NLdlENifmgWGQya7Lr7lxj/EUX03xKQ7Jp8qTbhXjn/J5BB0zv6lyr1tukVODrw9zn
3I+CVwQkRJJM5q2Ugk9+Qb/6PD8fr/c+QAgrLuHj9U+Swvr658OPJdcn7cZdHKOL2fOPu+tLI8XD
fTtq9+sq10XW59eHn2vsDZIljFT/4rx/WtUZIuFrX93vH3c/ne3rvX+yt6c2e8RmffnvLvvP93x+
xLqK9YWlwk4fzMSxtjrt1yf/eQs+/PbrAh8ft67lj7sfb1s/5eOu4WL+Nsl1XL/M31e9Pl7X8Y/f
9WMV6+ufG76+Z2yCcjvalGA/1/u5XNsMT5MZkkX8+Tuub/sDJfD50Z+r/vvif/9263v+2NLPT/x4
5x+rX1dqU22b/9jCqhp0zyTGe9Poyn8xDYRVt+AMFubBHxuxrv9zQytXnCribA6cAl9Dc9A/3vCx
1IgBIA0GrGkGrF0aqTMfEpjXhCi/bRmGYutEMZ3bkVif/zAsKAm2BK6vyIz12c+XOqQTBysAkb8s
/fn8em/lrXxSMNbnPtbyAZj4Y43EBSIuMbBf12ntS9gEKuXheHAoOK93lZrC8cfjKaaVvyQYeX88
Sc1/OKXl149F1hfW9wXRpO1HVdK/j13OA4q1lPzdUtsVOLvh6Kde5rg+qH/gBy3Yg/UeYcywD3qj
Jbcuo8mdn1ParbEbjIfPQ7RaLd2VftM7XT/3GpRNd+ZylfKfMQYuTk7rbtt2+GW3vziTC7wm0xsM
bGpwmm1QZFtuphJO13pj9WH5jw8/l1vfxr9BuO1QbCvb7o/jiEKsbe2TqMhfV8fvReQ2+6Zpmce7
M71AYcjXILeeyoDLfIxUASsJjAwrrmDhDHzk+rCmMUbCZHGc5MFgiHN2yJ87q65inV07abcw9Ppt
TxbReb1pl3tOSU14k+dDeBTky09TP7BwNpzV5d76sKICehic8kSnJvLXG1mm7jacuJqXg6aUG67A
BVBWq9wwdHM8kWHJX2/sGTEIOXPHFVswLpKZ9aaPld+VZsodasay3LiBEVOltO4b2cb+tLi4JgWT
H6oLz8oC5ZiNKeWWuTgJeGozGhnT2BAClnrDzGCzMxKsdbpmnG27Nc5KqJDFLBPViwwdTl+j54yg
wU5YQ410yrpSo6i5nPG7JeNjTmX2FFVRpu+MlLRJqyYUVUZWcFKZXJIce3aViBBA4dtCVoyNqXMm
0FDOyYIPWe9J0pIbwyiPpLiBpcGOuck0tdwVzFvOeUiVsFaVv+4R18cgqzSvSLYG4DT8B+zZdXcM
ewRuDAAmgMb8/vZyIzvyXursceV9qJDQzmQspDQPMuOoklxzWLdhIkX6nNrYhjdyubs+JgOCoQHD
vJUioS//iFnj5T1qbjMT2mCE2w+EwoKDWCkL6w2qAQcTai5uUilIqjQF8h9l2b/NyUEDpWJ3PCaR
i52Qfe9zB1zv/e25qeszLxoX4PZyNnRtwu2VcN8yCgQZMojqrC9f6Y/Hlh3FO+Zn8aaIF2rPCkD5
+DrLj71yVtavDF0fay6RS966O61fb93hcvKi0s3H/7DsbU5wEpGtnlZwxPqF13ufN+tzqCR0MnWM
b4EG0Siiyndm/ohlnsZySjf1308izhg2Q9fio132nnUXWu993qy/wfqQayXD1UQgGwWbAxK4Ooc1
Z/315vPhlKmvMgwzUPDq/QePxVkoLh93DYyZm8ExxYKjrc86Sqxzsu7Vy83fHpJiuM9JUDl0tdlw
MpN/3kw0cj6eC3WnPrBbnB3Ke8gzpf6rU6dmVxgB4KzlJoqoJ48B/1db18FRiOIQtjjiYV3uViDJ
+vutPJL13vrc58MuK86tTu8nMBHU9qa1Hyj5LdoM3Zuk3fhWbyHMrIhNTaRe0440tfYwcc1bvxAa
NaZOkC+gYuChbZf6vRbqmaeTJMuRRV4CsL99Au9vUPU7UnHJxBps6xxPAqXxpPdeGqmZP5IyFsbJ
s5Qdhs62ynZag0l03Vhk0hjIguWEjvj8uH6Lj6OABLuhQLGRzW3nyToM/R66RoNu97juHZ2BO2uM
sufU4dT/8U8v9z53Brs2krPAElssefMEj+NgbnyRvZObY5yJHzR9e7mBj7VX6g6BZtk2SAKXq5or
4zPe4yJ0XWK0a+cYq9F+iPqXvnKVfdhkBPdmqNnqIWpydEzmJe6z8aPW3RFlf7Db6qFO0RGK2SYl
O86UjWniGkWK2nsNcg6s6ZxBBrssdu2sp8cIpYZWtScj0fFFFtLdpsvJosO/fRaBispqfawFpblx
Uy61rtUH56KALSI0p966DkAy9T/UFZCizFR75cVICF3Wh1tGbPPObt17J2k4lprmWVoHg2nv9mPt
ouTpLA0cCMh8roQzTBn2khe2F9pLNMEYbTWc0XQU6ZAvGsZmuc63sqnOkVYq+xj7XKWp9K3W59ZX
5yQat03bPUdLp2qewy8BhdM9EpfSb8X3WSjTWW9Dzc/RlIGGhiWWynNcD8jU8J2HOQ0wGqZI7Eha
3q0bVjhJe+hT/VK65V1DXWCnzggAld9Ry0rxp3/T2hDlgSQzI5T6fiDoaEOqFiUIzpTrTaHAZ960
6i9B4h/RxcN2btUnJ6gJrjwnJay6bLlZ7609oGBB1aGWtU72cIcWKtklUdRvC84lu6IBffqxAEfv
KbXeQbj3tPikuRnUwKNn4RzVoOX6sny3qCJtQgW2sakXeF673AwLUG+gyOJliJs20/y1nJqXUOlm
JtuIC2Zb4+ex0pcushD6p0GxaO+ma9LhPCXZh34UV4f118mn5bxLTwHRDW3YbS4BtTHZzM/rPceJ
UR5/Pukuryjt5OeKGh3W5/XlLLve+7xZF7M+37s+XtcKKiA6VBp/4PJBfyy33lXhAKPosH5/vHd9
Lk/kKcadvC3MH6mKxbikhUfaLoG8KK0VrzVRiefpDE1USx+hocyoNh5B2So7Qy/0DVGNlNCUaW8E
Rks/mvyvyf0eyvxlrujbQ/R2vH4crE2FTYNdjrjQ0aq+kiNyyB1tR8lC7JoIq0FThDpirSHwwmb0
ZZ41P4IRuZis3LcyD5xNOaHqCoba3oqW/EIKqc1OUdPxLIdZeZz16IdGyhCulbfWcFTwuzK4s6Ow
wRugaLT84+mdjKQLCjnri07ti95R3e+JXxveUsVfX5dGJneWJjOSFJrgqdb6L9Y4j+8iaqNtnAf2
woNtbwUJXmvJ5T3Sy8eCqK1LmJUhdJDYPHWzJI+Zesx7q8II79P31k2zfT9bFeIDNIMoUG/rWvnV
2NVjU1zduCQLdwlfW1/oHOU1wu/9JKtGP5siSHf5wlVQ0Uzfl+SNx6M7v9baaO8LSO7HunXnF1mh
uFm+5NRJZQE3GpeqrbV7Zj9L5v1yprHQxhGMTcis2gQP9hxrfj+izF+3FuEtYQFW+i1XCPS2R0hJ
Gu20byZh1utW9VM0elFi6T7Jn86DmTqgx9ZfB47rJu5i434IJw19wRR+rHICTzSMpv4yFUlHo4J8
zrTt5GseVR/vjGj7IsA2jHNr2tjoh/FtXaOaxeTQhQHk6ik3rrPVAWpYPkqLypuTqfUXKoPlqR0b
Qsyhy7yb8uMPpmkmIEG01mmQav8cp/PjukJZmfl2MJ3uFk0VwIHSwSiy/EemU3zR1Qhlx5hmO5S9
6ZnUTrhry4tq67uRLt9mC/91quPvQVZnfoGbeVnXOkc2KfPLLtYHVnC37nbrG0Wt/qAarT8KdYp9
mjO0rJfNLzSGl7pdvsSltdVwIwC+rMQpssljxP3RI5Y0ih8wG84iifSvozPXwMnJXQyTZnwIgUV/
LNGHxcm0lOSbEouEvlqDvokT0kOLspljMC9/xKM4EMg+fevjwt1FRj0zfqM6qpXW0QWw9rGefOr3
o8iiV0ZbOtG1KENw97f3U+dQ2lzWY6IpTqQyvGaQ+3b4EnLGD0V03zRhvF2XgC6HvX0IXlvXrnYw
tKTPxEC7o0yMNH35Pg0C7JZQzbdw0vm7A50LPVTxOzWISAxePsXCvJ13pvM217brQdAjB7WkDp0R
IPyxRE947DDP7bvTmoaXZKK7kFyn3swAI9D6KSPnAFqw71npjF4xKsaFdKHqZrckXK4f4i6R6kZ2
WRdQq771bJi+166z3SuXiOBjKRuzSjLZ32mwLRgnu72maF3YBcEZS2w7P7K/NqjUIm8U0rgaQpbX
jM/y0kZq36lrfmxPDe+rVxSwDEoTXGI88l6NJ+B7rvjr9mgz7pSCS9utGhqV3PdI9YI5098H/BTL
r0IqM04BtRa3Tpuqi2hzbBJhpxJQz98zgLqhdN/8ZEhOKVJ26qMdRgTjBXN7zElIfJwdBSSSZtU/
UdoAK+jFe23kCrAA1lGzf/oF20hHOVZelC58/FibGz1VTmm+BEqm7Ohmpb6tKeLGzuSyrzvBu8Of
tS6aGqjR8z6uHwn5HY5lGmRHA67QIySB/mMRsnC3BcXZd2FLgmvTurnpmpA+aBL69ENVf1Wz+n5d
G0fPc4/K64XSCjgdDolzPTsRcbGQkGq1aL8b2BbE8o0NJrUw0izlAb2hfmTwpBxmy0ie7JCSdMEo
/2fOXqm6g0JojCi80MtgAdzgwQm/C4lVj8mV/ypmcVt/Hkt3XhCYxS+i7er9GI7aWUekdTe2igqP
olpGRl/XJec+oFE8aNrDGAzukaS1dAdmwR/7un9COI2yefm9pzDblQL6kbJAQoa+I1ZEDaPL2ONM
6APwE3OfXtfvApzrmzr0xhc7IkBmBn5+TlViwTVbIQuDss0PbbiuP1DNTG4TznPzMLQyPcXRMB06
+DZPsI2YEy4/TGBhT6Bd9RaonKsdBLBXW1fKSyCAtptx233Tcs1fF6VS9x5HBddJWKw+qla8SspY
0l12nQdrzieKr4b40SMt1t1GeU17VF+yK9tLYWrRzUzS2GMQ2X3PnQdcJ+aPUcm4KLq2cmfkqn6u
ahHtA5SxXxs5Xdd1RZ36W0nC5Jn+gn1ox3489jOXbjtEaMNWmz+GGFj9FGjfXHMedrMVjX5Clskd
klKVKiLbs96sD/vQVW6Oys6kLaem9W3L+9cljPC8Nnz/r7LHdU1zafn+zy3ta/wjisP34k/6+F9v
+rcDWf+XAJRha4KgCRDfBt3qvxzIrvovoTpY+RbjKypGi7CEvxzIwvkXAjdVJ6bCwG5J1/I/PW6h
/ctCJ2fY2GEXwy6W5v9Nj3v5kD9b3LpjLI5bA78t/7JQ/44fr7kadnXWar4SaE/0o8n2mAfzXBrm
vpTu91EbmzOG18izsw4rkB7Pd009RT4D2dv6iLKmc84z92EiXekhj/JvNV06wvt4ZI4QHRUtYnxR
hT9ErhKa3D6UiiIuUQEXcdaqzIOqE591ifMNRQwyYwseEcDEjZL3YAnNXDsadVE/juPwWmWp5dvW
8Ng2bXi3RnMEdDaReast9R5nPJUyv+O3vm8JY38sbDhPmAhhr8HiJHGjz0n2Ssbjmjkt9M66YRrL
9TB80MweYNpUYIwy2475uYzera4+5jTu9gYsXA9Pb/FUpwnU18DRd/FYiBM5IphpbEM8IJ2NaV1Z
90OgK095Yr4bSMEfxkE0fkxaM5FcP6wylE92LiQZeVlPt6vclLU+vYWqWm1JE1hoSOawEbnV7IU+
+p2OQTTLWrIDcGY85XhwwtpxLw7DTeCKwKyCRRvA35dRpTTsmzMNnacFeCIF0csXh5z6CmBkU3TT
SaMHxyVv3FeCVIhJQ1nWy9Z9cmZr2+t6eSDwhtS4NFHvSj2wPLlokeIhTXdh3A54PawnS42Cgy7y
ZFvBI78rymyLkwdtUDcdGSkjB2rHcxEZmJTNwdmXLH5LbAaxYXMf67+LWQOi5CbCpNZC4ZxvdyIr
27rnPBn4kRk+OFJNr7nNNTdQ7UdwxpiW9e4mapLLFSOjnC9N88HNqBibNPiiTnnLppnBUOfWfjBR
TcvqlzAHj6MxykHBUz3K2iV0zy5JnBhSxx+pZG71EcnZ4ITtESPtzkn0dCsmVbtvsUlv5ZA4B5tm
wWYy7noNLecfJ4h/spP/dzIH0w/BccZFw8Zpb5r63w84fG8yQ0Dc+NKyld0ADwgS43AxurHcoLm8
tmofnUwjfsLZqEHLa18hPLcewmZJoSoP/j/2dl3T/2ZvZ4uEqmk2tjmBBIIzwX/b2wlBMyqlL0Pf
DSN5wlqS7E2zYoRTycc+zcVJHdKcY7Ilbbi33nJNVR6A//nNACLLNZqvZcJ8NKhxgWb4luoMmQXT
vPBNCnmxKHbkIpevNv8bhsokfHZ/VK45eUJxJ3/oqfNrJj4/oaUYSRIngDptIk4j62roeEcJd9DK
LHKwiaPpet6Ism7wqGHBFtNb4s8qk1AXZF4bQvvmO3tKrogfgBdO9qkeBscrqjsNuq0fDQbGFK3L
tkkTjthnTh2Evu/KMGOCDBT7YCnRtRFz8hz23WXSIpsruu1sHZXU7DTVjBNAzGtKFM8VuzWyvCrI
iDaLumveFE/6pLxJN5wenYbSfqO+pHoiLiUdK4uC4j2xxzTTNeiUiXT2rjtg+Kz0Zy7IZQrWMcFo
qoXycaz05Bh1bkS6N2JFQmVPmmLTzJe/88DoQAT2X7TG4uCOtXZbG+gMWje6TYXKYWyrpR+GycVK
Endn5K+E04W7WBYmsnkXbW+uvbsOgvuymK1D2vdfbWtsPEZfBCfL2qtyNzspFB03NoxIJC6Rp5Ci
h70w90VbKFjDyoYAIQPhJYZFqAUnNonGxFQ2OyeddknSouCEkHYZUS+T7sokuWJMd0xsRDva8NN2
AWLFSang9aAFppH8rec2lhXFvqDjLX2U+0eHQAyMl47XDiYUAZMdpO+aV4RgKm18lZTqEGe8iHoK
5d2sbE08s9idWCmoQolLUzniBuDtwYRwFPv9MCX7bhAKis/JRb0p3NwbW5I/p5bkSoaOTJ7hBIhI
CF+fp2e+091sB0/CIn8zESQcElZ3y2YC+ChlabdMxGwS7paFIHLEdxNvE1fEhIU3yIX0l6GeTKRd
g7ZVpwD8H7ELVkNauF66nR+p6rF0DPdiBvZDZCWEvEo8W06W2xughs4lNOO7BrEBPMIvtck+gMsn
2ThG8G66E+J6F7dApUUHtElLp/ZJ6eFjZJFdX0W1IMzd9NEstpHVlV7hlkAWxqHyCqPRtn3vDIcR
Thsp4c9tp42Pjk0JTuEKEBC/dZ3CZFeIsTgpRFBRQTefjFETd3O/r7TZOLWG/kOpdZJ5Zr5nGgfP
oE1eStKm0PEXh0YRBFElJQ6KZgEObLW2Hu8z4bTbKS1uVdIoXqCr7i4o4hddK4ztYFUcDpGeonaa
xp0dwThrp8HY4CLal53GjLvFeawMcXGAGbKZnGrh7TKvyYs02rZcpdZ8cQrXzZGAP+o12QNjknZX
aFhY3bgOoepirHTa8ks4TN/J6m6OwgjvKbwxZK+xUcfN9DjGRXxgXvDmKmJgX+PMU8/NW6Q65W6I
FH1rms3LULhfWhT6G62a88NYKMKTy+9QNqavJgoRe2VxTLJZP5jBs93jhIDcamr30FLcRd1nb8I+
7Daj0TlMiLsdFaBjL9X4UkZQChZl6UFW4kcVZ+Jm/MhnIhkJePf6Wu6Fqf2WMU7TpA1Q30Q/45bI
b3c5GIsguI9wiWswGel6IVfrYxwvyzmuSgUHg2CQgcn3Uo1D509dTLOzhvismfVZyAYItEyOoDYs
im6HRu3eqrysvcbB8TmTIIbmUT+kUwJYcDKNU7IcubqYICyifaVLFgLHLvZm/mgGiHGYliF7HM1b
JwuIsMsRmRsovCfKTbbdnCvmhcemtRukSf2tnMvqYWgoGAhSpEDNTpu6m+odFw6SjuvuF+Km9pbj
EtfsnvYIaVBBozn3rhpShHOmZluF6PxwCzJdNPrLRGGAbdsEMxpiq7be4gmLghMY6aM1Kb4g7t3P
QoawZRydOheJpJ3n0aZWBn2rWe4zbU/rWGCLMbLZvtSlV9ex7tkJsBtgpPoVgoDYtHOkeDJSIki7
ySl3ZpWSpzT3eJt+S8nxF3UppmcnVv2hMH5ZnI2P6ejUO6FBjrbc0N6Dc5k9RiUBoAOzoO3omFuj
D3+mblrQXIF0GpTlqxoQagvX+6G0084vOJncmszU/bgHpKhUdCWYPZwyMVIqVc2N1nbuDktMtVck
hbnilqox1iS1WOT65xbb5k6KqfQ7AWrEMrJ3Ze6nvbAM3LmzHd7boXulEMSALLPay5BsiAFEFlnp
d0BTJg/BnONNas1h0tPFRvNImzyfiCXVqptUo/qKEUts21C+953QvRo/y27oOigJoZj82OkuFue0
PZabBAljKkkdn+S+DbrWy52IC4QYVcrWNt9N4WAUSm2eUOXQT0pqY1ME43BREvmglGgk10cyVZBe
2FV84FJTeFhwxVMGgBfxunqszSHG+0QjKg/HDftY6qkD53ItHE9JrwcPWLxNFYaJ4wRf86o3YOLW
+b4b1TuKBnIzJ7q7m02qYNCW0Z1jlm4mpiXDIsMpQvFlat6qAOU83Rr3EC+n2j5Mqp01w4V2OZRO
Wj99M/I5uuhI+Pai0vay1Wn9JC2tprrnEt9E0zaKHrvO+ZUisPVTXdGe20E79y6jpowhLeOW5qeW
VFvHsTVw4Nozm5McqU7/GkO1ux8s82RgysQ7bmEcCesvbaVZh1h0NM/GoDtgGZi9YfnbY6nHt1mO
L6nsEWxSlIwxK+Wme+tq5VRO9Z0w0t8xpt1jFE0HlX1V4DF8GKPoNrQwEMZZ+xFamU+5ukb+gWKI
g4yD0GNDRxSR/LhTkuwzu1AeuXQJa9LIOVPvVU67RzG3mZePCkqiKLNPgI5e7axukPdbD3NUF48V
2dJQRHuxK/Memil489h0x8dY1VtCITlZEI3lblKwGxDKm72+RG62tr5zG+Sybtnd5+NiWLeSeB8h
uYahzk1fqD/LJGHxJX3dpsnqR5jE0iH3kx6x68Qatvo8nPquRt83ioDzMN/kONajeejId952llli
e18mkE1sz49Fto9jU9+uRpKKSM5NPc+9FzMa9FSMD4DDDYEBIR+P0QzGJHH08DgE3R3km2JfIT/0
7CqtNnoF6SufrO4459mvILDcrTIMkkVTwN5hhEsFL+Jm1LuNG/fV67pX5mE43Q8yuqSqeedWdXUf
1UuU8mhWe90cv0fMkLZJh7acSBsdoCcj70oQzFnZ9Ved2d1WIljdMLquzk5c4vQtLPHOlrF5XSU9
/Pqmh90kPyTDRLJANkWomyUpRZz6O6ctdmFfwbrX01PpSotpaIUAQwZct4zSLwtj9uwCIn8Qlcue
Ph9dJf8eoGW9YR3qUf3fGuc0qWmNFIaheTtYj4YSo0NWMj9U3B9jr6tn0cS/RFx+Z4orkC3VNm5q
5g0DBOykAmmMhz0DGC0tghWM9E0iuc8mE50pPQUuchzKPG8dmm4qPSvoNVyYSrap0XvvQv1kDIN2
GXr9uzYxygmFuyUiVt+RDaBu4kLOKENcw6MHWHtDJJyNojK2MhG8eaVl4cof9GxXRzAWBBZXId38
gHoruJhvDme2myy0R4NChELnegMRPNyrpXPKzLJ8IdN9JBBMxaja2AZW/De9y3bGQ9lZAKrzHnT2
qN+ILiRERUHyi5Jg0vJ6HzcMP7hWGOcftjaqt2wII6TjNWxXXJyG3s+nWGVwTcnyFRtK85R2+lPn
TIcewc8lRA9xAdRk7Zjg656eIFwOkwJTYphoh1aI3/wr8bmuUs3LSyOiZ3gSsyZJuSZ7Wm8xH5hR
/tDXyUuw9Fr0oTO3ibUcBa4FYASWE8nW9fcgbbFFEmC+aYXta2ky3brjUBTONZPIK8rIRVHUKO1F
M/VrCTfdZ8Peg3G2H/D05od+7pgk6qYK3sJCkVwztg7FfYcQDO4cETtmzeFt5LF4YZT7BFFkwLJ6
GguK/qFMLw4RaCx4N2lGtEeeMyHbg9sC0excxZSZoiKhw1RUzP+zq5k3lS9NuO65O/omiRpXjUL6
x2iOLqS9xcR8zQJb3ZsWMwfMGt2mY+y+y1WEZPbUuhcV1LJMHM1fb+Z41wiR3gWRpu4awknA3ZRb
xy7VowXW/JDo8id9L0mLlQGjztiK1A7lUWJ69yX66EO7lN0Au1P4mt2MsQLFG7cBScKAB/zQNPhN
KRzYEcRkrRK5eEziD7FcreVeMMTZ2RWdhRS8AovnlPWFEZpzNGggxbGaPFKfLO7MPmeGxolgGybl
tNF5zrPH/t0IkvSeYyW9H9UIX0fP5BGY9N4O9equBrN1CYAI65tBGxmLKlHmM9RP/cLhYtegW9hq
6hycm0xzt1LvWochevJjtiB1bZQif6QAqsFZ6DV8CUq4xecf17m9F0XwGvRdfqH9z5FVWDT3+sQ5
9ybTCEA+0Ono2T1LdPaMdPtDnE7EmuT1qWSX/H+UnVlv29iaRX8RAZKH03kVqVmy5SGJ4xciqSSH
8zz/+l5UAd11ne4KGhcwnNRFLEvk4TfsvbafyTJcU2/nRyNf0LdnYeyj1svPKbMHJab0WSvL2c8w
lfoY+qdNIY0zlpH8cVyHXtokHgDbTUhSHLWPexW/qqmwT0XHa9FQxbxySi+Q+NSPy2jF7oteu+5L
VANO1wwyKCKcLn7jduaex3jyVJLpEptiOOslBHaz4WycE5y8Rv1eLgB4CN4dmJkN5V4DnnQjQ+UF
kKC+E7gdD/gGNEJAS1T+qXe8/9KJSHelkoU/N+ZVeI1xvV8rnWEc6YafRmrhW1VlCxtshpAVegRy
2VksQKRjeTHEG+pkMl/C4XEBh6UX443ui6VH2p6MBE9yPHoz9bLLLslCcI/u5RrVnxbQ05eGacC1
0Zzn0KVKq1mEWqWm7wxMjJeaLd/PZIlK0mk4llz4Iwz3TB68DV6ThtIrsOPYPZc2evlZHntbquuA
SZQpIQwKM4FR4qWhz8oCR7XXQS9S/EpGPLGQLfmkWg/UPgXFoZnS7tA2bPhdOAMRrsRrztLIt0xy
V7V2af2sEONV6Ii89Narg2IZc2sTx6B7hvCZbZp3SS2rOWQc6Dxt9WkfLQYsPwlMaswQDsa0SRny
UoiMIoDwnp+zieQ3y5zBg2Sde75/sUqz2y/j+IJI2j2zDAfbnU/94V6AeFpzAsySB+R3GidB5I2/
LMaxNG3lt4WeBejxOC9QfuaJAd1j/FnJ4nkCpTEWmvA5Ub8p0YLNYja+NXlC7WQHOA9VZcvQA1KL
8I6azexHTyaXq3uId5aw60OYPPRt2n6WWf2pqfQrUjz5qcivBCMMGKAS9ZAXhnG1NZLnJw11rCIp
AI84TVXaercFvTL1rvfU46BEN7mkF2TA5BrF4lw31WMTsdKEZfQmyINvPJZfTuxm6HtJFbctrL12
+RqiUrs3kmWb0zf2+VvnMdBpW5pbLS8P5CZgSyajY9+uyh3k6N/idvkJL7PZyfaLRprJAnj1KLC8
oGGrdzPb4U2eTYufEAy3X0rN8Wd0E4elPMWqBZng0baKaThWmi7gxg9PHcFCV8T5bxEmPCpP+c1e
W7w887O1lJ4KWEZhnLNRSLYNIMGQp/wJIbENzH6T0Ktbtcm8KeSizZXj0/IyzGNVs+OgaXcZxzgs
+k6drdjOfNdeU0NItdqhN6cDZKnbUyl/SkDqJAZaLKcU+quyKwJeqgJSWlXq+Fx4Ayjd5iDUFuk7
VvUFfkKx98yFViiDdmkQpzMn4vOcU4TNefYwMAW9SNeju1fmZclYL8xzbG3R14vrXHg480Zrr8nC
oqmgyW9SUihao63g75NIyrPyMZq3YwoEi/dRHKkEp1sLhQ3PYbUPG0yqRDf/Gk2nvmIM3LQkQe0M
Jp37QWmYwPXRPuVTsbW8HI4GeLggGjkImx6WPsSLTd8UTaDZKLQab8CZEzKorGLx6oy0M1PlFkGi
RZGverf2lYcl0Iz2tAnjpm5Ymdtp0hzimReHwatnsXxqw4J3QTHFpNKJT1th6Oo4DuKNWLLlobGc
Z1RTDfM8BaretvloZb8RGtO9Dm3VwWrDH2kC7GgdFlV63hwmgNyg/GqS5wvGXBuG7ZqfJi7PXYfx
ksdkGIqnUV+0TGlIZcadU87y72FKH9ZvrD2eqyllbTpkAwIAcPg5qVkzJLtT/tkBlHBUvEsb0VBa
WU75QzQxSnZz2PWC7gIRnnuy6y4PDEQEEpLaOgXVD5EKE0os4zbXMgJa5VH+x9Y+W6VZrsPYxrGY
7zB/J5yijkjEqMZiqznv6YjknLWt2IymWzwNY71TlX2i8rJ2WZgMhBvko38fBSXY3rYjsLFN+S3q
hvGdpJlXLKP+UrCISkJMf0PxpEOkguSIRDqtJW2mQV6TOVqMMguSQTIjDoZBUUyZr11lyKOyupi1
fFsz6FmcE9fpG1o+LWYKep/cQyvmOVDXD6KLn1uHRlsu+a3saHMlZnE/ikP5eZDeQ5Mu9A5hxQHa
jNq5L/GL3CcSveAMdxOqLS9Zxo2Zjc1hZP+l1JckbkETYBDdeNbExHupAJC6Mj4MlghPEiAGWTk0
lZYTvZDyQahJLcCT4RklW6SPXtrZKv1xlLB3japCgMEXO3avma66/b1ogWL85JattpOZq84ml05n
eMvA1KjLd8poE163V5NyFm/XmQBppUi7AHzEW02a+UWuXwpH++zciVlNpHxDjihL6jtdoj50nfFE
rkcUtOKXp3XiULjDu1CNxzQDxHFUu4Q9dCZsm1a5Z8akt3C0cDGkVQ0U2CGiqFJEvzjvuqbqfVlW
CdODKXxqwdjy/P9e1p18STm52JfUboBEtzyki9X6TG2yV2epfa1LUMclxTo+kua+Ym+6qQQvtHEH
8SVaur9Sou02VEWoNRIHuWKTT/sp7cetnGAde6QJ5Z2Bu1g4+dZq5jpIpjJ/XfT8VJtefuw0cna6
qWf/S2TFJq1IxKIEOgxohbfjMISIF/XwmvQN8xmTmMB+FECMveUVs+wmTyRrA+kOh5GUo1uX5O8N
oMTI083X2vrReroTuMrVb0tSw2SJsx1Yg3yXltjyrJEpmFi6Tw70LIgJFcMOYxRnwyw/6R6XsxRE
gLQ9okc1LW9A4bD02m+iTJFkJxCN3TC3t8YIRTGfKVDkkO9zloEnvSUIkbmmMPXAKTvWkWxpL4Bg
bmplWmWZPn0Z6/BXmC60g0zdLh6pPDpH6VtRmc8qYXaTFlW0XUYeLHxE2j6u4vY2WOBWYvvC3WFA
A9J6YuG6lOA4qtol9noQraavish7npR0fDnoarekXrVLJlyOSRK9ad1MQshAKp6RZalftUI7oQKB
67qekrKjwnTwyOymsK6+Vj0pazJcxuD+X3lmshclATqxioujYW8pWT76FfqQs9VvMCjMjz3hqJcE
vHVtz7ewj4aj0iLzOiAZTZx5vHEfxntudZ+1mO5bnt1/CqNvBCt3vmmE1jH0GJrQE0GtZsJ6teyZ
ObWklu+LqAX61iZf7PLHHKmEXVvJEDy0Rs6IOjqrPqp59uc4ZUc6RvjVT7RvDGFZAS7N3G+dfIEx
53TYj8Nk3vQJziDL1d0A9eJlno2UlQ1wWLLpKEjqpn0c81xcdOOXKVFFr2vtNKHCl2n/Ct60efHG
LwTC3xxi42AcuUswx95fQ9Yx/Y4Xb0NqY/cyObU8M8y5afPyY+yL7hkMBQN8GdhWTaIWEka6ouTX
xEEVNLX4hn/91VEQRm1dpjuEbdifZqnV/qxmNIuTeLTaeNeRNriPE/WY2P2LhfE+ofnYDj3Rg5LL
3HG0H6FqAcZqRAIxSUyC2qYn19prR2/Le9ki1zzoOvmTU8vtA6niTH8T87YBlC7JtvRQzO/d8dCE
wxN2zg4JQMIrGfIfhm4odg/+ukqBQDDujAKhHyLK906jNGf57vlTMnPTxwPrAy3LmYmDgaIhibMK
BmBscstQuhA/k1S23DhjfdHzNLwCfJMQw/lOKe0Cag/onoNUKxCZGA7oO95G5X0i2ga7s4Bf4NSR
YrXPl/t39y8akvXTYGoHqHjqQRV5BPAj+lELkeobvHfRQxWOx7YcZgQq698RQxw9jO3Q7XEMAz6B
R+47jmNsx9IlokhQgT3cvwDgV7sePc7ffxcumP6ajg2Ja0GB0ZWXPFD6L0cFxCydiuThf/7+/h2O
K4eaoHE2nrvTYa2bPKO95GQ75YqmpEMrIbKOMUds7c5rDZnCUS60IBkIl+ffd3019Cj7GAgHdSgG
ZixEfklpvZuz5O4xCIjDQHFA+ZpQfhVlYC51szUkxa8ez8uW0D9YYWY4vqSMJi9DXAWGLp8d4JCE
eMXJATiUD9m22jGLv+W8s77GIdh62QNuZ88XofM+0nkRrxd/KnVCI8f4sxjBN6PWZZ7csZSYaZ5r
Rjl4q/eNiBm/N9bZmFit5KLbeGV3csuc9fT4oyi+Os7wDf/xpleNcRjrvWnAPs/cL5lhs1ZDDNwo
5wLBEMpcSkCpcMBZRoV6btmjprbbg9Gok5XZg66BLo4os7500GlocsBjFfllqn8rJgnv8b03vrvs
i+ikrBO5pS6+dsA7xqByWBjpAxJ6z7cGBypijyXFTJApywR14zQcLKucHq3GIDPO+boY2WlGNbtZ
jBxJhec+ZXgPeBQDHF2GHW1rP4SbRme2ZoU562ipHUOY0BSrTKIju38KGYnjTAhhL2T9g3aYsin6
IggIRbdCfZBQNGqdxRyvyy5uxD+IhuFrAQyQtMGWY7cGTcNuLl7sjdfyb+rZ2hW2h1Sb4T2X37PB
HqGjiRLzIdELWuhAsNnyOuxAGOlEtMBtkkQ9kVymymgtpMmTkoYDL0SmjG12bK2oh3MXQxNUHJN9
Hk2O+IGb7RN13kKco/0iKzeIl/jHhP6TKMxd3+iRD3AC7nbl/rXENbQeAP37yBufsyp9wDjwxO64
9s2OdAPMAvXOacKzKVzuAkVzZnmzj/xmJqTRfvVYE0m3Y8QTGSNiV/unTH9AsmJr2qp1oCeKDbPj
GPqoc8iVmANBeqJTFZBXx7bc6n134v/9Mg51C2apJhJ0lpu2aBv6LuslMmMTNDw2ZyK8GIHqFuO0
5gtMpf1kjzHZmvVP29UPlO0kaoJ/Hrv0yAnPMD7aETfIJ0DQ5TZf6mezIaA3X+ydF7JIEpr7JN2R
jYJyK+a/QF8HVQHWin4Yk7j1DdNHKywChNvdVrc7hFfxT9ciNLWN+4BlpbdzJ5ITZauCLgQ9FLrN
3rSLx5YBj8CAypY+93Zdqr+zlPzK+wqgWkwaF7jDRVVC7QCzxYK+17ZsrXnGlIxRKgjBGSYMDnc+
nxBJBNLXgtVA2h4jYhvoORGlqhVLUTG0T4c1DmM8lFqZ7cY5ubXO2pMCr/OrWsqACRoPHLMc041o
mxfoXN6mJYMssbrtEJfsDa02wJlRBgs66RwTSzMCn6Urh1sz8ahQbn1RTZxCWUk2Kej6Da6vvHYM
IkHabYy8aZt4lW9o6RO2BMsP7YwsNQ0QesxaZ+5XxtZQsCsrmG9JQzywDi1oYfFFj04Vr8md3ztS
kWOjprQnEpqFsA7duvoxJ5i38oqh/UKOCAEDn0ppHrKcWUpjNCpg4f7SGwB3ml1eWn/lCtZVPn9D
2fQt5UTbuDawnQhBTdY2zm4M9fd6ZuTDBGNTT+JzP0Ildl/z3iCytdiFpLEcXLe7ljmr2tBhEGfN
AEaMEkwE9aY12t0xdoYNfH4y5rwx3Q/Ve4PkhaDFyOPtaV/mMVaQzFFSluQl2/hNAgfMmNWSzjm2
X5Ik/Q4MB2gsh3HRwPWJx2ive/J1ns61CL9CjEWrzjpq503Ws864PvIYLlsenW+cvpVLHQGvMP+q
SvW5565LpAmXKp0o1MvlnXjUn+7QVvuqPJNpeFRV8zXHQx4sYmDVsFzKZkWDRCbDiIZkZ6wDu0Eb
bkabw4vRwviq81nkYdIFkJURjSTlhXnpD9QB76ocxqPTeb+GRf4MbR64dabtxgbH0B/kcr+L01xX
8D9DulIKucb0/DN7pS5z4SVZFZ76NA3gz3+pnIqAjwLpVTQqsTcBgzOWwBpW9CFmOpICUg23wdAH
Pd6crZU6LWJJJ9orqqM/vLgPfCjTs1zXttH1Ooh8XUua//nirBDvSsQu4ZS0njhiCcRRLmPyhSNr
y4ieeX4mr1L0cNxKLfMHL3J3S+yTP7kE0NE6f1xCWpTcuHQ9SlRzfv7DC1yTaf6RXHN/gY7LywPX
yVGof5D2DVHp9K1U4cmizQM11VBNFNEuXWJtX/PCfQgmE6kAbBz11WOWOb4gR+Dh31/Gbxpj3iZX
1w0+R0N40vrwGRpW32oK6eEJNQ1LiiX1y9gJytx+Lx2KToCgPBIjxCS45v4gb1z/6f98AzydBCiJ
zlnHPP+R4FUr7DSog50TXFbjoWVdmMSxR0i5JF50/Y2VAxi1dUvvb3rb/xmqZK6f/YefbJBWSrSU
1J0VVfaf14bhlSAzstxmBRVj7tN1IHlagC/IOHQq3s/4ehqjnV6LxftVuksTeNZtvld7UOOZGMa/
8ilLg1kOzN+KSbCD789Z0gxX2y6/5Q5FPFqHP8lTV2Tbx5dNBpTuYaW1uGQ+ylPnnJGPpDI+ib5h
vqItp3FVEJQsHUA1W8NNrNbNpjkg0LMWUZNNsWQXBLiwzeth3qFKTEazvKiUnbsGZrfp2/mQms1T
1VXduddBDTbo91yh7dkbIyJffuQjrPWxTVg4sJrY5AguLqQpo5Vz8TnWbYJ6IjH3rKavFN7G6//3
6vRssrzQ6rmuyZLxwwdVFvjMeKedU8/ceNNyA290UW/roX9rBZUgmKnMN9yEOOVU3/37z/79dONn
u4Yt6UlsE0nwf14kWWjCIqd7PBmE6BJl0O4Qafbbyg2J22Fs+u8/7ffjCuS4JDuCoC3JsfXhpzkd
tn7UknjZTe3nSJAoGu/NfbqfGvmvqQp//vvPM9fj5cM9YEvYVFjhLA/Lwoe3Nq3zmslHaZ/SMHS3
sZb4lMR7o4UEWfbrsGNdEcQlY3+lPVdVs2Y+C562pccQcF2P1o1rHYWqnu+iUVLrE78QdFWwGbTS
tnYpBxZ0eftRtfWJGlr+4fgwfz9APQcuoMsbZgm++/CWFTHJMWPmWKvvzwWwy/g+aZubQbDDaXLl
dDAM7U2wCHMkLxdBFe7DnFiEapUjjh4KkYqI3rCPN5kFYXqBdulp1WczrtTrQvKFXS/7f3/Tfz9s
gX1KVru87TzvP77nQOJjfals88SogQE/uE52O3VxQAF4xGdvBMVqdGAUrnL9/O8/2vhfzjyuZNcR
DKBBOH58HroMb/nZuXm6k0zrYpkBOaPcIU3sbAi2+WEzzFej86qNlXTsulZNbTNhd0bjN/zhajfW
q+vD1YdBxvIMCyikY4v11f4jtm3Q40JE5LqdMqfmvFrVQ8uq+blx/UX7pfpEV84NR32ouVr5hzvb
/f3Wlrh0bAR1Lgub348Vdl0e9CD9VOn6V2aCFcoRMb/Z3j4X2fMSs4IWds4INFxXODqOLup8liSR
8+7GJihWzfjeGO5h6Uv7cRAnJvd+bDSk6iyoGZSTDLuYxeXjZBm3JaLEqEILxENvnNOhHk62vWx6
c9D3nV04my5i5VahqX1QMUHlzFk2GEbsXV4TNtHOjtwC8JUBbunnQXSHvpbFmaXEuvizZxOAPSfY
wapQzRqzinwAbki/Wsp02Rg8y4ziPSEXyVy8dpdIFoWjER7IYcNGTmK9q6aLSkxnP0410MRKuxhi
mN+nURy0BFWSlqfPzRrxRFF7aYdxYS8mWXa2dFRJry8byxu8S+FmL51Kb30bGXRnhfGHy+V/eWAT
e0PLSvKOSQNxP8z+cbkUMd3jrIX2SY2Wd15Se4/S4HsStd7T0OlnTyHDSGc0A4lBI9Pa3aZIitd+
Cu2jvjQslxnBqhpdsdlne2mQmuGhZWRZUjXHvrY/QRgCl9Ev5h9euP37HS91l1OW8ph8Ou9+Jf7j
hatsQLZCDXi6y0RtNCaLNv8Cw2R/z/Pm3QNHkWW2e02XJcT6lLGTLvpbB8eaD4PHKRKanPqLMyvW
CY7HkSwdgXoQBjHLTnFMVclcMfms2FZtB7Z8e4B4WI4qdg0tay1DvgnczfHG0HLrDPtP+GTFq5Mx
Vbd7ZdXR91/yG2IFDkY5mdvMjJkhs1s+W7l4mjR2IYAKmhDRM+EMMZtCjsxDzQQP26Pcae+eqDCl
5LEA1MG2jKwZxiFj9JiHU75pcIMdyg6dl22OX/9wpP1u15E6z2hOEUNwE68g2n8eInrd4p7GyXvK
PELmpuihdbt6i5wNf5HMxEZ1+cwgjpVgWlpQhGrM7FOEKCKVldpDd/7D6/ntkeqAouW2wULE2WZ9
fD113LK4bOblxMc7Ht0WSYULYL7Um4fYYpLQPcFsK323Qvc46dUuWlCqFy6LtzjCdtqTvfOHSvf3
U5+XhKtJ6GRn8bT8WEB5i4kmm+HhyYxigcwUuifzinBk35BGBuMZE3md64BwZd4/H52sI0xyMM8C
Wpn/h7fnt3p/fS1ojQ1IwhSv9oczP8edU5EEN5/A0OILxJ1wbLt6H7MG3Iw9H1pomkhf2XsGnaMZ
gdvz2rSxelQpRPK5zm/s9eFGdr0VQPPEYYFE8bxMy/sfXujvTyeHgmJtSjA30SB8bM0yEcUgPFxi
VxoTX3mDHSlX+gV1rKRPS70DA9iRI6YNH8NQHjS5r0tubYnp+qLFz2LBhDLCUYhU0xybAa9403j5
JZvHa7SbEPo+V/WU+xx3D53sqhdOiPzMxhLD0VhtzZ5juEzbKpittNkupYTQ3v3UF+Sf5SwI+NS7
HJ1VVcggKhCE24nFcHEVVkd1mO+gRqEshBAuUOpbrWsfbTirm2bO3W1n1u2mwix0tmF5mSjTdlbv
ufu+zVYVmVscGBYI5EGO3C0lON4+WeZH7umCqSSgnMUOkTdqnl+SiwMogbXw/UvVzd1umEvyQNYG
pGShh/pVdJcFtyTukMJ5XGYkCMM2713zkzFTziep+pSb1despcVVcbaFi2QccXD+anT0IINYPJ/Z
y1VFdgevtpeP90M0YWh41r3hBbLRV0Id8EZo2xGl1SU2tOfW7DDikJaQu5a6quoLC/8Ez8GKVWrm
w72TjsPm1wRGB2sQnKmKJwFIZmU8GFnMMy4PD61FzMm/X1S/X/y2QaeP31jaAobGWpL840EQFzhk
UHO1pzgFhkXa1L2GrsYtkU0CGhQLhHH+/9/9tsFtD7KbJYUrPtabndLNbpii5uSlKcip0rpm/SDP
CRkyx2QgZWjxxB5GP1MaVFk5Zp6/9Qp2D0D+339/80ODY1Gmu57JkxAzmK3/dk8VWD+MGsQ1q2nt
tXa94sJNxCPYZmCL7HePfcM6OlF41ax+Dla/xuJyJdqlKz8nqbaLmpFVmTde47j4TiHC4NjUSJQi
kkHLqZ1AVAVL9CRY/wUlymx/KRu4zO22JIvvTye9Z/z263DGk/Iq+F1MQY/6IRDZythUWoi2SbKs
48BbSYELQQWnvE2Ya9//jGXRON2/S4vMb6s5Po5uuJySDif05v6tFyJ52mRenu1moX2epnQ53b/E
VPFI3CcKz8YO7n9layXDQ0YXG0U278mcUhYKXQeQAil6rxO6kaYYKB77+djUC8uUxBEngik1QlCq
6b+/1VGmaIrBM85xcUoiwottp/1FzqN2istl4vne9n6Tt6Ht51NJ+EdIrtaYifxg2ekh0Sr22okV
njLk2iG8uiWfPJLY1m9nzEIsJE7F+uX+nWxjGkq90NeAAZhbITfHU2F3mGWa5KULLdzSYa0O9KLZ
YXKsvenpyGym6KXueWhxiqGYq19zEN12TUwiKyvQPdGnKFf23q2xs7FLQC+uOfHGbKLXuzPzb/sV
ekEsd0RP2BN+oH5mLVNlVn3T4m9GR8STyOuHxYoowJt42glsWhuQ7uqQh2kGwSk9miw3nhNjMF4L
Yj6ICXVA46WsCjIWrMZsNWeJJ4gMAv44555HBA3BJ6Md7irL2N3Ls3msyFSG/VWp1NvBdIkOHUax
+6tkB34t2L0fe5CHvu6CPe5SMw5kytVA+8JmHokQGEytu2ii7C8J4ieaiwrJvUmGZNMxa+qK4RaG
tf6aKF0C/Z6R3MjwBc+/n9bcQ7pWk0cTt5UWRIC4UPtZV1Wo7LFOEMyWKQosZ3Sc492uw2NLg6PN
6ooAD8QUXYG9fcYuj1sLVilDSnKaEa8KrdhHIBE3qqWdlrYqd237F97ZQydG43W0UkE4odLwgDKS
n0s7v6ByWdVONtnAKM8UPop9h8h1j3PLgKxE/yTrlt1j6LwiGIPUg7pmX+b4IVPQGR2ZGOx/1Gdm
RI9YrRhDGdbByyLjaObWQdHso1FfTNA7zWkmlJXVR1rUxluR25+tIn/zWoWwtI9W/nHuHM2eeKth
DWuBBOc6CiiIjsW/inD1NYP5BeEstXMBaWlsrPjQRtuRH5r0zXTjZW46B3v83xNKPUV26DXPZY1K
HSPZ892YOq+y3KmWryb6LpYwzDJtSr9LMfWPpbEActOSAmIc8qohi7+ghCV2xeMyuruLQxS2N2tg
w6TFTvxXE33T1eLsZWtk+zFC3zfrBA8WSVRia6Vdx2XA9bqYTwvKmNcRjfgmjTPSZ9c/ZnV/xchj
cNrqDroRpgtuPyJqicR0ixuqfjEk7S6PveTQgt+TZBwdBNhG9sWYFycMf1ugeREu7FA8oxfgxy/N
y2xmbqDboH61FLOX40H65cnreykrz/JozU71ApmBlMuGKGwZW5kvFjasRbbqj7DeBh13vo7lFAFB
drAU6DhrVOujd1aIbXUkkE10YVgSHa2EU6jVuSEK0Wu7RqRt0KEaCQYWWFfHhEHvudRPo8cD32VD
LUuBQg9nwXncz+nPKkUqiravuuhxvCpTMJxkCCsvsniiU+nI6ZqyLQNI6dduInZeabl+ppXq6A0t
Vaaj6lfqWr/0CuuJignLimyvRdcbD1JoCZ6IZ4w7OXmdPWdM25LUO3SSgYo1jWd+/+jkFKYf6950
S+xivqGgirgCls0wuvXOtiLvpqnWeKy4mWraWV8hxjyRn4AtxaToGmrtknhrgCtLsl5/K6uJmVwx
vqYmYPYRM33QVeoRAbH3khIMNBFkmAMbOnU5XQ+dZK1MbJuIea19h8liCAeEUDc5Ge0rY3ljp9cz
KeJRkZ2mTJ3z6TSnsYu1pPuWzUWzj0GL+qpKwUgiSzqDFntu9YkIMPkt6tVR4pM5pRIR3Iz4fRez
1t44GeE/5Avkn/L0U98Kf8JtdY5Rkx8G+INsGZMzJC/PbyRM8qio0DW6FmVlxZHyrKVqV0F2co1S
Ppad7u6mRgeJnSZPVsGor6u48cuqsAJNx5PWozA/xnmhH9Wcf+KRz0GFRpV3W2fQJ9seQxL6Np+a
WGJBmoYgYxm8V72zmVQ53repSYWKyPLaM4HtdMukDmh1xd2s2w8yEb9S5QQzYR0bdAG4pO3J3sao
pgrFvhvhbHmec8rlOgycwnoPa2il0BDMXefZ1M1Z+ojqno8hqXRog7bFBnjE+aXtVYZRALfY8sBK
kkGbvsjAwE28i7Atb3HF5IQK1HglpJGeG/1q9rp4oG1Bqwaf5nFsBE5+ZK1ok0yx9ZjZ76euCUrX
9C4I6EAd2mW0Q7qlg3Hlre+ymbiMdDraosZzvv7TLIVj32gKTHvl4HFzTC8jp9DW5Qj1OINealOt
Wa2gjDROJVvYLzVHZe62xW2Zy2I/DqDrlsbBcDKkWHzC3vPrUDe2vJPJ1nZtvJRzu1pG4gtoW1R5
y5R80+VnJ32w4t796sDbaO06w68FlTWZxuEFlZp/1/6WacyaJbK/5a6DqpDMjaPUum0datY1L6x5
2wzNjZbyhxmThDfI5WjogUUpRWM0/UDOgfswb59cl4QBvTTsg9W7BLSqB5MZ96PZzl9nqwqDTGUX
syUi3Gxy3V+Icg4U9kSY2aMBZG7c9jFJXMCbw43L6JJZHF1HRKiXMzNm6Nohomt2jnlaGwFxJC/3
tUzfifToaI3D6y7ehY6CoxscAtzqs7WKrSeFbofQuDKxmqOZ9qyTQ0LTOAEshHnjdBD8FCOvxrNT
lPtYRcbFHpzz4mU/6i6RDyGyIMGAZ98tza2eQMJnKpz9Mlz6U2yEQbSci1lWD+jLkBRblXZk8wzk
RW/kNuXtiIE0MAqCIDAnz6X0oquNfcKYDe9SN07gLQK4dTh+uzvLuxiNUZ1H22ZpL7VHnrQNvS4h
q9G/L0O6SpBaNRAzWxtGMCFt3U4xM6KSQfSWfT6aVhK20qSKAi83niqmI0n/l27vasQIVhPKY4ym
ZBOFVYpAD8O9RRTaxqmwvo+rhRGHKD7hRrCoi74jLZ4OVSduKFqLYE5Izg5XNi1NHjp5rNG+UXvN
hdCZah+b9rc4FOJqL+1qVEqOpp69hdNo7diHEuCYY15w8frEetGdG9d5kWB4UyvRTmFe12j26EDT
anwpRKufe0sFLFFnv5tBI+eiPRjYfk1K82dme6/5bOrnbEGvMobpMYtJ78iwrW5nV0QPyEl244K9
GUCJezH6DuPJOMQn5o/GFlNGttLZcxpmG1xc/JljvDmNDI8eFx7GAnnrUXgA9Ej2fugXWz4yOnFi
BJQxG0EElnTddTu8M/2rnpynO+BEpe50u9ehiKZ3mRQR0Zue4BhH0g2AGLood34ADVNHXajQFPZc
nIsVWFbXHxF5tIES3vCkyfGoT0q/dr3WooS3oQzZTrovIvcx0a1mr+UZppkF4R3MAoQqbfzdHdLl
OI09jlWZPzdGygMt1150ZVX7RJAr41oJ4hN7xAxONImc6uqZXKSNMDRnfXKqQ1jxs6Yh/TKI9qXO
p8+OMYbPTIvQQ1Wp+ThgsmY8BGBmTlrEfCmM8zala8HbhDVvWM5xqy+PZg944L+4O5PexpmsS/+V
Ru9ZIINTcNGLT6Rmy/O8IezMNOd5CJK/vh/qraq3ULveNhIQLDvTVlpkRNx7z3lOWyjtczbzO5xI
g6O5PyGkvRZt1Rf1sBa05EvC1PTTZqEL2mfGsc3AEOsW10a+mqpwgHU1zqPR6dSNiT/04DTyGzqA
wDl2bnqmZEs4r0EDTb21bI94IgO6018i4A44AeJRxqmYizZOM6sTHJ+Xxhbb2KvLB9TYFbA7OTEK
GB6kWbhfihvMW7AFDXlXniLEkY+1g+aG1eSYRBL78TSkGNTDdc+g1JqK+JRa706jcR4sOyTJdVcb
QY9k7dTVTXKMi/k+apZqZ1lL+O7EqG0mZ6OqdLyPRiKe7LQzb92FXblF+j0nsbgPTevOsyc8IAqm
5IyX2ktyj4Sq+Jwg77sMjXUmDqh9sLu6exhHFJFjvVgg9NGsr9etQhPuqxaGSzeg/B1cc3qcVGvc
poPpvbL7eFt7Rg+P0Wc31wAJRvSxQesObeCp+UiaTvxChf0KZ9M6awRa+5ouyj3vzNsERpsZHatt
mOp+7aEOLdsieliRMiQRUidmkwWgyZyeih5ogcpAY+YYu2kbyqdcfoSLDQDF8J4U+JW/uCLc1q3f
LQnb+jouGAS2J642zItVyBgRpnfcWfU2LbN2Q+MMzVU5EbNNWKFsLRA140iSOzqxauA8kDcmgIs8
W/ZerqAb5JV1w1Yzw4cQCJDq8odWhrdlqiL8ri0GXxPTfNQNXBHhZJu7FJHexazMHWKe7FwwbDr2
bk+2edycJoYs0m7v+XaIf9MZCXOWkYvlIdWYCArbt/Pc76tQfyqZAZxnGtLX9tbSxb/KkRmuh/MV
rGWY3mCxZmkWzjMj+GdVzrethqvL4gQ3l12K45EYeq2Laei1eD2NvZbrnd+vLKMutV+TBA9O0+Xd
NlxdTVj1u7u6Gbs9FHN8VoY8s5CMe/zVckcmUkd8Vvcl+sEESTYuTBNQ7mxGYuAxeM/aC4BWIyIj
rXdmPciluGVYNoFlxYIy74o8dzjaTlsnVMjbo7qk3iq7WwUh/GT04ano8+osm+w76httn0cTjg6L
KVhlMg+7IpJ69LNbZFsxgWaen9CCuoWJsyvtrn0wUw6SYdp+z7E3c9RGlyWTkfjCAu+nYO7iJFMe
AEjpz2PUm6cisWmYVfZw4jickDt7rsMlukxNrHaYALxNy6gECTiYE4chqx3zOyxRUfn0LbCbTeo4
uK1DAvh0GyG4PExC/LjtbF8KXd7MEl9EZ+FJaeZUHWJkmYGumZ8WiuOtQ0VB0TQu/sjv7+C2r0qy
NAiTbX1Q6vEKguJspHPjexsDMtsVM4HU3LgN52QzNnF70ezhuUG16Hd9W2xr6YQU7MmwvSY900IO
FVHFyp5OkhriVIMAG1DWbVH8ZlC1nPbspuLOIPD8kfqcy3M1yBbJ7SiLEyhg6w5f7rmCT4/o1oru
6d8HY+o1WzcCit+7yCoJJSDwjuB3QtibO6Me5rdhh6Z8U+tRe9chRLdwrbnj0t26g32Oxph3HjzE
jiCzT9XyF6/WQ1stZTANJVn2VRcYEerLBlfFBqLtazOYzyM2ZGxGYLoJUnDTEEwYDCKflR9IbYwH
LRfNRfEzj56yX+GXf3JW2TSWzPfYajnm0tTY522JgSZPL01XbK5VZlsS1rEyfvLaMY+la+w6g9Hr
YrN36WvX0hvz20bEHHiH/Ck0/xjAuLCHNzPHKvugN5V4gzMLRfE7mvDMwI4Nt7HI8UcalP2TMOUW
m6URhF0f7XC2HSLcMdlidltrhB0Te/EF5+Bva+Ag59IY2DhGQ0B9jyMIwTRuNfGcmbTEDGNwfi++
U36SwRBdqrik2pHGs5c7my5yPkzY4HciyY+t7ubntCkeSTtj2GtacF/C6UEBSEeBpcGAzRzpd0kt
j0kvzh3xvttOmfbXaCT2Vpvto5OV5h216A2XfOV00xE9gAi0BI/x9QQHYd43EqYXCapj/ksegjYg
jC5ZOCF+wf2iuz+xQT8KVyZG7wFZgJq5VzsUq7FL/Voplh2vM987rvVNHM390VzGCWcVqcyePm9Z
JhJCAdRZzIxAR6O5/QsEuQrIgD9NAdGMJgYHuhJTauWBa9N5D2euzZFIVGT92FkympVF+uQ5q72y
QziI2ncvGzDx6N9q39TCnpNz6GCYSS+4xtQmCpcS9A4WoWWZ/rgOcL5FTz06glO8egXXBb37XadJ
e4AlgvV8XL61PVweHD/erRKDOjlKKH8y4zG44rugCsBOmpDtR4LQMyVo1l5FkwyKs5ND83KT2QBd
yK7cWy4h3SFlnSzrbm8pjt1eTjnFFuSM6HlLjOWbfiR4kEDA09hnX0TLJheO8s2mdUz2Ls5Nx7jq
H1TvmUezc9lSZkIUaZrSyVs/p7fzDVDdKDBtEgIjNX4oq+13irAPP8uIwJ1dt916UlHoTatFpVcI
beJOP1x3/KGHJFERZtdSbTUmvjCuSWyoQO2mvFDvTieOZMjNo6vfYqLV7ak+lhMjsxngENAVH7jp
dI/E0924LZNSvd1OgzCPIYvsIJ2OXEL9YZGZcataACFDq+HYVop7h0JUrsVO3offrYKaINuBq7kB
siFtwn91TxHXAfrLX6Szz9dhIlBhMhF4bQDhmj3zE/NYYw/aLBAzDuGCscoIm0++hvlFDNs+SYyb
TjW3Qk3OUZsxgNNLv/dO1Z0PscWhW1TTncLpckwzvQs6g1wj4XRPdS66x7xNrWNh9bQSteK+vSXU
0AI6H920svqly1xu69Fq9hJxAo0KOezo+BrPZIwMx5KpR9VW97kNy00RCqFCNgQM5kckzfNjkoO3
yGa56jeSS/qYN9ImeyU3ApaPe9eZwQWQcOKLlCV6iWfnhpPoON/RQw7MFoZHCu30Ac0qQ7rGmTe2
ozruxmy+M3G5YRwm2AsfpPmgSRZbS3TyEAKZ8esBRyO1ss0oYr1yG6gwWH2HPfBTAF12GTEI7yy/
YsvFh63ibTEJd5cZA/uaRmio7iXOh5p/yxh3FmFblJhiym/1tvgKvfJzsGmazPlzVwjxIsYFtyn6
R7Ae9VnY429q/pgcQDwkJurfO3arwHJEedMBKtmZuLY3tLVhKkTWY2vb24WF86liMSL66GRzaNrF
k/VdN3Pyit7gXRr1Fsxv+8em3xllL7KU5s0w6PHFYkE20JTdiIHxgaTdcrDL5Y9KqhhrQ87kipCj
1zD8oCJ6LugYPVZRZgZJnN2RjKQzyUjm3RLHGExVkh040N8oomw3WhrOT22tc/v0s43Huxk2Yahs
kHf0pGIn6h7weL0KjkAXs77RRKLvjRIw7mmOM3LfmuY1s6G+N1nbfMjVihCqerprmkp/UEYJKb+o
7+eq+ykHaGRCpfk+U5r7RnLOSqhbtNtqxvuRqcXaCUqvQzd4KQcorbuNpvsBClK1d/MwMN0UUTAt
Nh8CCWsVcPsMY1KT3bSop09hAj49n8VpwSKDnweZ7BElJ40uj8DvWJRPKp3ewkqbSG3Ou5vQUGdz
bY04MzGvI57foKja+RYd3XwrWMoCbSKL0hvml2yIrPs1LDrcWLy0plGcdvOeIfTQjE8xls2DM+rc
HOvTuQ6HJ907Wk6u3+VVvK/cyniJYrV1hV58tExX9jmYil1bGf2L2xRHDv7B6OB23xDlEqL60iHU
gIrUvox6/lBAT15jDxu49IDKF4Gd99lNsSAj8wr76PbQp6jipdOfq3gAPszPxgGSbdaRdIrfAXzd
4Gz3j/z58+eeQKkN/nf+sF9v0Vru4YWc7VtxL5/zN+c33WBRbzpScok8KyG5MDYKek4QSZCQwhXY
W49VGDrAfABv3N4oeZeoJ3TsZJURi4Zqdm8F2+3t9vbjFmfZ5ktuDD/cTNtpK3b2qTkm98n9+Crf
zR+wN5x6awewIO0cH48oT9PHpt8ONqOPbVbs5PfEuOqgH/PzfK/uxXP30SJax2eCJ8qF/eTTuA7J
U622Wr8b1J5ePu5VlCA4SPTbeC5m367j53iod4SfNbilGFQOtawPgBDHfZgOFlb81vNTc9aOUpW3
2O7IwhjiD1UVEzeqs2VubX5nHAQ2HGc10KCZe4jK6oZEXPVV1cAAhkmrLjOSu/tB6a8L+ZAdqetv
fJCiTKoINi+S/I1Osm+3SBAyO27wllvWmzk6dMxSjptpeTYxfJS8iKe3duts8NjMu/teBTgyT/cZ
4Krw6d59wE3Z1Moh7JFww+tDY9VEEIL7/OupG5OEFJGAxmgkbU8u1LZT2JD4dH16/SjruDSGorgx
GKedmHzdaPFNQed216w5f15NbNj1o/962jIdOSz2GKRrAlVVuGv2WdTwaDAv2025fLx+ZQkd20/s
lg7xmrITpuaNy4Bwd/0i7Pry1Kx5ZusrUEpo//H5unRpwuHBKRU5O9eHaI1HC9cAn78/d/0IrM26
7LNn57iWjfVndiX7dbiEzeJfX7qdkIVkMdP1I4MwZlB3p5D4pP3c52131msx7Cvwbott//O7d+TA
/vVz/utzaQPAyWjzltjZ/GUpm3jXEnMM4SRO+oANDSKU1pQnKh/CyLB15mW67NExCpYeEeMQYlAt
cqKf/n64fi5y25yWXnXW1t/69YF5LL3TxFtTVyeHlMVYQyJh6qz6o00oHucgAviu6VWM9//SDv7/
CuRfWVH/IQkJvvqv//WnpC88334Vf/7P//6fNvsqu6/uP3n8f/2bf+H4vX/gxbDWORuekNUQ8jeO
3/qHg67UcYSFp0eiW/83jt90/mHryIilQRA8jbX1X/0rct78h26g4fIkn0Z5JuT/C45fGP8tODcw
YKNd023XMJjS2P8N424SIKZcqbB2csaBGF69ICrgISf2a265yXEQCHiVY/0ylx3qP8c0nKPjtR/u
1OjbgZi8Q+TMT9IpPjovBzWySKqaCoimoUUv+O1WP1tCUTOwQpuJc4qTPGCmOegQeFNRcLeHHsnb
g/sWzem097R0G2MJXLUFp54J2my7ywXrbDrttEKTGzIl7Z0QZralAw50lugWRopMxW50xPN+XCDu
7jnpbQpEv5umcn8yUBJPHQN0JYjWG9KYaXt4yDvSR7Hv1nTa5nVEo9t7TmDkI1qTj2tO37pzfG+V
njhyummz4vPY1vFLDb+AjgwguqGBBjsSRlLIarlPE5hLWbfQy4ayzPxVAy9C3Vywn4CVO1RoV5Is
PSZVmtxTU/uJ8mq/glF1Z1d3eCgqws6GlJqvMEDeYum30JoCtqn+lLb7J3TNfN+01bs3C6hkqizP
ajnPy2Ijr+PgrOf4iG+NETx5NbB1h+Ict92lY/zgiNTcU0a+qkI8FZoDfqqI38iFpazqM2s3FxrW
fLNvd4v6CfPprm/D+zzNsI3rmb638FCReF07yGeKQzYk1tkBXGg3unfneqA/ljXSfGBXHy2DA1CW
4GDVMedk4S6Mkh3em4YGx4j0G827BWRiXyn7wpx0J5uIRro8jZXZ7MgsLTZTnoYbs52ivUHnG4kN
4EE50zShwfRc26UN16dleKsIL3IYUiyq/CRZ65HIQYYv2CElxoem8BbSe1iru15fSMdqkyNGp1sR
NSfc22Bx15C4RS8/G+3gNXX00qUQ+JdAROUvVmJ/iCfa0GQpzjCJOD7hj54+odzpfr76ngsr2RS6
caeYEyMJwF7lyHe9ZX/LmRZue8/4rTXJC22t0Kuf21xWJzdHeI/89Avz/wfmZVpvA+9ug9jFHTlb
o4gug1ByAkyYfGJSFpdihbwRGRpCew4yInq3CIcm3+0JXZsa60Ovkz8Lo71AVPT0zNraKa3e9JZP
U5EkyqUfN+mMAYYo+69RRPYxC++JcZm2XjG/p6Y4iMLZz2JNhbQBlaOYfnSL8WBqlAax/thNa65L
btGZjg5p2f0O41gRaohoYvEEQBg6zvFobl8r3Le7FUO0Fq7xqgvhoOrct4iyaRMYnZcEmtuUPkkW
59FSvW+C7A7C+FdmdGD0Lcn6gcGyEbQCUzsloEBRS3kOCR6t7xpZFbQ2ZFM2yI0qHytHjXtnGZ39
OCSv8QAr2aFrPXFD02p6rXXro8ohKrb9GePBxqt7eh/AGdCo6o+YkC9GwimCO65H2mQnAsQzSHLq
rNK/Ei2mVeiNq2QvqG00qR2hnTwQHLC1IuWjzUwP8MzB09KdEtC4N7Fe/BIjkOG5KO4bt5fbOYft
p9H2iIS6RF5abaCjiaBokPMYYzagkVQ/mrlMGy1vPmxKL1JJcEi0KbI6QvByELgWCtvwo6GjSuhi
7CB3GHwoKMMhmZC6GL39A0NBwi6awnP0KIkFoLvbaLA9Tq5wf3M4kLsiTclUg04W2T3JxpEVbxFN
cy7Xx2MR5idRtj19lej9mvzJHsBlbknkUyPJW8niftA5f5wmOl3clIqOQblJ4YJeUkwG/G/aLjC5
QM1xutDQAW5bewlw24p8vpieE0lWxMzBKmEtS9AxJdOnmjWgtTZdLM39tpJLS95TZitUGPCAFpfe
d9Xlxa6NhbHnXSMrL98VQ3oHOAohITAVQLVY8vEHaweJGsJgtn0ELnqKuVU2KovAEE4a8/hl9gFD
hYcsx5ud/6YiQmGG67mK5L1IiHUGEKSjSBPM9HMXUOKAeBCl+XlQWEr6ivTEjFCnNBS+bgdjrV1m
fV4ChJ25n0y4FaAen9yiBh3hdPkKAfBnOstF2F1iGRGeqBMqJvM22U1mqu37ed4aHhhso441nyi8
xM9VHO36pngFyK2zmU3EE3TJ1gxBFU2j4xAum4qgYjw9x22+E4XQiFvNxWEqCcZxsFNSJpV3WCM+
4B9KQEX97USEzXbqpneNavw4De9aDxcul3oVVEQpxDoI7TqOJQ0VBiVJdteSrX5mMWBRLk0TnqSC
JE8wfeew4q2S8CnbpzOtprFFeZyb9qvE9t0waMSqCFsf6AVYIBtwaxpWSGRmiaxouM0dgZcDOUKg
HBwSIsq+6kS9pFW7vC4SKZRHsqSZ0KfJtqOpDmWUwjfEebDrSzvimjnIeZhoFTZ3JQlZW8zOkUlG
sVW6FwfCOwqX5BRK84Bu1jxkdXJQiUqCyYD75cQviSd3kU1LzfH2uG/MNa35pk0TXuqAeK9b7Iqx
gk2vlWXXDdlVRwQQzigYbMb5uFXNayPZXpwQGVK98BdrZnY+gSRUSOJUZvNTVoo7p+c1aiwkNDET
7ZCMFmTKvr2Qt73Gv84Pc+F8Ursw3mQsQmSjd7YjFUwV/fdWn/2w5UaudDry9RBfwhSd91z0Nx3c
zl6vDjUmzUAlzddcBCCizmXooj2qrR/PpG9qIHgh1PgFPuipjuj55ZTVE9yxYEg8PRi0+A7MdH4x
zl0Jj7ywqXLDxTwYyeAcAdT7suIXmgzegTnrH69/Iz7I8lu7qn1dkaHbM/emjXk06IRsNQggNvpb
LrwMvqgDT5kBNRu00kAcsJgFSBUW8sgm3n2Uo4ILToUDDU3P+oaDiIJDH95HrSKWIa/3NOycYHl3
Qf8jrC9u9FDeV5zeznkxdzsFwQjmt/dppE1NuYg8jq3xOdU0sG/rrj1EYXOUSOxOKb9AN1zTeKOO
7k3RvS+aSUi4VV9cY8ViRM9NNsY7vfgj4FCyGdpUY90xVPmXlZEz19XspGUWYcdYc0Pop6XA35Yj
5u4HQafIJwtj8hNrfpsTswkAg0J1Xch3xqKjbUqdsR132IwhRxzTte4OBwMrKbGRgYhJjARDdVyU
nWxT8AxQTcMjEXzgQohD9Je1jcIpcAA0fZxM3vVsBoeIeCPejAhuvTHBkczcNqA7inwzzgScOe8w
eOu0zSS3G/LwV57Fys9QhOeLvGVfItKigm4SuXC+k5ELFKP7G6ACZxmex2n0aGUo/ZK7AMNTd4dc
rQqsSLzbLvP9Et2BlOi1rmcuTChkW0t+1WnHVRueOiLxoP1uDDsfDoV0bmr6ZUflsAWC6cehHXOy
gDnOcAa2FzyZJNCHzArCequF8Z2nxogdbOYlNfrjktcHRK2PuHci314MYh/gEzS8CW3XHwfDfOuG
NUEqrUGR4dXf6iCVaAm7gTZCnVMDmZB5j10OCEHg8Gai6cZROJtRfsT4AvHmPefssh9TUBJiwsHu
Lu4neOvvAblhQGTtd7IMWzECUDdSWYKfK9nd8uk8Q5fxUQe7fiHGHyKQQdeXIGJcVPObWbnOdsUc
cWyzOG5y1ETT8TFWCqjIjzLrrzl2dk1lXgoBvSTJJfEMg/neyPIwZD0KlLQ/1TmzeIvZMUdEeSJj
iGTRTdfSsOtU7R4FMecUQ1CsVLw8QiWegrxo053pVvRfpudsrIdgqmlB2z34xZbgXKqOxiNwEnGz
42aPHbi5ja2lT4s72kHaAyJBzAh2RqRfia7flRxW1t0QHQ3z4hxOzeQ0ul8e3d/Sjba2Tito1Eja
UW2QSaVjnxrPVfF7ieHs22Ptbhwpz1Su+vOsjrRANi1qol1SddDM3E9OeiXcUooeC4mss2qEdXcL
UK3b9ogUHREZm0pEIXrjqqH1YDsb4TTbEcnJjss6LAgr1ylbAqKZ4Ynrx5TJymUgtYqRZ/hrcVS1
m9lzBrc0t0DGHL8Dnkr0LjlkebUxd1k8ujv8J4U/xzGHr7y/s1AygFtCmGkjbMgq7ZxxAx4RGt7F
jIBpQfZvMsaano3pZ0FzkhCO+mIu8NEAzcC4ZUYUdIM6p2yMD/DRLhod0+OEnGETSfWhDwgqzHY5
tLX5k5v509iwlDrGRcY5JaIHuDQF551nOrZxYF5uj6GRREanpoxpGYsqQfItPgP6UEctIyVGNuZr
5MKvaQba0w4EQFQbLwtVGFq9s4NOKOIsgRPmZJZwfqJWT7ZzvwSRrf1CL6n3wNnKbiTfPivqbcWF
vLPCMACJTo6O9p0qorDpBawEDHY46E+InBGtbwc3hlmkRyeLaK2Yxmx8kqg8mC819HVjLjFhxOjL
OIjBDc4C2TVEEpSZSbUKYpTt9EdK9zbu3F1qxN6+ypD11rP3kVjizdDD/omkyUe9rCj760NukRGa
Ri8ucaqou0O1iyjZy5napHm0aqp5b2EC5DoE70S0ooRefxkZlE8nybydg5eMGhsCrDVYfl5lz2Ad
b7zEQ9gxWM+aFzfIZuYdgGVrwEuQmptuQkXTIGXZxUZ8JkGPYTicZ9+TzeuMkgr2LbbpKLG/tc5+
qVNIr50g1bJgbpqS3r4eo0wjsGN4TojCksCoq3nXZA6Kd+eUZTRVh242oYlZOzMDRjVWH30H0r9K
9JHZxKfCE3muWAqSUso9YcFPcpr8XLfqZ6vYj7pItgn+HI4I93onibIDnhwMWTDZJJZ6EXHWVfqr
jOK3VDY2tpT8gvMWVdWnMRk/ntZ+RigGZa/vrHZhyEbnBaq+2orCFH5oDAjhndmH8bxxYhisOOQN
PNuSUWDEjiLZoqLuvsw+VT+jHVVgKRcFmU5Xv4fyRyhwTpViNqYPA5ilbPRtRR99AjeIyYUhPA7M
YIHDVTqTsS2iFKkJQTyOCh9C5u+xS7Jjto65G4Mp6CAveoL+waLnXWiCO1TKR4LqwsPQQazBsk9/
AM6Bmgd1mBGSVnl/01u4zOOBHlVHvgX8h2ehGvcozeUNxHt1JQqmLC5VaFyyoheHnhOPkxICPDI1
DNoIHVgrCfZZzyVRSN1k5uXFsDVE5HI2WE/113r0XlqTO83pXxHELTvTEb9UFfEJJIKz1TCU4OQw
dH18cehq2SK6FHXxPJKIphLE8ji/uDcZuKNrwlAZ05bBdxA95Ut5ohabL31Da6ivZ1CUGIBXheB7
JvTukdxKBPel+lrIZupS9KSm+e6Yk3/BUPmULPHzYso1J4EFLLFqn+S0im4w7/VfH16fpwXsM1kd
taRPD41GbFLbs+2sD4Yj95B7rP31WR4J+vBG2e+lFd4L+GF4KfVjGJceXeRF24WDfjfiw+AmGY5d
YRnHcO2327OkS3z9UOVy39N728eruLjNBiAttO6Rjnm7VawEW6AbH2LVYHRVP4hNs2O8IqgjEWPU
Fq9DB0arliPmDMo7YxznVS1o/1LavRPbw7fK6yPpfjSmGbOeYRs5vj44LS0OIEJmgqCoIKR+ozUo
zvuoJZB6Qpy80LCwEYBj2dvymy63RkFSoyEyJDlUirEHNw7RphtbG1QZ92boXggx4gw54wZIovqo
9wNNICOhpNMPZtfPj6FW4TUlYkjP+0fNbn6xFJWbyHQugKtPmco/ofrcVpGmAuj1ULIRY7vnNrFe
lCmz/ZIMqIZj2AuMCYpaFkymxYIo5DMxWNqLYdS5QiQKIikec08K9ET1B9sD/NT+1BBzh2hnWZia
2zchFoGNo2XWnlQ2j5RUeZv1zodXi3cmdo9NjQCIA+KvYfIgnBHFU6H+thxj2KcNSuxuxBNr5iwr
S02+gRNkXLT6/eC1F2Nek/gqFyEet5AoDQZsDbOjWTcPdl4+LRrZOPXDCNFlX/U9gXHu+F6Yse+a
YbQBf5qdlBpQCBPT1Zi7tox90i9jaMrNEmILyM60E24tU4BP1fCIjBbTdA+9+DRgRdNdPBTi3w9m
WdYnJs7//Jwdh7D5zKn05RJWSIiLcSuk9qsucnGCSHnXcSntr8/CpnjpCvmdjHRNViFfsOSkc1xv
Duc6sdElUWhd50sml6cK7+qpP+nrrKr0EOmsxiZzat7NdZyiFq9g01u/OObLHHSWw0q1viyY8mqf
LNR+i2ssNEL4XD/ORKO6KpZI2819NGaflbU8tClHfrmOaK4PBXwDfin/fm7wRumpEx+vL/H6MDP0
B3iw3t+pOFi0048VlVFvpt4OGG+7ztHS6wRnnBx314btJeoE2uNkvf+oNhsCdN6uN6Pp0tESIzl0
6//9+i2NKPrXd19/tpklNEgjWQznhh+SE6Kxv/6PbXcg0+r6e7g+L2Ov3blifrTN4dsbxXmIaZ+o
jnfXHrCyxE1SsNdO6jThQUTrYOropHhFFGOROllef0Qa0O+1dUZ3faXXVeT6FDbc4su1bmrX//X1
pbdm/t6wW7HFDN3JE4M/OKOFY9PqCaKrttJl+Y0HxbFRDA94EK3dhDWU/mgBjG8zzSy4mueVu6b0
HplUoBWamcfW1bjnDMaaUHgeAVTpQluKER3iJm1vOh2e3CTVzyiiYJG2AxXZxHjdazN1AuRdYK10
IRUua9AA2S/V6fpzCGaglskXHChGBrZUc7uTDSkQiq44OAQc6j500Lk+rCeM6/qbxaI/eag9+/n6
FiJstBpioiIithhq8nD96PpwveKgwP4s+lRsZwyLa2eFBrOE4PrXrXK9X9YH4cwsmLXrEjjFJI9p
dIKPbV3sPf7xRkadG9RJisgT4ZpfdjAH0C5z0Etg11XHem5iKgz7Dy5TQc6yfSvpFOz0eRhP1wfT
bQGcY+vYuG4+nsy6wSeHDNrFed7SN2IESr+b1QY/b9JxVKe4qvwhD/fZmiIzsbEFRk/Vc70Zrw/1
ej1fPyJboT30ESDStszga3gJxqqG0eX1YVkvjV8D4tMCTjFO32j1AA/Oi16m/fH6Poh1cPnXO0I3
RwrtlzbalIJO8t0ob76h1FtukKF2GztK232kLy+TQJ9rJ8XdrEnzoq8PTRLvBk3MWEDjV92mpJvk
/M+vGcTW26kjj+5U2TcQtcbNoulbWVMwMbO2bhxJpytPQI6tf6FUU3cWcGavXzMKdQO2/kdZJLuZ
aHotgCN7PRv7jVDRaG2ioh33UITaTVuXBfkM5mHMve6AAW9njG3FAhXa8aWx6UHYE6Y/la3/qwq4
ez4+0Vugg0syCi1tXrTeMuOqtWXEyaOLC+r4FPkZTzVr+faAXDcpQYa9a53HrgSuUlwGDwQcS39J
/OBPNeAnxIpID4mG26qpIr++TQ8ycvRd2lM9K7SUyL87YVxYMgF3t4MLmZSBgpXlN3HWLKB9NJJr
xxzfWAzvUmofTeRSTaV0OaviLMNSks3QkoBVT/YD6V3pxpiKz3qm22PjahmaRW3tmosBae4v/Bb3
BRAveDhjuh8aztj6TSLrZRs7yRr3VJ8HD5KqmMkWcwDqU57EEXPNebUjC7M4//3gTsLZmHKBUBXe
iNF1drH0Hmjc6gQ8zk1+LgycR2RFcQaJVi0AW50keg9AkTjJThMchfjISkmnIwT5AE25OMN3yP96
cCVNTs/mcDa4f6bZTYLYLrakx5GHO0fiZFimcbp+1KxPrx/9/YW4q6FahXgsMyam/vULemxx+qvt
Ivj7712/y/UvW0by2tFf3zW65pxGSzgnUaVdyVyOD0lk0g6zFQcEf6oTCbHXz/790AKw/usflWDn
NtibsYOPJke0ySWmqNc3cll3EvrkpyjU5WnSER+qQof5DZqJE+HccXGqRo82Y9t/01yx+AZG5hdq
T6BYfK5n7hivNrdsBbwvLI8RNHmdjfNYs6qixOtPhYantsmV47tRps4GjGIidqegKzhMGqC4LSST
cK6ziqwsJOhEHv2ygZtjYXlLetDGiNphOsPcR6Nhyv/L3Xnsxq5s2fZXCtWPAskIukZ10hulMuW1
1SG0HX3Q269/g3kucB+q8YDXrcZJSGfLZSYZsWKtOcdEs1M0r3HKGTf1/I8h9YA/ynLF63ig3do9
6iD6nZUKAZGbRWs5lIze6q3VgKJdepgnmWZf5nBJpoE+Bp203iEJRFjZr9GoiJXjJUPp8ct3mXl7
LcYe+Zr4n2Bbw01sq2TdqumNLdtCzkz40DTQ6SrqFxd74spzEjonuOLa3IU/r/ZVFL9GBpIPmhk2
GGIPxk7+kcEiDCS0EVzCbLKseMSSYMcteRVs2m06uXlNdAqyaJmwRa99/hXnvce6dkVxRCiYkROv
LgwIzcEbUmpudoDHKtuyDpZHU490hyqKhTlam4mbreDJlo8ebW2zdrjrg/7kWVl7XtqyS9UvZfnX
FZj1LRezUHKT0xKu7rKVzln7k51h2HnWNRPjiTn+bSzG/ZBEn9XEjM3PXlsGp1xY3DEOnCX9WrtB
tAriFK1qwRXASrn3/RGaTzhW4MOT68wP6+kuQmfnNUJVhKmIjjHpAPXWaNTZZVEMbShMtl7N5fSI
HobB/iv6o3rTS+tGLHPLHRxg8OMGtqqW5u1sXCpUjK1JmzLGio9CbsEMl3n8XS5WyDzaFbp6zAqm
OeImLDQ9zEkcP3vCCYvSkdTvQD86JjaE2D1Go/+7d/FcYLNYRX38jXBjO3bbrpQ9O9pT4HmI4Rq5
9QuNb9yUZ0HonkBvmkdkhRAhizFoiUk2afkVCUmWfoms33qgEVhwVDUuiGD33UD5KY0tU4gH2ufQ
Zx6zv8LqD3HDu2rXv8Zyvng6Q+UYnhsrfK8d88V0HgLX/l3LxzSvaIRZHEgHmmsMkI/V6OOhEc64
sR2pVnMvzTN3u3m+f3R/6GRonSePtTSPkq9yNvEfuRSXqZqjHSKED8sO4I872eKgiCIm69EqX5YA
Zg4V93hn7L0mwXB98D2qt3Hy65NBTADEGn9YijM+bxpyEGLCHVeD1WLwJ6hrndBhJHOo4gzHyjug
Mf0RUXsAbkB8yXEOLS/nTHoVvJkt3dJTvTxY0UBbCtMnd2dTbyFqP3YE6cYAKHEgFvXJ9DnHxg6g
gWEpC+8PQGSfGuLcdmVL63gVL8Xc5MkS2dX400Hwvs5yDjHucuLA4X3wAnfaR2WwyAkK+IoBCqr7
P47XpCH2lo5reTKXhwUpkSES6CFP0WqGV50gPUFmlSTcKxqa3apSC/5Zcw+nZj2eCBrnjWdAR1yt
TVImIEeWYH/dR/ZAIuMMVWYYDc1E1xlO4fIAd4dX9Esu9Tax5C+e5plosWx59y+qcwYGkYPDaxHq
NYuCj8NaQzjF8uGYlMFxhPefZsG28cIPa2h5OjnYDsqu5RmP/1SPDINUhypDZK7szki2qTy7nFb8
UqHKBplgrwrOM//+XJsA6oaw3fvtwLT337/+LhFksMekm7WFmLxTnhIz6FRYD/y7kHD5f/eP7g8C
rGvBrU995I8nShX3MLrRNsjmH1JhGWWU/m7j1TizF4Doy2gyFdplSFfIADpz92k0oBFkvwwLKX+d
zuhOtAK7U+jKGT+gzRAI/+Xp/hDO3LChGPea3jDeMh7syN16gUgO7f0ZNrCjNhklD52AxFq3C98Z
qDL2jFK+ZYJlcTsuOGjTLQgkr0lJbjqivfOl1ubsxXEjdsItkEFreZ35n1njtKeBRJ27BO1/q8YO
apr5/xTZPRZ1G/3H+rsuslh//99Su39967+0dq79X8q2HFfBhAOs6yw4quFP0/73fwpP/Ze0TGY/
hqlA6ykJyUovP/a//3PR2nnMAzhvG9Li2/iuf2vt+FITvKn0bQNdn/z/0dpJ838SH5VvgjiWPqAs
y0N05/4PvpJLkAFSeuaMsWGrvTOWb7Y3BfuFXkSQT/eUSDd6CpPhpHOwKEYbmhtZGvJZdzkOFjrV
JzvHxz1o57kUOE3nxtI7ehD6YZjgKSJxt2/owDz0uTfA67sw1MlLgft1lcVD/tB0Zfkh6wvghXUK
tPUr6LTe0PTA69HqkqkIum4io+nCxab7VPkzwzA7yF9cGmPQIsj9wPP1zKFq2rVIDc+kzPpYcloi
0ysaaFZU2Ttsu8jrgSP8IocIQQS93jR3srPSDnz8MaDNbU4DeqkaI1g8/qB4p4HX2hyKs3bPQKf4
IN5spGx3+6PMWIc4iL6NE8OKSEzlpWvndunvdKuibG26h0un1jCjNwBAm5yjXpbP+bkZi8dpxuEW
qWPvVd/A3hkUpCkOuBFZSYzRkby6iChB/OvD9k4qJRzwwy/x5DFp3lRzzjAhf+hJmTg3sKgDXqx3
AxDF3R6X+PNr4eRyK+y+hhGp/ogBe1vBrzMaLOaAZt3VHQ5f9RsdldEBnsdzl5Jb7VovA1DYOFT5
ThtmsxOqIaizeEhwJrwb54RDkK1vwCk+gyEfdlC5Mdtj2ltPNXFbPvaGsGdaSGXvmxqEUW/e1Ng/
3zlyCGbGlZNn0d7nKYCPEx5+/ZIMZHQtet3WRk4HwrNOjUtQJa1jknahf6t41jfhkaelKhP5gfrN
fVQd0gQQkTs5xjXGh7sJCvmKNCaot26zHb2ouXpWTi6nHZRHn7b5qratcV9a7bhDS9DuWj/aK2Pq
d45v1Md7fmMI9QwrMv40kVTdoU2h4Ah4OGfkBH+LxvhZCmM6TJhanwwBUgVzo2lpn7Bfvzxyym3X
JK/KbWs44UlaTGC9uMLrJmOxE0ECNsLx2GR7X95kqRmM9HmzTKW+AAWlzKx5cOf2TOp1fIh0V56N
NOO6j9acO/G/BhQArs982rUuXjwSwSA5bDWgsTaxSl7SGJkLV9bJCybqiGQ60TlPbrGEN1V5ztMo
8aibEWobp6li9JI1KTSlzhB1xsE2rJgsko8NwiXMkXUgUDyJHmaBWpzSS9A86MyOnMHpnRGY2PSL
9dmNmeNgWuQ9xYCWBKi+GeawqU3kFrsdZp4y6Vavw6jZm+vop6QsWkhpZDw47VqTZLCB1In7gVbD
vOAUpvl5iNtzVZXuzTVyvc6Ji1sbkxVxxMD8yTRn3rTKI+BouVhLiHDohxy1weaVkvmReoS7px8c
ResbiXsvTggEYUFRWKH3HokAl/hA/FxD9mHvhMUnGYR7t26YCrMCX7h3Pmxo9Kxcprszs/lpHi0s
4i4Cshqrmib7ZieFjLaRLjj/d4Gz79oUPWMSURYaPZLaCfdvkKXcaAuFsS5KzmrZaD2iz6ouiYz2
Sa2/GPlCzIMrdzIqqrk3Qcwxx4/uUliwuaaaZHAfta0wZHuKvHja2P78rkddXl3c6jB6jDVBBXS8
Zv/T8zl5zJpjGpKnHyZz1MJRwa7yRPEjZqo4wfLpKlleQmz5j44/js9lbMKydMvowZ1mZ1VRRq9R
e7uYVm3QKXhkr61bW0+KkTDHEn31Bvdpnkl5rgtoDTRY+sfKZ17gVe7PoY+2VWGTp5G8h0M4bz1G
CFvkcugbjhNIuxUtx/jYuy5mvNxl0FzHOG8i4lvgrieHpBQ/7aQYXlC0XYvMJidHdhckzthSMnp5
7EOEztfySU/dhzGx8pt/mI5Y15KrfxsZsfHY+ATEas+FpIZCch/6Myx1sjk3CJ+IYm6starc73AJ
X5TBFCBgNE8oQJGOkJ916BLRrgay1h4cJn27ybCZ3s7JjnHTCEraK74Se1BXV4o3Zg04r53urXC3
jRXQ7zBd3IUm8GkOLn+T2O8ghVrdKm2K6MHWFZuHMccHCsnpXHnpZxabL2E8ChpL0aZPs/S1nn6V
PQTByPLeEBJ95m53LkuyiOfUiRhIouK2ItjwxOjO2zxfvKIEYT1aUX4Kp55PhulrEQtP+AUR53A+
7OqKpEpb++swhPWATi8++Fzxmzbw6ycinKSSv0lL8t+rsLKXMNFb7CE0R7MZvaBbstbDFD+PKKn2
uuY/nYhLHskNTY6AkbLfn1VjRYe40p9BZFdrcMnFqUTYsO69mVSjWST7Pii7nYNLcA8bm+4gIbld
1kn6ucQpOgtjyiMFzTBdd+cSHL22exsOWoVosRCtt/cQUmzdMSeATBvDxouIFaonrIyD8NUlLZwv
C+iQ2TvW22AW4wl1+w2SHt155djPimsoHJYoU7M/tQGyp44z+J6dutxYmfDRFFt/rWn6zrvUfJ/M
s9Fr/33KhmcKo++ZQ8+6mmBOqbR5C3sgZqvW6JqHuRLbMvW+IwVNBJzUZ7lk20tCbKqyWDd+mV4s
ZRKcDMEkdKHeRJ7Hrpi4oGaqmk5Uw57Yda1FDQCIBsNguXgJ8pufZfVqtr6tyrCf0sEwkfQTO4bG
N94lFTt1pKCQwVMAgtsyqqtRab4WcTIvDmBv21l4dBGZYo0nP/lcWzI5ErDD7DydTrQjvAO3+0oH
wy8nY4Q9B2cyM5N9ayIAqqvUfE6zcOO2QEplVex7LL2nxubQ6srrnYLSot5sSpJ/zfhUE7B1BO6G
wgWdSj8GwMkjh271wiNp/ODsswA9FIHs1lGap/umbpyHXoNjY1jO4TnHUZxlf6q5oioQnF674anK
ubLvELLQ6F4QJNivtYlOsWUoQTQtSahY1YVbtA958pVBBTl67fSbA0yx1X7QbqPWJDTRSy4jg0yk
4jUjRiy9ej8ZxaJgo7XP+7zq0zD/GsDm7SwDrSnpe2uHufZjvJjMiyVsIZqWbDrQaVsv/OGhZ2Bp
LFAGSYLaj8MMZn4m67AvvO7aOx3FYzI8BFNlHoKBcUMDaHWjvMrD8WrRmLaLP109BrtiNMEJ0A5o
lIK+PHj1TQrxMRRRfVbVC2iG4iXZ38uIlFQ95NbPCZpsCHFVuhnSTn/2ALZHljYx30w7/fUvpgKe
U1W6F4+6EDtKWRPpXXFk939o+1lEariqQH1Duuv2+XwwPMLDDDNpnmgFr8YWro6XkR7K4eeBlmir
Mn3O+umvtAEWMTxx4azNbApuLNck+ITM/fP03IKJ7uIAox5iYaq1pL3llFojFMEtOtkbNWv+kPMq
rhl1w6lXZE5FMk1xc0bTqof8uMtc5x17brMS6Qwyr7DnteWmNsMnoz2nJIv0i9pHZUBBJ296U8jY
9tIKXl1Rx4e2QnxkJ8M1onZb6RoCTUkM+txyzwOoWzuWeOXgCqGx/kQ1yE/YlH1SXUu0aDIcnnyQ
ZceUJkiXFAcjVcHGNycO0rS3lyyAKgH/QCEzb2qmGyui48fnXJXvkaL509klbMKcvbOcn1PaTUYc
TZcirvGJj+OtCPUa3bB5bEYlj2LEX+p4/UYKinCa18zmG9JSokwTFciWGwgZP6SaBnI8oVuMGHI8
EnhGridUyT2nroVnKyuOGcLdNd5crJNlR2nS/iNfLOz3Yoi/lxCDEV8sPGtC18rlFGBd5xA2F5Ph
BzclywcLEQmgVvnijsGSmBAnuyrKntJcJRf+nTAIz9w4aUG4YWrlGBdnui5DL1eg3qp/om0Gdxih
WCHlJfcL1RIktLMx5F/J0hatMYg+4Dyojr029MYVhBbYpDXTu3W2vjuVWw/8EnQMXx66MUkQM6db
Zv38qjGzX9CXVaTKklSCspMW0xRsSTIshmfpE1DEKBMaGP8Y47HlzypXc15Oex0Iuno25AxfcO+y
HEeO0R6L0C+AGpQdQBIm0R0GcUqMKqOq9I9CUvh2MTW1wGDsxcSyQ3Ci0SUUDG8MJ4xcL9pnuspP
hmtiMJ6DoQ1a6KtfzMQ254CVs9A31fjX9YAKND57KnbkX1DpgZxI9IFo4rhVUsRvWkHjDhs5bwaM
GDSOMfiy3ffrSuSnDHe2hZ9sHTet9ViUJoIb+AYB9hYIB+yYFUCE5BNMRLgNSKxki2UZ4K3bNtl7
4lTztZkte9NiZju2mCaQtyacoIbh4NQmnTwrfPTxYL2apf5kMAxjGJ9nSMGI3JS1PpjG6KxGOE2G
AyqoNeCtBEjbFOVKO3JgMbISl08Xv84NAatxiiLNdlEWdP7obdyX0oFWbJUzq2ja5WzgkEJ6hyQb
V4h+nyXTxx29FbTEZWRNMJDyxGVJj2tlDvSd8zS9gFH6iAkj4fJD/OBpGZ9LPf1o8oWxswAGkiJw
dl4DjJlMMN7QOP3soO4jVwShnXZzs+s952JbAsUPWaO844W7y5wEbeCYnrWlKmBq9m/Tq3sIwhqN
W0h2kY4zMipDpHxJBeAHxi7ei2ZzP3DHHoYRgq5fSIPhFe/NvwX1y7ZPIix/Yf9rYsq3yTLAQrBq
HoCh5mvgVDy5vPIOqP79B2PgVotzWAKYScJdXbkMNlIYx2nae5siyiWdaa/B/oPRoCn1AbhQtIld
w8UogEMtNZ1LasbFRSh5clyqFRUHUG1VF8JksX/FaK0CQDawNkIL8mdbH0DUop7cRynbfcu6vQtU
9e3Y069mRq8h4wOMS/9S9imDJ619ZgviCNK4OdRjAriDufizaY0O7+E0nKey4VjesgiX9GG1NQeX
Mei/OLnyBTj4TrOHEtXtnWNp2e0NFoaOhz27eHsNAFLs1RJEX5W8LjSt9p3cyDnzH+ahZxrkcC/a
pIDujDol3jQk+y9u5j8oJEEXVgjiRxJ4NUm7D5klzCU1WDI4nTOkEGXFiIKI+dDUz+QlHaVttdcM
39qqb2EaOyjafS9vjrV+HAtLoQx0s2OsgwZjvcbjYbpMnZtpbvC5sPkVJBzusenEe6Z5uAKafMDF
SSK4AaBB+OOmzaPgPTKbfWeU6S5M/A7lO9VOoRubVjfJ1zlUQ/IqORG0e0bSFpDrkBF7PCN6mxaO
Jtlza3PZAsfaIkPET96cuh0fmEwhskgP81TfGPBNZ5RipJEHzSvAj7yBV+RGvn3h3LFPWu3d2tF4
vrMEE/89HSm6DMdzjpgMCmqinEUVeM8Gz2D1UQSr0iSFle1y3lfBgiFtBtaXmimMyzGTQcFwFLP3
ZOaNeSu8r54hX2cMxa00853ZQB8tYKlvBNvBETo+uCZ1ViS0HCaNEBDF+LhLSWbdQIxltIRldjKR
PZfRJU6Hz6wVzTtaRBoG+mcrRPyisvgzSPr8HAbR133HSvBPBljUtyaZlLtiFm89jZgZvd1LtMxL
ZS0v6ZKMEXXwy1jkrCPLCiX7kwzb7D2SMtpMqOslMAhIFS0kbPLJ4966Dgap2UUThPuCixw+A6Cf
k1M0B883zdcZIwYHEePgCy5q9upHa3m24+LGmLWKj34ytEgaXOAME5oI6r1wMKfDELT2SoWUc1Vi
0Wsyw7/OjNkEJtrBAM/xPFICIjYCHFD+SESx8VrmY1rC0fXGjN6UIu9BJ38hjRoXpqJbO0fxq2jx
ohlHI0fuC02MxogeUe37ncfQC/kbGs4mqPZ5NEA/jOf0HI9So7kBO8HU0b3oohCHyutemErx99ep
cezz+mBbUu/7CE9Qki62iSmKL9lgW/uS3NpVOI2ws0alfnZI6CoG2vbQfOJ9XClM/S0WovmqQCcd
sLdS4iPA8QrhX4zitzcSwApCa103ZDlGhv8jErxaHv2ZNcVeiFR/rm9Nbj6TlAHPpOM0Q2Uz3Kov
T0E+HGSNoYGxHPLuAsiCsJ+jiDTNxviI+lZ+heIzCER3jqV9IrU3ODqWG54TLzvxZIar0ygsB1a9
V4lnHLKYdZ5dXGyEEDRjcuMJixP4stjtHweT3PBsoJuLovFFd9Xen3XBqlmOeDa5ZoulWSuH5tmO
a5qZHmLxBJjmFiubJllDs1gY+r1Jn0ZnmmmlQL6TESBo3Dco9Au6kcNrjCvhqoYjKYr2g8++bIHH
PNgNuSKNM3G08UHuzw70/z4fE5glXkC/EZBIrl1+SZJ1aCbEsJiGxrUgF/wQC2pr3cHf1mkAirkn
KcbC7bqzy95c3TsW/dxpLNXkBYsYrTuJX0TThiLf4TVOd8TJ+XuXW32Z/tAEim6FmJ4LwFa4gdVj
N3b9O7PM+cj+/Aht+VdvF/4LYDr/pSQ6NhzpTXjqNjhiWpsmqSq0nJMdCoOj6IB2CS+oXsgCWQmK
uwvjzo8m49jLcolSlD7DE/2RdTEW6XaYx2VUjZUjDBdT+QQLMB02ggHBaSIlC7ndQpCr8r03WD8s
uuboupxtl7Xxh+MyvUzr9wpTb7+g5GZy0GDK/HVSiDPm0v7wQipnxtlH10mrU1FWj86SfETrLntK
xuLFQdm9p/oiznZSj5Q64TE00ujA7BebS0/UDwlikEUL0OVBtRgaBOzxrjPReWBRIuNRkSac1AfR
M9d2NfURewWh2SlcjeYnUDvk06VYpDfmbcwldBahvz0B4WJOQ5C3xYkdh9mbYEm+q7za0Z0OGXyU
NGM/cph0oiwa9gmzXxeP1qkHOtcBR0NwRoBr9gwtDq0jk0RzeTB+jzGtwTydDnfVaRvbLwYtlF0b
BF+iGgWZtiyTnckYnlJs7dR0XAVfJHRinCC4oCABnVVX+Gma3rhSgcgdELHu5DaqWnudwErZiOJg
d9XWgbpF0xwtIYNNaxXDDVzPTnftQqrqMfJ2duJPtI3i7SiLYWHmoqFcIJy8bPRua6xudXTjWLGp
KxuRYq6IkPftHbLRx6aDWjvM1ZMKLA682TKLzUOINcvfmfbOzPO1OWOj+V0bktffL97crrgkKiQ5
CoN91nvjgZKaxbXABgn7DluKgdjpV8uifXKWGW8yoXbN0X9VAHRP94eQcj0FunucKpqDw0AqSR5u
+xK8ig3gtqiz32VRwJVuwod8mXTqZeYp7eyvi6hq24UdEDeFySGtCR6PWnyF6eTuyWz7NUJvaBgc
Ieh/SGr/B3TXaOG0WLMLZxy5jr3IK+8ayzCd8DJFk0VMNuJH1HvNihZYt1GLEPD+QMu3XfnMXzbC
n/qTsknuDrr+AQ4KwQoj8UxFNPxsF3FraKUvBJSbmFuAa0/TMpdQkP8Nbx3qfODQ0HMiJLlrN+j0
WU811lHC7jdNbKwcxMR0B4sdIsWaAJEc5OUo95S6EiL7SU/blEPWEqQ9bGMG7Duh/Z9hhUEZJHZb
uq9zkv0JDLEzij5keMMgg13S4Vo5ApZsTqYM8eZExnuAVPpkqRqeKal2dkSTsvQX7DK08VHcGiB3
x6kcVqhnTBo3uThNxgh0izg12m68EZV+MyRE5M4wGjQRqmMef+PKZQss7Eu3gGawZUBwbADjD90i
DSrnPf0JLp4wfO9Vb70Vc4vgAlSRzSJwdCu324VlEeyQ4bwRUyY39xnJ3BT1Werldz0+mPFkPAq8
Ez+8AqiNoPqw3UacStN+jcRo7QzhSjQi0/tCntsaMRLz0cOZSpz9PsVzurMhZX1ODsAb0ziFZqA2
EnXcio7VBDCX8QlnGcdbq8hvuQjKcGvayGW7AowIQJIJOPhpWB6mhrQyjprP/1yX1tiygkp/hUz3
TcX9pZ7c19z/bbfvdRw9ExQRrOau+ibqdKBz4XcrTfSTlxv2eu7Sv6MBixW42cYRglWYdN6Vpbwj
bWHAfE3rLOb8lrkOojMARNZJ8M2RpZeGI++xo1uEd+RWybigKOKiRPNGD3HngDJ3sEIcfQf5UNMQ
bCjUA4n0z3Qc11mXVSeh/G/PKr+MuOfm1ec+pQB2XsbmNofjF+PoxWtfcsAZ+k+hy4/mlxc95qbT
Ycp8MBp0+n23HKqtt9poXkg7OomBtszUP5det8mhS0ZsCeuAXpDTIdE3O8w7uf+W1qgwhPcW8aUn
NyLlSSbp4S7WHYNyOAwzsgcgsBW6daYb3SlftM4TOQI06TomQh0V70yHrKr2EWpz8A352mlxRgKN
azkOVuaEzH4qnrx0BIfCJAkwmQVekwMrfomUlLkQg3kaLcnO4XNqVXQjtInQpgHAL2AzsIVP8UtI
+4nyJVRrn20nlMO8iWTP6HiRd9DSME4u0rFycnJwzuPvZFEA6UMZtRuvrmkZCM2zj/CoTDI/1jPi
8domkYYDkem0w0FOGbCQUB3MZe25G2qMRJ06UhboolniADZ1HVrZzkl8fegH9u2yqjgmSf93HoEd
t8KZmjm3Bg75tL7oD6yFk3Co9P1L7LifFMQh9tvqenc9/CPlHm3zgNjc2MembE5ZAO7f4fsxssZr
m7BMjJBGcmaGgtakMCoqpUEB3aoIc5gMuJrk41FP0sNDoRXK4jTjrTjlFWX1SLrYyhnHDwD8/U56
03u5fFsQNmx4BAGuGvFEhdDRYQ6uBuvPfbu7P9wF5SomACaxvVtlROfRinh+AWrXeiGINdgiKxt1
agg1lqbakqmpwi1rXcVZxeJciJa8YEK9/LVVwOsehQs5XedXVAvVOg8o+ooufDQMfgRhj6XqrmU7
p3sn5UZPi+nbI2YuJONjbsn3+GeXXv7y+0eYvvs4QIjZjNZ6LMQnA8xijR7tfXySBFk5qJ5wzlQ7
kCnnknKG9ixiUaJu9hlJ06WCppK7z+xXw7Zuq2efgAPSkML5ZBtkOhkmhss5dy/kj4zrPuk/LDf/
7kKALfE0zGuRUf7mlqU4Icuf/lKdQLqDBbiWmqGah6EN75oHat30TgH42GM9kB1jmXLfmcO7bbNn
sJyDrghS+vE+tO46U4CAykpt4TZBfsuScJP5AVtXNoFBEr1PmJX1t1L2USFXJ81b7u/7Ng2s7iia
b2mIV9gc12i5UjwJSSR0DpWpcBBn8d5t3GANNX6mW7Zo4ABpEqc3grTbkW7OcLKExCer96lPgPkm
NSak8UwYmn1WRoQVu1bPss4rJhIBS7EzPvBOtggBhtewH65Utk+c1rwNyO96m/uOAP6n/5I2Rzeh
aTcEp9ro7rIPjzup6vB+ktd1GRS+8Y/U6Kzj3EzuWsNwJ/mz11tl/IFYSvVUAEJmpQv2cU8zbwiC
l5ojIOrfpr7SEa0DBGEosIh91mCPs3I8Dd24zzLsrQCtMiiQ4PTS1yoR5BlF0RPrREBbkTaGzWQb
B49ZmqyMZkjCVQ0doUlBR7WuhyW2yG9YrQxuYPCNssITkzbZIUQluqZjp9aWELsut42jQWitDiE1
idz7gUs8PRomRYw7XXtGIrjGPLoJKG66eLi2ISIACpOs7r6DRP80eIsxYE9wB02gmOg35IqMiS/t
WF/AfjLZ2oDnpMBQ9FObSFiKCXCO9MRwHG04wBzYgdNzsgbqGK1F/1xYEKMyrI8kUiWwYXYKzeSW
/VFDSBkFm4Hbb6ic3+HVTwez+22gI29MKzjKEi1MlS3cHPuWJLx4rZvWezNH7BtWyavLwPbQTHgC
+8A8DfafoAgEk7bwaHOWXNdLLKdf/K2LIPv0Ne2VJj9aTZR+ETzpZyGW6To7gENXu1naf/yycbYJ
gtEVhna698E5hkQI2mD01n1cHmVjFlueQLgzHBpkioxjmsvWhgFoum59l6S2ETJYoJx3LoK1mmkI
LbJ5zkcIA4BQIrt02OlyeJNZeLDaZ6NHuoMNZT2lMQWeCrmp1toIvyUF6zJO+eX4qb8x+GQAFjnH
4bRHu82CG3S0Go3a2QmgQVz3R2y3AxMik5DSaQjpNL3UdRIekWARg5Oq5hHE7C0kG5oICExJ5m/a
9/bN69yco9Slnc1204el2JM9sAc3T9M9y64mB2w7d5wN5Mk9CxS+jKK01xylP/FrlpnxO6gR2oaS
WKDYBxvL8Ksk+EXvAxpDrFZUKaClMpTDKFED3wWlMU949NBsKhdXR014xAhn9EDOyoe0FCCZOtAb
GzL7urXd9mBJ909/mQlFof+H3LRfTUqZCPAThuWg8LcGA7RdkKgvq36VriSWeECjEI8JDC53RPmD
+gMht4ObhyZXIZG5pPoJcYW3c9OsZqCMhCH3DqkSbEfpluYjJygbQS1TGY7xC6qgnQbmjdhiUq3O
I9aNuzmOmHfk7OHZMYpPd8SutbgFWAXdimhRampgJoxx6VmwaAjFsAmj/E9/qCeQbfxhNlbKVTVN
D5YOFCrrqlqTHvHbox9cGYQ8jXobRulrVlbmmSi4xcnD+a4HM1LhXxJscy6SGeRgNYwgoj1I0dog
i37mlMcmbWTVuoznrakW5wTEUJWhA6obc2svPmnobgCY8qd8UTDLuP/p1vbL3NbY4YNuU5bJMbg6
nsxpmjI2ou9IlFJ3NOpo5yks1kVjbQkbSPE+k6UaZBYkIxJoE7tEsiwbolp57UJzeBY1sIuIq6NM
7RODUZwXATkmShAPZOqjTZrvGp0lRmk8f8Timb8Y/RK1XLpy0yQ5jRhrvBkEMW2IwFjOPAs9Eo0J
Sdre/FXFfY8ZrGppeo2fTgELq6mZ36if2QBOxRuIa+li7vO86H8g/iHQsXUDKBz+mUEwYQcw/D2+
ZZd543NNyByV3ogMafkpg2MoQBvgERQqpxbiF62gYyJF+eTk+pZkrX9ifoNSfnExwb8+SO1cpOdr
8rAZR3BWxRMZsfGmBVTgMLqmeJSDoFXgva2XPOsfQk2OjlR9hcVCrUugqKQVFAyamVtswpn9l0bK
qhzybSjCH7X1pFs9v5X5fuaKAlmOIdayzF2cQIJoXPYiOzfo9boDPC3Df0A3JjfMxMdtTj53r51P
nU3dElyF0GV8wT3O4d4GdTA2MdPdfLkaGrhmMSF5doDSbmjnrWEkr51jfniMj0Bu019BJuqZpGMF
yRuhFvMOiQbHdK4PRGSyeSLsKzozproMCA9XVebEO98yzyQlfER+EWzAmu9AxMVnR2HVz+3osHTx
28ZBGNOFck1YIF63ejObTIzyCb7bqKJ0iy7rVpXZNXDHhowYLhuP9CPEfZXYVXl8yusheqyBDSeP
YwdIMuN2nUr9VrYAuoz/w915LEmOZFn2V1pqPcgBV2BkehbGiXP3cA+PDSQoOOf4+jmqlpUWGZWT
Nb3tDQTEOAFU37v33MH/FMPO3EVYUfMom5HBGbIMmRM6xNSiIIprJdVgw6pj8gYMKtlW9bmjFR8D
QFv5tMIYz8ewtNyEgYcZromMOrq6g7a6kP/EiTE05z4sr7GyvOv90J0r9wM51t2RCJTqpET8anHZ
FEyc3NkGgxvjmQWBnlLkyKTFGZuAJQsLaqForNfN/499OVWMVcfEc/EzG6glhVsFrB0SXaz1iXnm
jJQdprv3rDMlTMtgRm3U7QNpPoVmM57UWvTHmtr8q33qJtd7/NVNbFuSxWOHGFDbSDnT1EB92ya6
j/zE24bGMq31UqLd5mDZaC3lGVjC2yJqPtij/S3sw+Y+TuJxG7ipWNm1dy48GLKVqxc7GzkyGZz2
N3tAZtqB5GeshIaowk40UBCcabv2HdXCcUhu+OXtOcWau2lmTIJ9b7oftRoSQE6QuDPrKxSldCop
czi0ald2H59Djs8RumN0LES+HSi2BZ8+Ganh39rZD86Z07rUOc1B43C2MLn2Dnk7sEs+h7gINjMW
1U0xUkUy0Pb3lmAI1YPy8/HjBea7x6njCHKkmKxPlRk8zGEg9oIpvGxia/34xaxc4xwA5jU6mqCu
oC404wpIo/vGh7WJmxbx44CiyHSB9MkRpRtor33+Q2/9/Hk0MB/N3ymuglLUgw8E3wJOs+Y9pIHq
VKZpsuondDVLYwLl8vZp1dtklzCzH6fy2wJ9hrELl0G9fUUPTV164VQwe9kdw4Wtx4xoFRkCOqrR
P+XB2hu0J1RE1oY39WFsXKBJWEkiA0KnacZfWwoUoLHIip38IScqznsptIj4N2wOENNi6MDWcG8t
Oej18XnKGTjoDtHKY+5jSqxwb9hhePbAHOGFX5yTZdXOaeg952SX3kumGT1jXmZ0Uw7CmHLRtBHT
7BF92Nxlfa+dal/AEundkcbwt9rhj9vVPGDZYg0sp4RC1mNIBRayYnMup3uTXjVEtS14MYy3MMPz
NFrNpV9soyl/XOb+OfK9lva6OWyaQSz4M7AvutL/5M0Er4KRsI8J7ZY0ppw6+rDiOQvy6qil5/m8
9xudEwrIVy8icQKXDxEh+Xiw5RxvKKuU/kFH0m2DVsIv+SyMMDfPtljemCiuls43tqE/RocqaE5V
laL5noyDev9Gc2+5+Cf1Sb+jW04lc3aZeedvIk0fnMl6IJPlcxS92gEqIE+vdGQJFJYpSj8RVo4Y
gPKTeiDfubFc3pM2UnKOXG3XUTMYImJ30G3Mq2yhFovXM0TN5wWnTjP3+eSPh5rEtsMAAs1y9Jmm
lUlXvYQi4nA6u0uKBNx2z/MO1PShukEQW2tOcBK1xg+H8TAaV2b/QHcY5L03EXNBW8Ck8MYB8CPD
tywlFYcEDsd46yYHmrQffG4r48ZKXNI5xftSZB+nZkDTOJUHcmHerYDY2shI+ufBAhoKMvHUE+e1
dmiZ2ZaN5DmrKRUFH42613cCPMiafIH3tKpmOv7UowZ8/tsgwYJG8KgOSL3+rudiDykteeoRMqz0
GurSSLhsasdPRURnq1+yV+EJ/1bLGK8zfSAeVcfV5njJfZ4mBx1S2Y488eg26Vz/OBUkEfg5BvrR
xobkawcyjek4QnOHdOCg8Y7ujd5gOvPZNYk8LJbPBfqiuRZPE6WckI5jhahj187RYyZnUaMoYQ8u
6BY8Og/0HRPI3uOLR7beKusTsW5l16Gs/C9EttHhsnrQJV5GYrT8+XUOpXq/5WMPScBa014+RyaR
FWFKdYuAERJnGGfsA4ACUejSt6qSt6SqLMJ9kmKjAO6L6LiK5XO4cPYzOf8Zbg5/CR1w79J1AMic
YV5Zk23gM6VxQk7/XGWjYXwf/Hg6WdJpphZ+tVDxN6kbVHFzWxgD/kU6ER5e111WH4tsSU5BZ+q0
EeCFYAfrZENDLZQx0tE1Hd1g8Dql2D3xHUD3d0hqgib6jUg0sfZ8pM51v5wZMkFP5gqSdtgewxdI
9/kK58SIq5lWy9XStZQyu6Cjswg+CFC6Gb8uFbfNW4mqd83+bBZy0tN8M+O0oLiKDQwFABMreU5z
dfMHsO0OFor9ajfTKuanARvYouc5NLce+qb3qqKDVyE0K4LprZEd7JIE+g3ExG/IpaLj4FXwclrU
76K3KQbG2it6xXwJ4gdExt160mzQSQLi8ti6oBvciT6AnpTryiv6DeW46LxoP2bq9cwkcJy2sXvv
d7S0i8Vovnsg+taZA0bPljZi0/o49jSKdR0xljN68X0KmIj6ebZHkVEwLutvc1594xflEzbQL1Nr
PcOAXd61ksAhMU7fcyu+9R9GaL/vTU5Pe9FgFSIHQJ0M9W9D1+7VhLycLM64GxIq+DOWgSWiieqb
VfzR7P13a4ThOrdvIF/XWaE/hJ3tMlsaHWid1o9AIEZNgOKsksZLtsFgMjcsEGxZeFE2RkS4FAyf
7+lio6MGhxDNyADDciluZ4FEtDEW/xmeAr/gsvGwYR+7qn3odOfJreN+4zRhemw9KNJ5/YEaFY2r
TLoF8mWHMu6zkzzYUxy9FI1BGT12NjFNff4ZnNlEnXw2swbQZICasuusfscouzo6IaKStCyfSzRy
VaC36Itbnels/TQiG7V9a/hKSOjIpcRvXqqoOiWMbPFrPrlz35H4sWzr2ShOCUGlaAUQds3ApXHA
kJsOCgrmlqiOoUcN1py/+1Z2A/oUQtpo/zDr6Og1SL6ZvLu7eOSD8nsL6qZnGEdOhf3eRmHxjOeL
eS6epu9OeDAWrZL8a5LkwqU/hxHwBK03HhoHqfbU0FYUrkuYC3EE5VjfDpG1PEDOiPYA1CgBU267
9Vz9EdSRiXy5LW7DOqW7mlBMHRrd45zeG++tuWBvTE1xErJNoRY5c8JT+kagbnVbEH56mzexC/6C
6uplk0L+vsX6DnQhuZ3tZXzwuuhjNOPxyj06PH1lEuQQOBvLH9BT1ST9ZFotbSI+0SFRtw5gvnC+
m9KtM3WA5gK3Iyiw/ShkJEvoyM+8onJjp4Z9U6faB6c3/S11gGLbRT8M4cpL5PxKO2hgjkpsCxAN
sp9oB/cB7SaGrCSQVCki12zBF+sEdwN6ACsbTwhO0wfveXRTJEQO4YgeJLkjLNBs3RQG2WDIMTFv
MCQ2bWpJFaaZkpPxQcsLTzpFs7Vycn6d/lf4vXygrEY+1X9g3nso46Jr//Mfjv6P/wDaJncfv7FJ
h8Z28DOa2AZNgXkQ22L19fNTTHnwP/9h/A+y3bO46uLkAIUDE8/SmrdkaZ9i3NKPfFw7ks9jHNlW
AUQJM69rzy1XcTr/S4EphaEUYvZsjom395LXofUY4EpgUgwE8IB8Jc/XgPtJtqys361QVhaZ67IR
GcC99uBOcXKaGcKjGMjclw4QCd6P3jhbKTr80jB1Cgn6sqWeFB3MKnjPCmu8bf2aQNreulfpgdeF
lxftIQv7l9Co6WvZjJMGFHD6LIj6W/oWLo5uPPXCD/7Nx2gTl/Drx+hZhvw0hWfxUZK08PPHOEYY
IhazCw/dKL5V5AG+9w2hTqlFAjmmG+iCJEN/XD5Wc4vmR2QWOOHJekLt6CAHycpjb2fWE/3X9l7Y
yw7NAgYWO8f+QrH7mT8uZpxevOhzS2Yg6Bb0JeHDlCbka8cESZau+zUzmhYwUxw9mtgQkVxEn7Im
Q1M0LfmrQabbxi4BmXOKFmvkn8GdMPqjN831GUnoQ2fi07NbQA30nRmftcarZ9M///ufm4Xt9tfP
yYcg5+imi01WCPPPnxOMiaCM0AUcejPYTAWMLTdo99VY8nYTc2YoSUouiqPuPOhIWSMg2fwG9qPV
x0fKw3dB4etQX7qtmLPmoAxsCRFKByd0/G1Ov3H9zany8J6w0GmZP+RTfDfp+bQJUrSMWpC/ayAX
n7XRPqPh+fv3xvP+5ZtzeYMucmHDlsd/+i8VMy5WiNLI3uFpHpGXUj7djaUVfyIzEQtkWNb8lfgi
6F6Bb6zbaVVpsfbFqw2uXSWDYFKID3biZNvCo9lK/1TCKnv9A3nv40Y0OaVuflYrfOKIV+jY3oeW
yH5aI5jnTphWdzf34O40M+2+DpwiXX0u3lyAuDtvj/hnOuHKNe6Wsi02REuK96DKSVSjG1dAJ9S7
5D02h/gDo5t+n+GAOdiihxqHEByQ2oAQk4RBJOraG1Uf9xmrBKzCJLa3DXOOdVn6xrqmb3KYM8iI
1sbAlnYGx9d4JrGnoeE9c9GD1kCHYKyz6Kby3eiOySwnhAAvZZOAnCdt7m1o3eH7QLMrsLtPZT/P
aNwl7tt56gZ0DIDfamDBnf1cUcsHzDaBBWRCvdHAtIKPR84n+sH9WE/lvdEszndOrQeqn8HZdScM
tXEAIbb3wpckAFbSG457h80Ox4WWHzBdxlwnqEFGO67b5FZoWFTGXbtU7Tu2N4Tj7ZH/Lv7d0Sde
ljDdwh64HI1N9bEQrk8swPwBLZZ9SkDyHDqrmfdOhxRzSEyBsqqzthnDjCgojfe//xVa/3omcoQw
HGH5pq4L49d/GA2eWLPw5B5U0ibYKgpdU38rhrdsMB9iGXlkh40LWXoxzxnpB5T80vCAhJ4Zvzd2
20b2HGPd/JI71Hltend7kmsfPX126PTOM+kM2DvMFqdAL1X1C6HLomtBJM/UINvGg1rjU78PoneE
bYg2qI6u7Xy51TtumXmjc8jpVf6bty2vU3++jqGmwPUGTERYhm78cmKBmKgtvSmiwyLK+zidzXtz
ho7kkk94Fzr9OS/MHBJ88VKaPjL5Qe9fmNHca2PPBLNp+4fWxmM5CJPujxPeagEUFIqVFjIZPMvV
gPo7zAeUg1IIuUyfDdx/K0vDARgmyQf+RNUGerGeNu2dC+rMLJ0D5eh0R4AC/WlRO5vMzJ1d7exb
+l+bhXbWv/kIDPdfv3qIBLbju/g9qD4acAZ+Pv+IQa9wBBOyOJjVcD9noXfbNxb9MvOjK7rucQnd
6FSH8Vdho92w4+ptjEH2inDauUKnIJf71XuW3neD8ZzNKSrm3LRechHaEHjhCXIROTt1M7z58XuA
TOFhGIcv9aTrB7MmQzTRbP3VSkBvdS7/tDbBrzKTg2EFyPdpY0dl9lrQeLtf4uZNC7t4HZMoBvi7
6Z99cQqConrpqQhtSC2vDn1PTmOlj/cNLeSbKZw/eVCbkZnmO0KjUIc77ms7J859Z9r2PefLj5kd
6+CfDX6m5Cs9oR+ybmAN3Jl17zA1zLGHjNptj6tovYS2s43HpbpvadVsAL/cKm0J5+xjSxrXatAn
D3lIvTxVjvFE1HB57uvmybI672ZCEPWUMxmsiLg5xugl9/Raz1pZ4TmRsdleDw5qWLx9v/jnTq9p
FYx6zCnPe3SMPt1rLqFvURfa21FDkIpNMaxsFOii8m5MR2LX0OJtJ6RlO+of38Ts62RfQ5fBAlaA
9MlIz8mNeyoOQPCGrNlWULT3UHHA0jB93+qAyDeTJxDfGVq6i820eNDJ9kByinwvZl4eLBS7HSOE
qhSNCRB/Jv2uRtHcibxga9SGubfhATfknQQL47+Mip4WYXxuvzhGReVrmZFyLcO7Lqx2v0SIUHBG
MvbrMThWBSSFIWHe0CzRjzojEz3Tbg0kW/djTnHUxmHqIcxZ1Uy7HpoMxJwrHGs7Ed+xjWcjpbVe
oAUUqC3mWH/BZ14+ZhG5GKPLPaPAZay+eK8oxVaWYN6HwtS9yfuZBk8VaB/+/sximP6/nlqEKWzX
8GzDdn37lyFyZABSnwciNOmmTmtpIrzPRBCsUXSbq3mxvw1Mop+KKgk2s9Fm20rY4H8i49NQiBB6
AoU7LYErUYKeegDqFh17n8taHvkvsJziQwOyYDeI0ThYlvvWkbU0VXN+65ROe9/NGtK9eoC4GmXd
nR9oAN+8kgnewxSl0YNs9z0yIMVbQdbrNi5Q/QY05z3dTPbeQMZQ3g3cL6ScMkHB5ipkpaRcIH4Y
HOBQI1bpW8fOaZuXBqEqfvmZtjmVaq+87aOoQt3P7zF2DHFnZh3MLDdud9HYEEdjYN3O5+4tH03x
MBLKZOE2kz69XR6dcniaX8XcHkmBWyO0fDDNL5QvhoNW0i0vk93CIOJOMMLlSjKOB+Ah6E/cZDNy
Qt6OA88SmgTi6XmwHCw3fOgKWIoaUzBac/MR7gXwPemDd8TZcinrZUG1HHIqNqvMHf1XbLS36VxD
p7AfCfPF3DyDX4gcHztgJ+oD9nlgUqFvbW1s2KulJoU5LRiaI0y6QYe5NrSKwQZGryZDGTNiTTq7
RQj2OvGkqE0qIRBXo3dxXhKcN5CZvHxD7m62TtJyOfheSo4yepAFbAXRPpjxUEkmYZJ/9VOEAX5i
AkAjQ8sUeBXVL/a/K51HuBYXqv/5f/73ZdL6Lwl46zIrm8/fyp+xPJf7/E7lMXTzNx3gjg8+xzUs
wDd/UHkM3f9NR2QnQD+YjoUw8g8qj238phuEKnBP3YfHq1tXKo/7m+9zHvA47TiW4EH+K1QeXsaf
TyC6J0DSU9QXHrkv0K9/OYHoeVTpgbZo56yJcriDUiTaIq50/li77KsmlNW0Sqi5jmpd3epfjk0B
HP5mRr/403H5eGpTLZg41yfTC+Hdj/5Dl/b2Qm0heyS5oNsVsr2YthEjQZoznIhCdH1qZyzBZWpB
pZ/Dlxs1RZLC/ZXH1K3wbf1+q+u+yy2v22rtupi0HNlET5m3R8t/3f/Ls442NfefDv/V411eWasJ
VJr+RIPmj9dVGO0boCN/q2XdsRJQTtugaABtYYTXbZfc3RGZLPpQuVcthNv+aTslq+ByhIAy4gWd
8KjurW6cDUZ+Ml7U+vWG1we73vJyc/m0Pz3BXx3+ZR+ZrN6uTV2SxMJV7+rV8fpIao3a+S3GAzCi
sms8kVtFTVOuqkXyx5raNFF1krUJm+5yuLeQDRPeLC5f5fVb/OVLVZuF+v7Jmlo2sIPxlLoVmpzG
Rp82y58aQV5UpiZB9gy6NCB18qdc5vRkG6PCsyBvqPaptcv91E/aBFm8M3Bqq9/prPapw7lhnGsr
SvdqC0Cnh9WXvuVP91Wr5mhDnhLjTm1d/hzyFanNy4PKTXo+DH6wy1DDZ8jDNe0qJY2l06jPPiu7
wBw2kpYm7QOp8hBIrbbapNQDsV6zSizX6GBFmUUNhUxWuxnIRViHRyOiRNMx7UT/R6ddLfoWKbzO
t49Mto8PwkOWLw8qHLVa09NgTziajqcb1E8gc1MThdq+bltNyRTRLd7NqQG4LBeuw2eq1hQvG6z7
75tQw9+WuaI+KG/hhWQI+IV9uICqA03nL+XF0UDrURwUhnqQ/YsQszRN5OuqFT9ODm72dp7qDWZy
jipLRK5WPQnmH+tpODr5gyudIbWj36q3A8mOp1CrHuKXbJXlXEBLP0jWhSnM/F4T4VokiXtIbDmU
vb58ARF0AzIDLYT87SpIc4e54UJqVvuYpfy+CWPy1mulk0UimztRSUL1AgV4pcjqOfoU9Mfto/oU
EileV2vq2fRemw+TDUBakhBn2WsC2w/vq5iJNBsFbRxFFQ9jCRjH5JpK169D15HCtAdpCzVVpa3m
pKWLcHldxoKgFw0EblSTlpZ6Ueo7wUIry8DmRa2uvrDrdyXtC6DJQXjILPgsf60Ytu8um0pwPyck
kDWBTETBxpPHASYo+ZOjw/LqT3WIAWihv4xxCJRTi0WBY2rNNsytaWfZgW+8OWmSc6jW/KlCxqfV
oBwhEUhleP/N6yQ2UXlvrJRsg1UjbThqu1iSZ8NLKxw2doUZFOnySq0qXrha86T71m/CGyVHV8L0
tAsnPhgJdVQ68pCE35VLUjp87fAj6Ij2pBwmau266TE62kL7/KF29T3IjgFfRlT2/CSU+cYj1nJn
hcvtlXkeheBXCNk7TKn3VtkZ5/s/3qxX2D1v9o/tiQCQlTlp1eb6Di9vU3EqlfGo6gzzqOc3Vyq6
epdXKnploy63h2E3eQ06EuJh1zqqk7V65+rtCg0OEGIPuVQ7SuaYqDbMg6Ki9+iDSEFJCNi8/l7V
D6ZMsWvTSkhXFtSvn5H9fq9hIbUMEhnkn1oubDu/qzEX78xG4wwswaPXRQgPHE4a+jj1rZRePe5q
VFPKcDBK0KZyKqnNREmV1DZ6aJx+y0AsrBoQKGuOWtCgkdi8etiRJ0Wa6AAlB5lMtRHyN+9OAXxQ
QfUoyYdxDWtjOql9QTF/gvOS7MzeSc5q4WYp4RmlbpA4heDGWvAiojlvTkrSp9aEF/IjLdJmOjbi
2RhJnBGF566BLLenKgdQt+K6156Urn2YCKOTpPltqBtcv5XLSv3AL9t2jYKi8CP+3uAN3arhr6a+
fmUTUItl9thZE0C2wtgBEX8RJCwol54yeXWaTigDMe1+V8Zc8fj41I9brV03u8Y1tqU+9ltqI8ir
F+OkFmFovDky3ZuecYF0n1OnWgiZAn7dpzbpRvoU3OURdRt1+Lqp9lkJJnlzds9qy+YKzcRdPvRl
Ve396XEuqx7kcrfjvOfOg4b2s0Zqmv+OyTXbyQEj+Fia7rDpewH1xiCOdGBKvS4dn0wFvFgbk3ag
lPhzalBDJqOQwl25s1Wr6jgnlfsgZ3qpZ41LJBSXllFmHTShxqtUq2qnWlTysFrTGDVz0ZBOsOt9
1ObwaPVOfHkQdUjtVQ+EtYzHxGKOH611K4YmcjuWD3J9pChArmfGDvIrBijh5XCpxjPqlpEa5Mr7
YDksTmoTCQ5fwnVb3fC6eTmcq3GzuqW6U6b+MdfHVLe/bl4O//JsyfU+Dsmt+66vLq9A3e+nV3m5
4eUxRI0LMAw8k9gXLvrlJC96LbVmCGhsB6ZNFmxA4IDapxa9PHrdXDwumerGau16X7XZQx06AXFU
G3YI3emyqjsugBB1Y82Wl1u1etl7fZzrU3FF1NdhhsROHVXPp+7yVzf+6RGvh395ierOPz2+fBdq
3xRzpqB0YkptpfEHFHn5Y03tu25ac44EZRodSBLAk015bavl4Ou6sJ282QbO/E3tIrmLyzsWlJ9v
8sumuuH/cx/SbJiOfaqv1O0sNV64Pp263+VZ/vJ4T2jounZrMrTUK/7jjarXrva16iSlVq+3UYcb
K+H0ddkp3+r1NtT8nOMAMbsaLWJNa/xHfIJqoT6tUev4yoWB3UtL3eeqong1ZP2wwc/GIC8fhtso
JAirlaM0pV0Vasintq+Ly0462oGEv0uApxwXXo9bclR3eUj1IGpbHb7sVNtwGKetAXRklFjACIcJ
yC9dYyIL3qzLMLTomtNt6wbHjYfbYWs7RLzISqlY25ZGGVhd9ib0Ac/G1G7EXLeHQToSegMVni4H
0LYcS/ZqLLmokXYU8f6x5pH/YOglGlIfa9ui2ye1FtW5c1nDxCn2TPUPV/i0r0ZVCaF7a98yG8JI
wxizztkwOf9Tx+KKM0lvaFRgalkpcHgoL+Jqp6u12nowW+gAwngypVU4A7Gi4wrwTvrUzXuleZyk
8LG3y+oYd+gUw6o7JXLWotbyoT0SQmfsG73QT51cjILKO5p6ZIOl88WWmiQla7ou1D7Ag93GMixS
jr2WUu9SY1mWCkmzhdufaVTijDr5uDSeB8BQXo49eTlWi3ZxhmNZvumcgvmO5UjSkYZu9cGoNbVQ
B7IKSn43BNgPJGD8sjCzCLygtwvUubFTZ2aVfTPK83OiVtVevYjvZhsF2DxGw8mHkM9cI+b9hg2+
1l9urKTT6m7qiFqTpAmLL6NsyCq7LvI/b6oDal8Mqha7LbXGoqiHUyDN3W5iF3y/eCLUvusBtTbJ
j8qfkLelcgaivl+1dl0QvPr7d672qc3OkEWf6/ZlbekfIxSnu/QyW5APqA6oH4y6n6TQd65t7BZ5
yVW6NMaGBbrPf27Sa+ASGanJXiuvvrUhL7zXm0YxJJNAnzFqXG+UWVCQYnyAA1NVn8zt9jDJeB4P
hhAxSQKRdGlUzHopB4P9GaL1KEQJJbfqb9Sir0cZJO8dAOGgcAoNpiNq0ZN+ySDClnCIvrqcwOth
5uJyPYflhj5tqwH2Lu2E+ZRh5hgltEApAw2pEbxu9ioH6rqt1tRt1K3VJkqr7PDfusbqIU75uxrr
5nv2efzcfP+5xnq5z5V8riM/swxXtlmpo9Jf/Z18DhQdTSvVBxf1Cweofv4TfO7/5hFd6AjfQmSE
IoI7/RN87v2GUctwdB7PRDFD9fWfBeCHS1u3/WX7ZxUTwpE/l1htn1GHQYNGB0vl8fJ+kV6kyRAl
qPnqwwBZdONxjV8MfL+e6zGQxH0c08zehvaM33elzvna4G65/hUHYyD9JUf+jf+oTmiKgSBNNNAM
iY00hwyozZyK+uxQUVjtgNZ226rtwjNAzC1NEgai6WBuxtLszm3e4LWLbvq2hBUdfvJcGoKd0xEg
67oAcjwG1+CmgJ7W0WcdtuC+Fe7d6Mz5MUYTCSbBORP0WUS6TT4C3Lh4Lr+nZb7s7dZJdh5vcS2J
yUPRfrQnB+gcb8sgyrPPPiluV2D3EvXTbeaZ6pkfidfZ0nEuRwHC2Qbh71DQ0zNJyw2aiCZooJMU
4eyD3HGeIduc9RDhm9Y73XoIouXsziFRBWQ5CrDHjeEEeAD8lZcz8ur1hX92VwNwSB/MMPzkBpnx
7MVYPFPvJkC1eCK+zID6/NKXsKU1wm+oNzS4bqimrO2ES/RU00VaQv19QfntFaW/xkDwPI5mResz
TZ8hWL6Dw26yW6txq+PYtdG2sY3vcJLHdSKqO+LqUTFy4uLU1G7MHB9H08af+pJwDs3cJilQkzKn
0zbHXbeFRpv74MG4fEHS6DBx6j/SsSzXVuUAeU66Zwic1so1+O53utmBuAT3vkwId5wlPEeuCxs3
/EY0IdjKAA6OEZmPaF8enbRv176PXASQxbCKcXbv7onTvsNRg6UrTH9wzdpk4rQMukW0ekkGVpys
ctt9oeUN7rN1ocQ089nBsbfDa/TNKB0iZ2pQWanLYMJJ8oeIJyKnk5Be0d12pPVRT8ARBg1itsRN
MPS3RoD3LJqK5wFYMJ11gCJc1tbTWCWUsQqckziKoRE+ml6OZze/cfQvTZU/kPR8AslN1mQQQHVM
+FLSOfzkQ3KaK/eu0pjEpkeat4/pnH6qHdyNqMyf+zTfCgJhXvHerqXsuSOG1wIMFeBL3eQCLTtc
9nVMIkkVAKGt7yd0AIHAIYna8oVXjFzVIbOo7ftVRfF3lw+4z2GDVysaaz2jp4MVatU2x07f9Hjc
hg56Zc5/HDXGdICUaO/cWhz6Crm8r43TcdAxEuYlMJEJlBaFK8yFNd7ZSp+PJEa+0OAl5ajratqb
+Y/Ee6Jte27JIN8iWQJ/pyESwD/cQ6y8nb3nvmnBVzXQUHWC1pbqGb5S94QwZOdLz57RRK9WRczR
GP8wgPfneXFE8HgIvMUjerGrkRb4h2SGRWi122wyOuSk3ksf3YqMgNIshWc4gZXssgrRti/xw3ly
Q2qs2IYWs4Yk1wtefw2bmEFhm3KqSZshPlZfmswJHpw7hJTdybe0O8FJZ1fJc5tGUgOOSLzGgfE2
Y+ZBfDM85bHQNiaX7EEk+aqHX7jqTsTmgbeTEQkuyW62Nrbb0a0fa8bcN9YykepLIuyq7vBRRVbR
bIu4svc5iNQVvAuirrMnr/btQ84IV0/ndhek9KAF0Qmwv/V7f1j8HSbCse7LdRBHz2VUL1sipJ7J
tK1XSZf/AFRm7LslLHZzZHwV8UnLKZ+MzwHhFQMJxzrDEgA98DUeRA2QyZ/Hu2F+NK3k3JEetwIm
567JnAIDo39NMONDE3FeF7N4jkNGDoNJtVfS3XEaFuKckGFwLNx5O3g5qRUVJfpsKsF0m0u+o1f/
1arx/8Q9fCNzpFDXacu3IYVOgj3OmqfXxHA8zg3Ecw+Otwdn1x3mPn7EjkiilEHYdBl4XDfgaJ5N
MN/HqofHnJOSxInfNKaeys1ETHbGdAoHf3dYyhglRgZLAczpml8LxNUsWxvhHB0zD6JnOjr73htB
PZAavKZivWwIeGrWhUwDzK32hynafIU6Qzsz2NbOqEAd4kDNB61wnHMxxKR4aOBSo6zOzxG96jVy
RAN0gEgOxbjcdRDsDlpTkqo364StAw7ko9iMId7kqPZJMSisN79fkj2CK/88D7B4Ld+9LRPdgbqG
1CtqsC/G6PEvr6KRL0W9nnr5EYlEnNRG3o3TgR/a5VUWUTqd017Kt8mnWgigIwbPwUOhVuvYhQv9
6vjlcgIe+VISp7LRJAfLcE36PebjJEfvGdaMKLVOLhp+uDasFWAsTrY2g3tKHFKuluFH7lArL2dU
JmbyccjYG7gkd+D4WON6I6Rqth/CwiZwwF9uVfJTSOXvaGAXph5Gqpi23CJtslb/rceNQvg0q/+u
N18U37928de++3noeLnbP4eOBuNDX8elaKLOozv/09DR+k0wPNQJqkFbI3wX6c3vY0ebnr7jGBad
fpm4Z9koqn8fO9r6b4zxGHBajiMMEwTkf2Xs6Ilf2vMAwCwpljRlPIJDSuUvY0eHwqrvlvFwaDL9
EEFgXfdhfWPHIl5HFGf5d3YfO+1H2hBMo3P5q1CWbQvSj/lLuS2hBZlNkRH1/OAVb1Vp3+ud9+IN
XnoK4YSch/rH1GfEvNgtPQ33Li75AesxgHitWAn61eu5R+vvh1y/xcBgKSOrryACe10A/MOb84FI
Aqm3We6MSHusfC3mSis+t1P6QfjmY2ZYFDPC8ZYxYL4SD/rWCcaO4i1jjVpIIz4vsgEWBk4/sIzP
/PGrNZ6njT594GKVrM3YfvTnJ0JAXxqMNdpSvEjhVtS4d66TfOlHn0tZdDs2wc3UUWnVQbEYRHyS
qYgXij41nsXm4xJVL+hZn4agfm8hK0AE27Z6B8okEK+2FT30Iv0xNLx416k+ZmX8oww7azWVfMzC
ZXRTOefGMShS8zkRBYQLTTQf7RIDWLSzcnMfBO02GYs7gHUo3GwaI/bd4CcfodruQ4MIs3Rp8YMV
36w62cr4jVjnYwtaqvgWd0kC8AQIxrcE7FrwhdItfZdbM9XwZrl8q3aK7NfGYgtSBqpEu8oGhoN6
kh10kudDRHNT5HoYCLyjPbmfAtF9DRruFw+MWLJEW5djfkZ/5ayjwERNp34p0tPsLp8MWBWJ3VS7
NCKMO53Co1u78XpI7Ue8ADCYsf3KB07gUqzUt42N5BtMjHDmc6hgriBn996SHkpCmwBwpuX+2IYU
WmjIrnMgse64rNKqcCCfMFkeplVLKsEKo9QdiAZG3WSUo1+ESVC5fPFL+IHGE/4SQTIPl5UfQK4J
9UiKA6yrO3C9IRiFcN95LckfojXWXSnems4bzkitv6Lmg1Tc+FL4hEEhvA2Ji4HcA/m2J5wPXsM6
Ikx8Z3f/l7vzWI5b2bLor/QP4AVMAkhMy5NVdKKTNEFQogjvEwnz9b1Qeve1RKml6GkPrm7RFUwB
yMxz9l5bSlb1062hra92+5UIEeOD3RFAkWOvjPra3ACEbZhpAhy4FLOZ7VrfJ+gCZI5sISl27Ovg
+hc6JAZRMxtabpYQFd3ajPWW/AGxns23Gt3rxpqcu0Jzz7Rm8NCM0XMy59dZwucLCAaM2p1OwDja
VnQHLSzZZRMacVF0q7QpOcwaRLCI11NYjxdL9CZTWiqfeuOVNpNE1a6iDzR5FBk+yOAqmtuSSlef
B9+W6IIEoLztUKgEziLgXWK7W832cuNh6ke2yEDnutfjBMYtyEhXtTkrgLSf3eEQ5/DYRcadYD5b
iwogZCmiLQOrRnsSA5eIjyd4XSB0wZMJDmseoo9WxZJEVZ7mMu0CsK7txwHq/cq4QMhDFiuK57XB
TUcy5x6S8wksOG5D58EPmNprPMP47i/n7EvGAJnJYm03nOuevTDh44rW2vTDTszJQzKPO/zutxIZ
4Fr63DStpuQTF0SdVsVFI0aKslBylIMXPI/5uSfTLw6o5hXPRsncL/xY4uQ99HyEvvAf7JYYI0wl
W37CrDzAt580I0BuwJ9bp0RyH8VAMtyBOKPFi5WxXc9nqcOzdh9300ny9MyYwEDxvC1rnkAFfiP4
D0PLKrz4YvAgW6cY5gvSFleAVIM1i4Hc7kj+ihpzRRGCtUDssaTEBCQhO6URCVG4RmpQ6Hihh5YV
S2Av92xfY/9P/Osx5WFZte2LXQVvkNezNQjiTRc3WEqaaVVlgKAqQRZMR66fipxbCAaXLTb+LXym
hDX4U0dVYZv51ZLOCg8bqyzHU5H8cGZ1KrFr04SVg5ldOZwIeDvyKgqJBofNGSTOvSHUdlSGwJol
VjTpqo2ZZm9OhfE+NkpQkLFLogqfoBYu3KXIIy6jLP1VPMlHs3dxkFosiNxVc2UuVsKK2ISVCelj
E/gVj7eClggaGlgzZrmHlyzWY6a32ipNom0k+aEiuEVytxPOjVHwURhhecKG9RVdBEU9mA5xnb6S
4X7vDHxamftxUANySj+bd7BH4CxN9Zc6wwMNePtBM/iuUcdz6+US/A8gDSaXTNp4lkSdfTe1WbqJ
AvWBasG92favpHU+Ike1V5J4YPrk0a2fvZ6v8jEA/hHH+D6Bdnj7QQwxVwNLoHqR/xO6IouBx20p
2ovGYdl3HrAoBCXr2WBHyUwPMTiz6g3xXK5TN/ni6PpmnNQLifRvsSj2eOI/0cbHY2Llr+QdA8t1
FLRdG2S1sFGPkyocdqbGSUyrIYdH18BcJXwcLNfo7hue9lMIBi1KQIvZ3vU8+FfDYK7DlGWqiVV1
TVrAtk/c7aJhRpFtfjM99STnCHhCPt3NTjFhsms+Jf3sr861CcOCYOqMlrnyMWuSqdq2DE75tdEF
HFcJl5QF3gt24ee2Ni+tuVzBs9lLoFy1aX4jRyRdy3D8rEI7WmWCma4XvQghCP2pyXv4FIO52bSt
261Cq5mBIKBSHzweNihWLwKEe1R0VQlpvDxErPs27QAJjR4HikYWt6ADgTb4xkOnoeC2EiImkQF3
um/XTT8umHAekERjYKyH6LwyHZNkAb3k2GAKIjwhxAGOth0oahoP0X4S/iq3rokrXBe5qUhyyh0o
2AyH3DxglZhx5MvsC9HbaoQnpBMeiEZkAAtXH8dspqiBs3JdtjxsXYFxlWacZca7oGekjJ0rV1Fw
ylKmDYZbYwjjWOLgCsZXyNMtNzdxY5YneElRZcRwL7I3SnRXPrhdWJYWwX/mx/OVEzhUkOSC0DUm
GjuGt/VHCMM9Q9yOPMJsi/cYko/R3Qw6fE7S4pALfEuEO/hOxoVEL8EdfbUBzHJrzzi7Verz+Ztg
ishn2VagyNqk/CYHq7nE8VCj6QhfVO+6W01mV9yHVGPInfCfioqpUmYwzcKZ74JwW0QYK6/W6U4t
xD23Lg+256mjssd//9NMlTq2gyZqZ2pLpkxbb4Tp54DNl6q2DszAP8WNxygRKQxPBHEzOR4uwZOC
46zy59xkfWx0y7t9cGPCufylSolvFkp8y1o+6vjn+9eQgvJNqSn+ADoOL3GC3KSEcGzQJN7LJbwX
/CX82UWfQAaEQsO2TXpLf9fsuUvX6ox//B8JH7mC/WW4o6aFRV98GSyivc+CIa9R1dpbiIh9YsfH
rJA3wpvc3VnbR4IHYKPUgj3hdMcAFsnOABkIzRrbEGy/TlxbRWztzcRzYYmQ7yVEQ2ZQmvXBvrBL
vDvKQaeyYIZLziNYj/zRbQNSeM4/aBDaromGNph5R+pyVlZ0OfXbpCEyM7XgiQa0ci6Sjipq32bH
uLwmktzclnZkQwOyopPvqVPdx/26zcOGSTtgYxSrJ6PCA+nEjncpcxjAgXAIoxfjwTPUqi3L+9D9
5o1leN/NFGG6QH+tqlafYt/UpxnnBFW8BmAM9CAXCm2El/1zLSPv0iHYLUF4c5ETzEsflQsGO/p4
SYPOsCBF8TLzbaY4Xv52/oomFa2jHuqJhUwsXVp4Z0Hd+VXuY1QH/e6jFyX7I8HzbvufSmxZm4aL
FZCt99E3vW5XLav14byCp9UAc/M/X9tjBFmsjF8JVrAv0W6RiPf9pcjEGnslc8eQ7RgtlQPLCBcu
SBwci6FLNkxzkIKMct5XhX1CIGccSdmpiTMH7LF8ZQ8Jy6mADJH1SINgQ6oU8VfLP93y4+9fDvUT
xADQuJXytyxUiBOngnGkFmYR2UGPzvQ9fSR2mbWhzyQgIz6Doh3RgY7tCmL/outiNt0jbQr32BSl
9/1VKFp/I5QBJXj53vlX+iZE+gI7m44ijC7+CIm7i8sAUqHf1uO678wry3GvwiHV5M5TXRnN9lO2
EPIkjZVr2JMwPIJeH4dmoGRpGKcUg4o/i+E+UZ1xrQoqQcOSdOoM+bHxe+vB6CC22ZWHc2H5EjTD
NUz3eusPzM3ortsPORClUzdTBgL3TBaPVdS7PJDRRiXOQEo3bsDRz+4y186Qo4yfCqBAT3UfuFsI
pM4K1STTc4h0OH3JK/e9hx/qC/9u/fzY6rHem2xZrQsPC7GHJc2TNNJ/NrnlgWHPomr7gyq6cm8v
yevxG4Y/CZ6b8iq62RW05k2i0QcIsIHfzRX/q2H+99sXlsTBLPEVmO+qBcEk7Ik+AuBJf3x054aA
IyaTLASdJHtlsm93HXgljHbQGvZ/PvbFJ/Cjx/F86L5HsUtYgRnId5tm8o9Lcy77Qz6xTlwWjF0f
PIywNXF1T+tZmAcz7qLvvsL/r3aSgHLHD6f1FzsJmTSqTb6q/6re/gtrSV98SX5KfP7+9//UrnCC
0IkjlUh+L11RO/qn7en/y7IobNHXdL53Pv9Tu3Ik/hFBHhR8XSmBWv8Q+Cz/JU0uWn7oub7NiPt/
qV0tvdWfrojANF1TOJZrC5fi2nLkPzo+YYFk1hJ5B3If/2CNo+nNnY/A/Xcmy38LiI1J7ymV5Jla
39yOCCJ935sLDumV2CXW6jDTuGaBAR6G4XaoD2Zyo5qPlgCOltz+cJp/c+fa8nd7y31L9gynxw6s
dz6YyqWbJWXE3o5MT3GBr0Co35o+vvAQ6npQnzqCxSLIRK4P8cL84CNdqOfrSepDY6gvNgt2LRir
C5OAl2wr8vAqwTIxON4FXNDVwNIjIe63p6sW3PjON4yiVFuwBYY3vE1D8T3Dt0dV7nZ5O5jca2BG
59/IWha9TfV1+R0WPitVp3QUuxViyMMALsKksbJsSkG+qJ2T1P35W8uvLG/Z1BYzVrGS9bBb3mpw
EarJfmvWXwXb/2enGipJyz4tO3jeYUS6lQk/Dgzr8jsJbxexrAwHbxPW/G4FHhfag53QJ+N1w+tu
CCGZiZUNo7yLMExK82b5nbjwti3rjpg/5ccC+jBAVzo4/GrE98iTnxpGDnUjMqocfbFuNP+1/Xb5
a5EEB7x2n72uYSbAeyRkkTQx4kJajA1/C+WZ6TcFhXIDme1qeTs7Pfa6OwhH75bfyJLhruG3mbNm
62WzgzLfbEnxJOtZ59243VFUCMe6Q0aKVcg2zvvFxhuSev851GV7rKVXkPD3Cu1cqQ/Ljyggnv8/
kgbwpUvBlTX99nwAvI+AUBQaCVDfdrUc+7Lx5RiEAee9zAjLY1ucwnB5zc+6CjJzRc7Og8muTU75
JExk4m1MTmvOusMGfV7Qqu3RRkcMnx6vdXWb2g/MODYkLa9NdUle9dLAJEQgZGXITlsjuVTyMJkt
ujTExTmMYEJle0LG+r48Lt8PoXpqTcLP/DlhG8v7dpkGf1NgJoVizVvYvA4U2Y09CGH2Cj/z+p8/
lbZaNyk1yoHpcYJqh9fLz7Cor/S2FkubUO8ykahVYql7M9e7gj9f9mD5swFKfPDJcoxt5oUH3Uw7
jU9klerqpUitFSEAa+H566KBhlWf6OqvTepzL3qEat1nH0YjfAgiZpy5U3/OumKbW94qmJzbsMif
hhrvZuJSdpG0oTqfdo9/1bTEbdLKVWlGbdC+6hEubUrZE4/c7AeFdJta2ENWfrS7PKV5GZISllIY
mMzhaymiTRFDLwAvSqnAim+pc2+RCHKdgfEa1B3yvYVjAlZ65gwSdFpA/zg/sv6/Dn2AT5fp0P/e
rtnhpExefxru/v03/x7vpPkvZDpQmRzXcs9Snn+PdtL/FwOg5y6+SPyQztJE+Uflg5HSZGq6QE88
08Uh/Z9OjS3+RWwVw6c0PWr4Hs7Id6qeP6l8bFo+P492HvZJR1iYMrkYf2E8RMNozrKu+oOb5QpK
QJvcGGmFfb1ubhQN3o2X41FPCjJd0D9w4dsNcWJEsKb1rajnGDtCf20oGMqyJiTSd9vytEgQmpxw
vqAvuwtl6avOJQwQBSXxUzHUhx/O928GwXdecrg3sJYkFTPk7Zzg97ilpolmeuMjWDU+KrQPlKKN
wqashrqotG0cAyBS+8B/9Ssj/8u2309dv288YG1g+gjsmD3/PFtAFawtGr1qDyMCOVG1b3KHOs8U
b1HSEDMaRje1x5iRQRkInaT/G6BimY38MH89b5+PLYBDyTUmFtvvj7OV2RqzmmFP7QvZ3TpiIONi
wKTQld4KyAS2J8J/EiQzDIN42crke+/1f5+6v7t+vm+foxdc3jhx5bvjH7Xqs9zl5LuuApnd6g9R
y0jsTK7FPCmWaAoUbXuZfG1ZDa6HaRLIdPaSFTod95VTt8ZfTsnv94gi53JzWYH77owAtQpDp1Zq
DxTSW1npGG9LJl+nP1901ruJFwfu2twu2JCFZzuI9X4+8V0knU43Ieqw2ULPJisaZKOXAncY1pmn
okszKsNronTW0tbWoR+M4dZv25GA+cY+1Y6I9/noeUcgP/L/tqY57xqTZNNGHcglubR5f7wm3EaT
0Wapft81r35I0dAz4q/CCYhGCh+AX5FDHKb1X66EX0+7a9t2wIpcWsLiqfXzRkMQnoN0qn6PmMFF
UgFptjZBsf75tP/urNvMcwPpmwHz8+XnP+CgCGGwUyvLOLSIlt0sOYy2omSZE2Lxl+vo3crwfBZ/
3NS7D9gTJm5UF4qfnOiq9Dl+kD59rdOshpBBL3NiIAc9d/XnA3TeqS7Pm8Xc7rkQr8jdXDr7Px7h
FGfUzgZuaNsnMTU2VHkICvOoEp8omNpeol5v4nTqr+p6eFC+gJ7d6AOPhmBVG362QZfhbIfU2BuD
Zx8IWQvZb3unPZ67stcwvMfs1ICJJ0Uo0AQCJW9t5Mx7I7SvwonWZ9lGbx3d1QNUvVZWEzGL0Gmt
yU5OoIYidWf1xmfRuMnhL0e+nNCfH2WuYwofVYMrfVhm7y5b2UWeXSlu3NxW2c4agXCo0sFwxlEZ
sb5Ty7Rs0AtoM3jocoGvX0y3Q6n9zTi6UM/K+7xDiWYaASHvvrWqZTVswBl2myhhFqW5WGytzVXX
opfM3epa+vMByOOqaeh2zrZzYk1IXnr3NSmQ+UQQYA7hR+rjKYKX/mTY6fOfD9myfh27OGbGruVh
5fLfu2NOg9zLZjdXe+rNZF7BTh2a9NtYUWjphsc5JYh37qWxxqo1HsqJ02G4b1PQkcqa7OC5Gqeo
egXgaJxM85ONg3PT1tanOJytbbIkhgcu8PveRZGpvF3k5P5D0IeHwPySGjIG5aaoB/uLvbMhTBCa
6V6Bo1qL0ET+oIpjEQCa7g1+RrLY3ajlXVDVj6o/WfCuBUbflXT8K1uZCMEIsRiP6Uw6gRODfEoG
4Am9vovq4ZEmdzZS0AdXnGwqcc8K/FG6+X2buu6BGBl6kmW/VbBlQY1eoqzE8i5I+J79Gt6+vcR1
i+SJRrS0QOUv+agyenTSBP2DvkHIimOBYpGchq9TbRPGVBPbZkUNpBAkaX4GteHWx9hWwAqr+wdh
osbFlHMTDckx60SxG+vHJqECOwEMpA2SXwqzAbA9K+JI3NZGtmB8sCqftMzga9y6Xyu/vXXFA2Gq
RN417mfb8h7ELD6SMxkt3oYL0roIM/cdb6Ukb9Lq/tGLyD1PXdSJWPqpp1lNQlQ7ib3x9Jer6tcH
l3QRlKOJEyLwfuEBjl3k9i5LgX2PexuGG8yazCAgcHwIR5KIaUuuw7ws//L8/+1WXUZd11yKMMG7
51bQcnWQ/M2waz51znDXV/lbj9xlJNK2FdlzFngf/3L3/Dr3kejgYS4FVhB44r3IqIsCDTa3Z+4l
tMLpWvBsS+9bQ3Xb9sX19bwNzKOpWDjW7vyXysuvNy7+YHuZngfBUq16d+NGPaLdQVccrl99rFvi
OibbuBBzZuxqRZ1dkSL2agwU2/9y0M4vT0k2LDzJPNdxHE71z+NDAfWE6jnnWfQ+ceaQfZyiINWU
NNsLKucvBWuGtauhFOXxfN3x8ARWl794+il1WSX+ZW9+HfXZG3i2EskZXDz33d6gPpktrwYwOo7M
gszlsRHV2TaIcDwVErhhPnTWdUfXhHJqdUNdh6xw8FIk+T5UHt0fl77gn/fpPVuKEVS6zIdRj1qu
Y1ni3UykaYhmxEnW7WGKErmXG9t6sfPgHX6qo+kN2LO36hqioSkKR4x7+XPhVB8mPzRPXW59Irsu
Wh3oSl1ij6PW1VuC3jCKbz7XjTKjByu1r1RiIltJLb0fIX+psLhqFnmXCMctaXThX07zewDh90NC
sceK0CGY6f2cNhJE+4YxWDBApsEePEbUX1t+WJCz0TMoL8RBneI81A7xYmk+AsLtqDfm7nLjkxK3
6UzvxZ6Zung4HcgN3wx1raA9wUmbC2fjDzkR5C4KhYykN8Cp8sG0K1TTXkwikMBL3wangKbqwa04
4EhcEOiBSwk0QsQ5qhIYPH/+FAVemnezAT5Fgq0cIoYEj7Pl5z/M9EKrDYpJDt2efJ61iuND7GNY
j/FeI1I6abhZkRuLi3iA3wt6k0JR/JYmxsaNmfDrXpB3RTmGVeDobVgAom91BMBaPUHKTglbGhuS
dpfFrEK9ovIvhhwe2ziXlznMmy0dbeY/kDaLGh2ITTTqyrVrYnR0dgkCCIR6SKBTnEwvc1csTAuB
TyXsnI1tdvdwp1//fDbOs76f50Y/n41399mg8gHU6QTIF2gDOv6JIIjZajE2km9aIzna8lyo1wOA
Ic/S6aK4wSHqu486VTd/3hf3d096JuAM0jyFLP/9o09OWgyT23dg9n2NTEROR2Fnz30Ic44IyFPi
kmwP53TxUkY8EHLrpiAK+cYP6otA5IeZHT+FFUYZApsUS9Xp6AeLFGo25lWxzHFSWJb4Vb64Nm+S
NNWLsnp9EURojMPGkxtOxgNv+9DKPt3MPmFrZP+hokeWAaw6ectLNa1D375RyPp3xG19LGrwgZK4
T2R74bhHM8j83byIbR5R0gEz5poyIE2jp7BsPjsifLH86tHrU8b2OtiC4H/uVbd2mjg5JQ1FvTZ6
lVaaX/7l3P560UPWsrBxQZ00KWn8fNFj66Ifm/I4lSJ7wX5eoRyltVDNzOn/vKXfjF8eS1j8Z8Ln
Xc3lQ/7h9uryzEP8hiyhjsq3tCbnkLBpHp23EqAEzD8MOQXyPYLcHv684d9MeamFoTC2A0Hpk97u
z1tuQlSKfujyeC7dba9T1CdyFBeZ6ogWR+I3y3Dj271aeWXmrdzIhG9Pqg9+SgN1SV5tal++CreH
klqP3nqK23RbJbvQgz735139zYUOysz20DIzuWBh+/OeqohsHaRF3b6Mo8V3QcBJ+qLN/HY03HWR
JG+dX/2tmHWetLy706n4AUqzbEpzOPl+3migjW5MiIvbW7q/RtFDxd3YIOHczJ5/It1SrW2vq0ne
dA5UGT7YobywO3SVwBbClVOJ29FpCb2Jld61IRPNOZkeEot2u/G3KdCv6zU+SJehExG6L37ReCe9
0m6seSYNslIbs/Y9noN+jEw3Iy4tTt/+/Gn89opliYQ2nXIblb6fT4wXpFlU9GOHC+lqUPYV1H0U
2aV3zcPZgY/kYxGfx3xj/O2C/XVFLumvMZmmR87hSvHzhtPOiipL1N2+mNXzMIk7y2d1iD4hI4et
vWG5gseE9Wc2EjXoRXjIU7fbxNpgHR6CK5SQr9YOIY0m8vV5xn325xPzm1IUO+izeDS5maX7/qkx
TD2agy7jjjLEC0+VJdEPWkxWd1esG7/FCbNjLeTOs1mv+dN9TR8gFDMKBejSVMjIXpo4hX/eK/G7
z4sZMp8Uq1sp3l/IKtKh7ZQmqvU+SndmgQsHH81F3s3pBnehf92pIFinNG12kTYjXH31BTCcmN6K
LG6nYl/abnLvjOO3HvXafY/OOA677joqj4HhzMeGVOSZJ82pCZp+4y0RiZBazeuScSFIrSslcTQl
AQq0uWaYKDVTuMScQCF5gX7umqsSkD2tWio8F51SL+AvP8492HjDSf0nu4lel1C4TFvxfiBP+Sq3
GNacdq5PmLu6hjnAn0/Yb84XDgzP42EMbNp/TxqODZlMbuk1ex0RTTgTPgdhEG5nSZR31bsPSdzf
eUb7RjzO5s9btn4z18JMgucIuLUpMfD+fIWjTqHc3/oNWsLcP6RmT3qiEQJUC52MNAXPuhja9lKT
SQxli/qm45AXFdOm+vN+/OYMsJZyMTwv3YhfRoYa/bGqpWj2WTKBKC70qslME6ZwWdHrsl5GCWF9
qspTKuy/UfR/U8jHUONQzWUR41PLf3eX2zMWP9SNzV75QLn7BQ4kqy8Ea0SnImrsbWIEJUwjQGHE
X9RxE//lLv7NUwZkJihctCjkRwTvHm/MlEoVxG6zz/u5gDZ34YTrVHZEvaeFvWnNvx4xS6HfrCWZ
YZtQNOFooiJ/N9bITJDNPFtsUxfBl8o+y8CVdztStNklqr3PS51vrLEJHgxXEqrSh6+oR+OjDwdx
H41hcJsaL2VKdnBPQNFqSJJ4nQ1OdNvbCqUnpJWo6o218uMEt65jPMqwW9dT6yIc77KTkY0+Ym61
iCbqezvOn8mLm9Z+16YvagxwCXZ4MnIkF45TuYyAJsveckweS1UTw0MowYG4c+c5E+KL9mJ3izCr
5E7v0XtbyxsJK3zJoAynek30gPmBag7xySHTSH9wn+DopheUv8KrMCEooEJ0fuuaur2b7RAvwuDc
0dhoHhXScNmjg9Pes3Se+tlKv2nq+u1gr9o+efBZQdxVg2ssdh4sPEXJmhukcvAh9QMiOKPpGPfJ
7Yx5+6krCZNg6hl8xJOJodavKBGdYdtB/sRMpr8AujJfj7aJdbm3LpUKPrMIyq5qa0xPcsbqwghZ
Po1T+mC2EU6gAVdoYKnpU8y8DXbw+CIqwg56puQbNRvJKjPzgTTAvrpPE/+rHdfzVzOz7rBYfVJF
YuxKWyRk9/QJvWT1CtN3WOM5yWdc6VW/LTBQs94DUYF6gRWYyud2k2RErqZWAVduCe1DRgwwD236
iZbbszLSfm8tX52/5cezxBYvio1j+sk1I3tyraD1X06USc7fsmQNS1za+3wR/qXLPxUwuO+vzt8L
cY12egHFjXKXZo57ovTonc6v/uefoYjo2A/U5CR5FTusBgx7dpUg9puSq0iM1Doj2IRRmFXHeCQY
dBUYqkLE134evYrVyxyiQYgG5K/Lq7ko8m2eE5eS6Wi+Map2vumzlU086s35O3T+ppskT8VBztmh
ar2TKkMXrPI//zRlv06Yq1z7RRdv3C4bMaGxOO+mkkg9uxaPY4YIQ/kFrfseoNsQCrTSLKkuA908
TXwCu9j3I2QBbngvZLWzptJ6NmLSoLqYtYzBNNmsa+MD2mLjw1g1dzrHzF6lpXFrtdSOg4QYypE8
OMI8wgfSb2HIdMjZzl8WTPGvJlTE4DUvWm1ArEaGONwyTWiHKTdWKk362y7b+ETT25Bk7po8cBcp
SX6h6yZcW41X7VLTS+9EpdM7Ckwa4ji2WnLyKL97Oj46ZqKPsFbSNZ4WGNJTmu/rqvbJSrDDJy+F
0FMKhf4ftHvnjfPTJCxKGJGer0ojnJ/QblwS9RvcFWbbPhWf8+Wboovzi7EvuRlqf9+wfHkkXX66
91RJLoDVPDZT22y6DCN0PZM86lULcoIl8Y3XJc7N+RVT14G1xsoHzrOzBsUcKSUA/eQ3s7/zm+zz
WdrrS+Vdkm9K7B/4SKHC6hrtBqHSlmr3rhVvCo7lcalRojKRWETciHiV0rHuTdLAV4a+xWbfbYOZ
ww50GDzquPRwCUp/72RsGOJMTmzNUF8Zkz0fx7rbdfbRaocMHF8f3imt+8/RKD7qfjjiPihvvMF2
rquO66Sy5bjBn6iuugFdplfHr7GHwcEWEcyHymx2VQRPXCMzZ0Wtivu56O8mOXqfilSW6D5wZhmj
0X10xydcoQUqXbF1aoPCcZlqEBaN/NTHlw1ezs/0fwmbbGd16Iwo++h6NNqX73sOs9y8huBJXCWN
MVl1jx6u4bXd2riUYswj7Zw+lVPymQdJ/rkEWJDX2X1qg6mXVuY9xSksyqR4Gvuhv3NkchVPT7Vo
rAd05dUNZIzHqG/DRyiM2XWqjK/nr4glSK7KLi9XRViBCikNPg1qr3cMMnhvvPAeTXJ4PykBriKe
xTGnBbqpU7s9OGWvNjPFpUNtW9NjEBL5nCS1Q7+tmh5xEmC88s0v44BEp6nS7r4fY+sqII6wRWd1
r5Z/rJH6wVgBj4uiTK0r7VJ2LoPhcihtelTLl2mv0vukrDfeYH4OCsDJjRz9w+AFHyEpZKzXPO5F
m1AhQ/gHUgOSL903PujhoI2hZ/CR4jb0fNbjIP/xoV/TlitWJXzOvWwUbYqhbch9097JNUiZcxW5
pCNh5jeRbKab8ysdM5GpoKe7s5HuJtDGt+0IW2QEKXzj5U8BmZ0QIghv1E5kH03tWHj3qdj4jT+T
C+PZl94idwyaAPj6VECFp76W1cThTH51jKysPooa3SDq3GA/TOm6z9ySzFe7u7MTHDkOdNhjY8v6
WHiCq9Sf4+/JEpXgp3E6sNAPzfn6/I9L34CEJnNvdmBQRdBsZQREVIThy5yooxerYps23ypDf/VC
izGHOtsSOhoA6OqhCO9YUQebyh+3iYAlY5lYA9zSSldlVVza03xoWUasXJFsDR3sHad+TbLsQ5aF
GPXyieCF5JsxtXtE4kBHB7EtO8FeMO/TI1lQvjzMaKRJiU9PXdw9K7A2od2+ElcjGMdZwKxHJT7h
mPlgGlO+ofx1x3R+U45IUnzC21aTdiOMmSU+QnGSvXq2J3U7D0tXuSb7gMz5uKezFAqUJKj+/exZ
2uFBzO5X2473okv2o32JoYfHmvEGi+Aa5sTrrEbwG9CUjQjfQe9LsKEQCUZTkV+t6DDZUaW34PDb
NXnIlyyG0ktCtZ76ybttPD1jG60vsna+cKb8jtw10bNkAp5xMULkWqWjtXPKed8lxnbS9h4H8cbN
aTn60zdWnHc1AKnN5LdiXdSCCmQxOZw2pqwuh1WXzJXN7KiVRs1fP2ZZo9de6n5IhYmRpBPAwHXI
rMClXhsW5qZL5FdpESCaJJBg5lzdlUH4wZvmZmOMk7XvUmYm4PmWIqO/Bl3D7Slv8rSX23kmqbEM
igvVQYVzPMJoSuMmGceXZPZ2bjVbG7OdOCDH+lzW5jWlEjxmcl+a9safWXsG3fwaDwmgD21fYNWw
1oxJek3+DZjTFkvLZDT4XsHcoQipkKY6t2aL86Bz83StLYILbKIV5fVEbOhWu1yqWZHXWztLO5Sf
zTUernJnjlYLcUFrhJUarEplX7sG64iyrRM0nDZECI9HgvC/GQovRSWdN6N0zLV0KzwAc3Cd6fnO
7AJWyIiXV6HnbYVtVOusJCMNCjt5pCNA9igmw1gnBqGmPk0Lb77yY91fjnGMoc3BpDBUJ9tKHoES
Ktwl7iWVwLeSUnKEvLXri28yTd+crgI0ilVu1TOzwEPf7rKCz1jo7gls7efGqhEYtO3K/SBuEoNm
dBTg7R3gPhGU3hLyjS1V1iYCBhcTRKqOgdxB5q03mH7zKx1Gu9n2XlBxRCvVuLiUPRdRbK8Zdi1v
Y6VQZJtJnZxU5JvUHD+6lmHs/YHomlo7JLghd7Ca4dhXjEu19i8KO2mJUSXoOzLni67pv5YMgGk9
JXdqam9It0LDnMT+pmxqcBnDNB7Pr7rFdEc63gXU7ivKOWI/zFGNLcSpjonPMpc6o2vV9TGXwkAK
Eh+DklzixvTbLW5bIuRMasaSsFZdRO1Rkq+NyqADyVe5lODP3+xTpznWKjo54yBxtPbN0TJwTQ21
2WzMIGuONusblOZDbe8xZl35ywYb4ri/G3/gLbncpRL2akthvCK/+bzvMflcO8dPv9IaSI7fI+BZ
u+Ol6vqNbolQ5TybG3yw3dFFrYq8b5F9tCPZf4m8JrT6YEcwrLqw+KKjutz6UUaau+4J5llOQpbS
XEDO6tJFMQiudX3SU0kj/m/uzqO5caXN0v9l9uiAN4vZ0ICeFCVVqao2iDIqJGwCCZfAr++HvNPz
dXdEL2Y7G4bEK6l4aRKvOec5gmU7CKHpUGEqYwn0+AGawGOofBgyfmdswmjYzw2ykWlKzLUT2N3p
ecNeMA46O9orw8MaVmUH1XsuErWK9FNi0VB9q7A+ZZ7xoYyEcLDHd8+7aMHPWR3k20WBBJBtfVqQ
sp5CvfwIPYolZ0BYxiCq2Q6+3wLsWaBl549nue06ubGapT7x8OrDkvCZB1dwyEMu/MIsT32qylPx
+MqaxG7xRI+aevgWjomEAQjo7HkjyeHFfmh9rcsUwbLygtXz/ryMOCqfX04e4cREQu7bek5Pc1Hg
X318FYllb2Q+XRB8pc61iGZpxl2gWpdQJNV+iKbT8T/fGo8Ea95SA7RNb0FJQZdHMgT+8/z0vJnJ
ez1p+VHKtPrn7rB3w1Xt52ozgcOs4951yIHtEgSAA1ndqi1+AYZOtiwzQnB/I+nZ6Xh1CpAAIugu
LdlKODrZoZkTG0+ua7jNh03ZO8aeSLQZkFRWkFuauJi14P8spbFBHx9eSiZWl1I3MH4jExOl0dh8
yCEeyy5QcSo+l9Aide6BligLpcjiPOR+a8Ze4tFcOyH0ciLNpgLrvsvuwWjpVcvC/D0NQElhUOdo
tKM/MynyOhR6WyQZ76a+XmOVFBB0H0hGDMkghp9fLpkru9MTve8/70VWjdNhfBAsn/c+Adxea+Vb
J2FUYczWdjFNQQg9f8gRNTmwz58zfWzsCE4edz9vnn/++ZU5OZjhI6wMz2//+Xf+uX3+qjSsel2R
ar/+587nTzXPh/v88p/vQWFt4CGBjvq/j00/H/zzP//zSMgM+PDsJfjnIf3rBwUS/63W7ockTJCa
+wGfLAxv33may3QKufRpoXx+VT7MlP/69vnV877/9nNIOcoYNf2X5/3Pmyl95Df863eDtCObQIvb
8y6QxMtWVfJX19e0yiHRXlUE7vr57b9ulpxGWi4tr/bzS850YiMe4M+wdI6kqai9aDvInqALNkq2
59E03AsaSn/TLF4XF31e7XRlJZtGBySDP3aBOp9d/PP9X51bcNhSy3tAT39zIcL9zOG8K5Q4wDNa
iNcdnJee7CiCAGp98UM6cXDLoOoYzqgOJ4TbIJafEFjZxfSJ75agIlGxPg0X5vcgktj2ZuavkNbl
Jhh10Ge/VcF3KjaxURzkuA4Xwr8rB0q3y9njF+Vnp/ur8uw7ghVknzorNwSmf0gm9ivDX4zYXIIf
UfDiWWYsdfsr0Wl5TGZcF/if6f6T/kuZ09INQAXy0c9gg2UHoRZ/Z0beW90jLqqXdk9r9bLMTpxF
I+gSEHMAZu2dY/Vnskn7dQgkbh2h9nP8BL4ZGBxnYglMbuBGjdCuxgCmYlW2v7K3aWzvmUsEcOM4
1E/piyP1i53Lvz1RblWFbYTr5+c4kowsehqP0CF5uyOAcWnpKnK2CBqFBY0dwyJmLEzEFBVST1Nq
jFtLyvBcOc13PdwGs35NinbaqRTfFMPI6AUKx6+xzgVBHu2fJh3ejb6dt4M5Neus1qc0FzgoYqNS
Aa/sQ5Y4uBvsJGpbtcMukHV0ShXahIzayKon0Hj2p18n1l6MXwTyrdcU5/OqyZKzgT7lZM2HeZSo
kRzzHGE1fOSbQfQbZLYxsY9uQFOTe6+vefNHuimUHVrg2PJIQys8Wa6XDF/GaD7wxKkCNwZL7pEH
vLbgWtidKhhrWcXVMFS675LlE41jcQ1ceMyuCk/VCPpt9sbp7iA8y6rmwyib7hSQjsGuY6DawSV1
ITJ4742ueSAcGDdW9dXgIZw8Rh+wwKCxgLHR28Ut3VgGebLv7OYn3e1Igqktd2lgj7fMX5kDJV9t
sJZvhj5d1zpQm5H1JoL0lo1iFdAQSnp3RmDVVjEd4D9k7zQ08y5jTbQCltKdkvGOjimiMqE2QGpw
8pX/ZbSxlhE1PRsApCF/5UNlHBYE9WtScN1D5dfNGZ4dV6KqoQ4uGNkm6LsXJomoosR3IIVc4Rcn
2zi5Uuee+VAXosxyq1CtGy9FnT6F37TVlMfwVyEHdWuTXZ6ofL149nVImTB02sj2hSmvpoX6Y/Qs
jn5BDmY+j1Xse120Q/sabUTh/phKIBKdi2VWZNT7eMNg1lP+WtmHoxGXZvXgbXJJ4yQkRapKa8AJ
bRkbRtkx/chIZACGyBgLvoJshhfPJhFQ8Eci5lyHYehWrtlNvGvKcDvXsAnK0L6WNmvhwnQp7SG0
rhPJwVyaPx8asMZQFCM8O/R1TPTL5W/NKtmQGcHuzd9h0u5xIBockmLq7yofuRb0tpj83YqPEb8f
6d7eYtj5LbIk1rXXbim55UZkUXARE8wO4MJk/9XIOT3FTpq53xmdU0icIliNgqli7Co975WUyy7v
s2KT2NOfLJPznRMQIcw4DCvV6oGQ6byFBT1iRF7IvTPo5p5hsxW9e+q38mSNFGCOaX8lUjuJK3wt
B4iuHiWQEe3nMTm1Qz5BHMnFW6+dP4l3kc21y9njGKPnPCbB+csiregipLOuFo/aTJFg8fwUTU47
HVpt3QLSVMdVNFbsKIOd78zIMimUL+3jBlKpcL1/Ys37IHJ3RqvOXdQUZFg/bmzOxt6J/iatoMBi
CbE1icLO6DeZpe6CVpxljUzFy4BvsA4MWAEyHIRb4k3FcOoQzp9oKPXGDtlfVGkCI8ipibCpOKke
1aS981R6iBSTFTur0CMYNebGdNrWQUAwRE0wREbmczKola5/uhawA5K6M9bkwt587cbaj2EWshbW
yXoQoYhTqVJkrpzWxkxanx9Ne9ccfs71Ig5BMvK3qrWRROTMRATScO82JDpn2wzAXsIHp8QM+vKU
OYVc1SKL/Sztfk/V+Ns29RoXN1cNE/C+0rVFnTh/Sts5zL6zmwsih5kirLQymjMq591IBftiQTLJ
6WUgDvGOJBEcdY1avmV26sZgdT6WPr+IhKVGOlX5jl2OwdsNo0c1yH3K1CtGeaVmMr04ZcFpAgpy
0+8MG701xS3aHZsQZb3YbHMidaoLUm/sXd3bnFEDn8yIv+lwPN5anr5Z3ChTp7gZCO/CDZWvq+Lh
a8y/MPLGfESUOhmD0RJGKGtJPw/srFwHzXSdUtlRMUThdqoePVZYzseoNNaBMegX0Z16CLfghcNb
QQWYloa6K6f5nRXE2EbuWFx00X0r2jzbzQxfYjmMscfUbEudnOLiRBinyIaK28K6CJcuRAJsmeRU
nAhfYmXAoU0GNJHjkxqBKWp7OzOpX3uon28gwradM75aS4p+Lm+hpz8sMSPhidv5O5aO6nVkgYSR
snbXQU2avWTkFUsXAVvYx2eNRvwwpsWfyUqbNWxpF9BpwYKndH6VZUTG6KQ4Y5l17UloTrZ9MAEe
69SBucx88B6IjE4FgF+b5AAdFJdjqH8Z6ClPbZ9HZyjrRCehqUSNZbNs05FcwSbor4wCzHNRtmsL
PspL69LDJgQCW5HUIXxjmb/cYUsATGO9uk+9/AGnIGR+5fna3uPcUi9O8joqp3prynRTkuHzgkah
fkMbX8QhBNmNNXxXQ9K8e3k+XLTIvvNxa997SCYndCb1Kkr+2mNefcuGsT2ZjQES4fEtyrhq0/t2
cXRGqQ+iZMbQBmQ66cn6a2TlKWzIX470Zmy94Fs1d+lDBMiUJKBXnaW+gUlW2Bt6egJGSV6S53vb
bqdNYE3LzeFpXnm5Wx1KTJakGkewSY0ynlvxw9PjoczD8d74Ir2yM732uqnes3LYM4KykKOVf0FV
j2AbVBq7FWzk/gbmsz630y8GEt2lINiAjRrSSlFHx7yCdOINcK7yTB9Mqxv4dJnYNwxwFDnLLCCq
6a5C1MNui7Jzbk3iNMaJJQnNS50m2f6JoksoUzzeuEfT/p1hmPbmESpVmVpbN0tocJP+h+3Iq29X
8upZjAsTQMMHr1sOgLRinWFWKuYlNhrhv4y5t3NnvOAsbfdjP716rkcSeq5gf9rWGDdytrG6c3VN
IJKh3RM78A7RuWypYaf6m7IF/luGl6gqo33V2L+C3nQOUe5ctPMAPGgHivSgduYMCr9k3wSiDnbG
ELrnSqefWOsYiAbBtC3yxQeHMe1KUxJWC2I/Tst+eCBQBmhJhK8mCRHGqtfu3pEx1Edw0mrKbyOn
rpVZ3j3LPG9lJlWwqprcje2aiYjBCgyhybz1M9dZm1M37Bc4MQekPIdFlPamDEtkVZwUk/Jjh1HV
xpOECKrCm1d+Mn8VrQVkBMfCqrIfiCNdRXEdqnKtu6x5s8pqS6gO4lTULbvGr3KQ0FEGgbfi3GI8
TlRSN28CFm+W2R04kTTSD39k8DGK19CFKoCsuvOiT8tNxsPoMBnuHG/VzxlF35Q3AGZDLi8kusVp
yGXUrFxja7ugqwtjjqsBRNuj/zwtDxp1bkPf0V72w2bEenDD6Ec6JeNFeVtL5OIl1ZhFygHgH4v2
iuIiYKLS0N3R0QLFQqzt6LY+TzN4FZvGL+/IWBKe2jlZtkOEieLc14ekAArYdsEcT4QwbabihVju
4Kpaf434RH8xO3BdyviwNFuZQN3zuU1iw9G/Z2rFcy1pPBmuncM8WbYkM8gdL0yyV+5HIqGlY2g2
fvjTnySo/Q8r/02ob7KNPD2f3XAMD4pkExsJMxf1QlxEjQPGcusvVa27S9IX1us4vTeFjQECWcJF
5GFxrXpOEkb5uwLByb0SA+OhMvMvY3n1Qnq5lOA2VuFpR2Xb9feECubvXKrgagAhs0YP8arvoBoN
Dd6/DeMFQmbUKqgW3ESPm85NexiM8MYoG6NrZN5Ze50Bq+9TJYu9Wpb3RvT5mRXF/KrcZU2oKb3G
02Duud9aUjzuzxvGdvu8sD8b6bC8M0sCWdQDp9rNmIHS+X1Jcn3hejC+uqNJUoj4MTEmZmo9sqGB
MgUoNeouy5BU9AWG2qAG4ml16rt0CiDGwTAxGh7YsS+lA+QD7TPkhfABeG6YyiUKltZm8OII7eLW
rZ15G/hmHQ9gKc+O6LZ9ES6nmkHxNrNNGKQmM0/TGFnneKybW0/srDmZ7gW6kYklZQty84x3VB+j
FPF21kyfWQtn09GLu4WIoI8eDavMyMIYRYuttiJ3bBB2GluQ3SbrVJRp81Z72bpFLYVp6TyX+D+c
WsTKa5JHWBX1eyKidW8k6TkLazCCTgYesn1MQGeYec03lu+cIi7wSp3n1cbP+vnmyLlfsx8hba1M
Bpi0uVqLmWWQ5f1Ci2ocPNGEO22RpvUY+D5vDDVF60bzxDQyq+7VLLfgTaz3kU/8MR+7AReBOR7n
LPxeJ+mngXnzBfo7Usm6OSCmkqs5cSZKxrrZLkVVbcAaDhupbDbHwMIOVZ/qtapaOEHL0O69ZsoY
/zO5m2fN7FU8dvwQzjwv7vOk2/UT1WGbhd+WDg4zXv4VDCt1Ilm0YSlSf8MY2/OWiLKtMKxfs2tS
/87ldOzpiXe5Fbab3K/u9jKoazVm+pYk8jTPANnnyvHimlNoV08FNEMfYB7BCx9zB73U6ctuSxaD
WCdhTimUTyD2mEjcvPRnZP9tgxH4tZzQ9fnld2ngD9Wuzr8zV2/WCW+xyfUPNNY+pzeGv0k4LZIB
R8Wimt4rK1cXwJOLV2W7we/9Vcg5esACw3RgV/Rjtsdj/16D1dwkke0QnQKSzutDH4xBPxzyArho
T9LdFWp4FXyGA6Ql0SYAur353fUr9zD0wyo0O8QKD85oVQMpbvqeviNEJzAgeENq08P2MvyUde3y
x3dR4UqW43SPjeQaB39BGj2xfYDJHvykPpVNnOSlwrAQIFmnKyr6AlEOIjzmWgt4shogmaOGelNk
1s822XaWTaVvsPbrm2hXNnAykkjuG3eWCA1AmDXoTHckW+7Humk2ukH0XjSbKUzZfjY735Xu38k8
4B8BwGKuvCRzXgzLImWnNfbSLLdkfE8rWzP/8ZPhoirju67079RmFlINUCXqZdbQYVzrII35toxB
dGmMQp0t2Ycb1FQVC02WqC3RArVjZ1uu94+Pbr2GCKNiR3/LpU2ZEhzbvuK8d9uN8tuWSz2ZcW6U
gzunnMpmgpCmWu97B4e8n9hILhnJUEugr2smwLhscyuZh6siF9/awWBSy4yfJhU9T0NaOSqga6mW
+diYxa5I5uCUerFldWjHYXFtgprhl+1FPQSfzCYlsXZ2iXpwvbhGHaXX/2Eebu5Cp4VNQujQdmLJ
VhbyJ2syfzenDmMtA2sNVdA2tYWzynzzVHkgHzUArteW4dKs2dcOuBdOxtiTilv3r20hoAwUKXKI
wXDf+vpnQHQo8Qfs+/pqth7kF28/PPp6g8HaCPprP2PvXRsZrgWPUTie25wxekvlWAUfwohCxotN
vWtNoTdtsxAVlugg5jQ88WJpfA2K3sRsndtYW0fsdyRFueZELYtIXGGSWmGEctdCdM7ZRZVzqKbq
JQp6ea5rQgtUp9Q1CKg5/V6fOYSXlU6K6FZmzEEyZmtZ3nor3fXvVFCKN6uDWEZ0Bye0842Ll5/l
Zwr5WUW7xayQU+hV2MpgA9NUQXdc3i02ZY+JVHC07LLauIOc6al54qZmpv33jYSRp/XeFkt/5IQ7
urNfYLqZfg6TDR8wJ7S1cxjvia2bRGJrt5RvqbR+ibIv2XLUfzqa9p1u6mRtyM+auOwzErswDrz8
z+Q9Rl2kjexzLPdeOMkN8CT4kWHyy7brW5I/57YMsmebPVknMP8OvKsjw/QPVi28tY7Yv5DT263T
voFn5+UUslgLoa/ULuds9cmelyaronxJlpzr9siwKDRyBguNvjj9D2YYpBdkxUcwHeZeBcfC6q21
5eW8OmHLVhQs9hYDP1lozk8V5GacmQLGZuP3CPlh42XjcGjrfKBB5yihjrzXyV8rUPJuut6MGiIk
Q6LJ852f8skMABozc4weMbJxE2EbSZ3HhbWKDkU5fe9LlZ3Sfr43NZhZ1TbnEmfBOvclG8KFfjjs
kGFN4GZSST2QlQyD5sL9nViMaNyi51UmiUMG07jyPU2w1hg5Ry80fpUYiU08rTEjxwdAdQ5P2uF/
z9Whj3+E6JwKVN8mZeV4i2axB21cPQy26cZtE2cXsGwphH9Mq1CuptmSB5DEJahYD9O6+92cjRCg
KZRYK5symMdXyZAFsF6hDeOeWh5MCRuYlGF3fJBL9eEE8DQx9slds5iknbJ+0q7PQt9pG1QkDee+
20en5w3ZIn8aZmvM/rI2ZniRHdjJvCRh456Fcn5RU5q/S+XevcQUVzG3YWyJ7BKMwILabLS2jITG
mOQaPs+DywvcJSW9pg/yq8w+8khCqB2AzzMEy5vHeqxP33vkrBRMZU5CIMTnoiuPKSFBh1p7d6cm
JcFuObSWomW9t+aSIdJxVaLz+N1Trg0q/EhKRXE+gTrVhVusqwhKMnkoX/Kg3ldDB1W5K94bRkI7
1mUoPEanvVaDeqeomg/arJASEDEDRZ/xSu8cxkj1K4zg5MgUtGmNAECbTS4gdQamc4jBvk3mleht
cVTmA9GtE3rD1sNg3hW0AgsuDCvNjy1AgzM0zPghZN/WOg3vnZDwY3VjxvMc/QgQrkExTDGOa7wH
WLeGdSn7fWtL56Tn1FtF9GJ9zvitAIvAoGGyYuXQ0yzSvESLxXUwaHZVyi5mLgwgrTS6Fz8qdp2M
aHXwl/MaJ6/XMin9OI8Ge+u2fMq7xmZCI+rkUpl6b2o3OpbU0oeRTE284x16J7u8Chjfe51CP/Xo
y438dZZBjd5mFtcIy6AgnD22U6vcVewpWUHp7rA0Lq2yccmB565ByuUbAimbQ1/3Uwz23tqEIGex
g4yMNP1vJZ+Vl8qaIY914lCjoLpVjXGtZkVuul901yhNQR80orxMfC4FTOKjV0HCheYLCAEtnCiu
oneHdVd62blIGl6ekdhmVZecVrWZr58HfzjSTQYGWE3Z24QwC33NZkpFs21eZJrfHJuh70K6aWnk
44kXEzoV78tt2jTmvimGC1P5dq1a5b8lPssJoew3WVOjJBPio7FgMzRm1q86b+qXLOi2o2zd7yGD
ljVWIB4S/o5t3VbOV3Pc9+Nn3/Tue+uY/UuY9+91h36KfhiymZOWX71SfErfHz+lZL7nzdFqUehh
PYNWOFvm82j4zqGzdXEJbXe3RLr5zmWwRoNow//2pTgODvkM0TAHV9CyaZykslrrcdikVlseDFbp
SWa/d1n0KqqFN5FJdz5Lh/ynEYcgSk7n2iuuH0nee7fxgT8XgAgko7xb+7iZiSzGLav0i6vBGpuT
6X5ZUI2vxPQVn1z06HHBakzly9w4et/p5m/VFO06zIOWEHMTQZE765cpstKrMs2KdcNrndD5MroJ
Th5zzk2ImYHxPSRo2yT/zEiHYENr7R3aTmWYAPC2LQ11v0JLmz84yz0jZwp4mjp7MvDxpsUPy7Nu
uJONHbZNEdsKkRvH/Q/ylyFhG7I/ZHJ6wEZVsV3swsdBJWDM4XV6K6rlb8P7OwvH+t2NBmff0kev
Cj7Lizmat0lz/OQBEWrmAs4ZHqe8VOohbHHD4ZGxnpwq1bBlWbIzhsbialvnVLHclr1TISCJ7n2Z
ytvkS3UsRt51OIa6U+gn5mV06+4KpexgtvLN8QzGzzhzDqFSFDS9t7YDKi4rSp0veo5e6z7oj2MI
PRiLwGqWafKGRvirO4XwGIu2OLXEpd3tjg+8dKJsEzjkgc1M8y5EAjP8szHoamFXZ3a09FjNuK8i
a46HvLfvUj9Nwd6mHUr/rP20uw4mnFjOjE03SHtbPq4iRsno1k8zlHdomyYWWF65SOaCQ/+aGtK8
R+LY+TvMVuXvgvHU2tdm99KNL7IvyzMBJAaNZ2F9Q5iIgdtSCMxZM3zQL47TJWnc8LuT95LtDxdF
i/EP1WHAdglkHDPL4Wetc6SLfuMeK6v7QUdgnmzFNQGg/ZZsr2swzfLUoyfnVeFwKspRvEyawJ+Q
Ws+FaHl+3oQsqEBuDPec6/cLNoi75WQrIpW8o5t3qIhyKzuNcxSs+xa/UedNJLOlE+9abtKefttY
pmlfDsNuHAvrQNJ3/pogjPPNdhtwLgLuG8m5Y4Cxn/10YiRTHScDW2ATOelXlTF2TasuOfOq1zgY
WwbQblH/KMnMYqkaZPeqHuxdx3b0K7ttZHp3Jnu+W9zsCsFd1R+bMGi+VsOje4YuoMa9gW3o4qbm
l4SF5l/ptFwCA+/FH5j0jZ3JX01C58pW6F6AWSQNKZm3M5SojRyqK7lGGfUTLTq5A+bFZNb/gCu+
9QiUeV7r7EO0jHfaEL/YNKvYJRWDjtZaexShYzU2l6YoCWdDlckeKuIQzkkSU5X/Exq03Al/fLON
9KbgPX8dilrvEr+jaUv4Z5Rb3r05DE/s6SWb4ClnTlIm+7oE/DO683ifcJdM+A6++YrBZ1Fkdwu3
IYsS21/xmcTlkRxw/8V+Z/t/BnwKfrItJLOp503uWcHVTV3zAo1pk24M9kHfSrdVJ7/kDW8Vtfmt
V1A3x0qEJ2dC3jd0ItiVxlhdYIOj3fa84Yvgzc2wt/iKmCrfMT6kpVrS4NB0KYDDKWp+zayI5swy
zyIHfdBAXD7azgKjUIJ2dKAjn5zK+R0iFfpCQINNNeC16yAAY2k2k34lWVGejD751IyDXrOEmJOm
RqgQPedVNRrTuhEOuxvGV77qqnM4/w0CQ+uN46DsBCpjrSHcDbu2f7gOstyBIUx2QWaPzrFLRudL
C6X+n2/9husdtLiZwIpx2JuQ6DdlravDPM2YBar0xzw42ZeyeY2aSH4d7SR9nZwJzUWe36OJXHbA
B7tGJO9MdeZz50TiVFlRcC/qRHy1nruIQTfHRxxvhO/zXZTLuY+8gHFKMb8XkkkbJrOTKhFh0OY4
J9KEaTEi1X5bElZYmAtIUF7QhynFzCFCzQZYYIjiYqCF9hBh1w95+eIpveuqKcRfUtZXb8YHWTts
cmek5tsRsGDMdhdFpdfJR7zKX0YN4a61TRQM9uQcqMj5SFBsrHTFgj+ZDY4ZKt212eslHiJ6WWrr
+eJT8K8bOY3Ud4a1jyy3v40LLW9TpPZXkPBf+yEcXnlgf2elos2CPGQ7FGLa18jQVqovkjOy737L
VpMFa6L8W4GiOCxILB7IcUopeKtu+MvLyYAw7TreSIMT11XxuBRbzgudrvtCWzlg+fFOleHpba8l
nNqP2auK9zY11Dv1W7qCDyp2XkN9NNX02NPSL1dPMyjr5+BjcMzhCxJbWtygmu+sdqzrksjNUAT5
BQuHxwZy/qH83ro8b4zRYtmDB5L5BfexJturNhp3YbaceK3KI2o96zXxjtkwFPemS5xTUmnONIu2
xg+c98V666Fqf1i/y264hjpKvwqyOW4QRT60HzWb0gsk/jYx3QZFJmIVLmccsEl0BHkDV3RhbhDX
8yP2HeMra+LajLtWdU+iwcksFq7KTtevoanbL4Nb/swjtJc6b5wPdFICkd1bP9KR5L5FZJszqovo
6lvgjsaNhgERkCC7Ty65OlmpcewaXnmgKR/+Yg17dwxAKAbjdzoL64BxzDkxskv3WltVHGk8M6ok
+yhCB8rgpHB9Tasqgq2dJi05cXaC20x9FUzF1yy7f5auLb4sw4vfC+ItE2/aLt3wOTb969xY4Ua7
crpAqjiO0vGAx6Vf0qg1T0PVk9g6G8uG60S4m2wiNZ5u0/9fQaQ2RRz+zP8ZRHrJELIOKvvPoXH/
55f+g0Qa/RtCscgFrvZfQKQRacOkmkVYj+Hp/UdYnPlvvmVZGKixhjKxf/zj/P1e/O//5fjQSSEi
gE3HLuxA8v5/QpDa/515QMRTYLNT9kAJQXsBtfFf/ccKXH87tKk42iz0Qje9N1bdI1O15bEUNlZB
EJM7j9js53fPG19YWyrqfG/ORXMYrT/PzPvnTQgnZVk/v0Q823CkLcRWVVjexbLK+tLf56H80ZuJ
WLN7YLi5eBvhVJ8+ns40q9XFZDCYjdEUz4REkX5FOFPGlgO53ibVNmPvgWjTqs3WlIrtmaodkBey
tZpIue1sgWAJh+VtnK2CEQTkcCRQqAMpbRODnMcW0eqGpV5L4NGq8y3sPRGbC0WXcysKlqEMT1W0
fBAUUbczU8aoPMuCX66TX12DODKVyXmJVh0wUS78RUQYWluxKSmctR3O0KgBSyCH1tPR9ki+S5IG
Ux6ediQqMCPEYVTksUzkQpK4NcW2AdzQMYt1hmCDUAKWXWOqd5ad3HQqfloU/KtB5eQ7NOanY79H
HVVzPtf2tjPmguWmoKH1HAMrHd5I6baYFUlk4QL2pTErse4TT21Dm0pbnhqnKXZ5mv/18+C1aOlO
+wI9xUhiJObAl1KkL2EzA4xFBGn6xEwU4HnctjtZ9sDZu2y78KFCKrNttjUDfF8sWlBYo9YinCS5
TJRWazZECZOx4CUw8OShK6A9LLqbMsg9yywQAGPBIw5wBVKEFe/LY7wGHgN7KzOMSr7m1rD87OxY
t9OnjrLkUCUmIiK/31D9kVJVghYvZfnmTdGmCVs80RiFNm0/QLuFrLYqEERsQdL0q1Dl6KMosNgZ
kKQrjPK4aPx3tdiXDcvSInDfMYapY9IDDhtD+qrGOPDUnIJWWoy0nc9xwX41JL21IYzFIVXHeAF0
d6w8yAY4YrD58MYpy3EfqM4nhid41K5jvk/cgHi9hlUrw8r5MMkZkIGy7pB3grXMbfEeGsEWJUK3
tluGhC1pQJTWvXEzbZ7MokgPnjki3PRmXLvkXpchNiPLr7cTI9ypo41jcbhKDdazI7pgMjfqP1l5
n0UZ8QhMVgcTF2K8H19GcoA3k+0dzXyq1pLs7M2o+4PBhPex3XllHuTworVr0fM5C9XEM+558ytD
0DUigD9lYlU/mDp3rXcaXAaHM1ZsayzoZtigBOF7utTfrXqwNgn47j36uAXu+WuKcBXRTLePQFCs
WmOYDzZSGduZdznpcrEnCmdXBZsonHj1BHD03kTYGwkKWJyYjPmG05j9O3dnttw4km3ZL0IZRgfw
SoITKIqaQtMLLEKKwDw64Bi+vheYWZXVZt0P9/WaZcJISSFRIgA/fs7ea9P4wg11XzO2Z6OSUEpI
7TDC2uoOGCQerEnsoTruhU0CaqmY1verWaI1E/3Qg/9vXHPCpDTvE4weO5KLqu249mahmNMuXLam
5Z9ogeQX7DhXk2nOzibc2RppCv3opbZQznTMg7wjW5/42eLLL5mX3eu69+Ey7Jbj0AaG5t7VJdSX
khOZUDuFhc/5pfuI9LFfH9hsyO0ddoM1z5CNB2QV/xSnP1KUDkwrGCCwGXuMjAEJzYKbkWmIRUdv
q1dkAzLIKLCB5pwbzsOsluWqpHzXVPKW2cBmpF3PrOVtfeoizD18j8apf3UEEoGHLfYL2kgzXpih
VGLYaL7+M2bco7XITdDi2READTrOfxKs5YPffEfkB96b3sK9iXnDxsmdBMmaSx7xvCRgtTRvE4EB
YhRNYSAxTgxAomxw9AHMCOBb7njp0Yc6S+bu7cJAwieuxM40h1o0yH0H+csutXpf+z6DZvt9aLPu
ZFaY8VOzubKpY5I+YTVLTL05MC3FUEtDDwSJFcxE6CbZoLFvmX/OqGGQmC1Hmo8SvD/2Oj1NLlZM
Ja9i2qnGdEdODxKIauz3Hq1uky2qLCjTOnPXIWXIXJ3edB83GznHeyJF5/s1vXl5dSe73xJ/Zuy8
xfseyc2rcWKTnjXcJWP7gKipPWZ18d2q9CurvAyhbsK2VavUHoakywAeWZqXBQ5C4W5m4G87y88u
7bheOqwQ0hD+odEg8TVm7hCBVYyoacc/81TXOyO3L6P0Z6gPjAOyCX1ttWi0cbv2xNLCwOG5rWvn
2x1fRVq89y5h8mOKGdxng7G1R7oUhT7+7n00FJiHKY3BdHn+NONO9M9ywQ4GNPgz7e5GL79kVRTq
dGUmPDodo9BgiAxEJfG2bwqQgVHso74igdUnom3TK/VVOm9xGcfPekKcppTcVcr7mTnvQWfiw6hG
f7XkI73AAh0Pgz7iPgm8j+dl4/8y0PMb/szMwxvVAeHUM8MK+lRJwo25zY897oK9a6BEnmLJ5deu
+WTtpzbPy84qYCn6/hjtdUIe2YfVa0jU9AMq3ntqN2BL0zQwRoekiGz4xA9s7Wq9/+iFB/JAxGi7
DLZPWFn20kCSZGHXagpoxQ7qv62R4MueU4p430jfsUeh9hbat+P1JJw5utx1mbUwaHPV1vHbli4u
Pe8Rlddl9IsdFsuTV/bWQ22M5SmueFvd1sTFI2Qw07ALREPsUy5V6NgLtiRFRmLeOKiLKTaKNmel
ALpxYK29Om1CpBhTAJRVCaIxGqeDNQZTTHhIw0Znkzry2KKR3qLHEXu31l9RM7xbKQzvWVY73YJK
MTHDoYVifSUzPsDOIUCvIbvDzA9VYyCUFdzPmTyd3EF7Ep56IIgTC4E8653kMk6l9kXvBH659uLr
GZtsFV8W2aNswYnEfNBP05lYUI+7zry85w0Xr20q/xjHGQ6lSr6z6iBNmLsomDwWM0KJx02nI2Dt
mZsOFqg8bpvxFaUmAwGiLVycolo3IQirjbBCRLgnOliCSUbbNcnPiDDxbTcTod45xu90pURES3XM
tDY7OKgLWwZ09OU8hu1xuexo1Asqu5VTYxvGA8JHkLpO8YMdUwPFlnmaa+rRfcfWdNcT/ET3Y8nv
wPbmQUmtsE3eNcN651XOWwkrYJsaWvwqnQ6RjX+wY9c64NvaiK6uto0LbSUvnSzk8iqQNY9Eu9RY
bQv62A6rdSDLkjuYx9C3xDPl5SmrYAMKfsDwfGhGM3+sifpa59m+LmgslMaemPiYOlQI9sE0gQwc
RbjBj2xJ7jNm6Gd9Itt1dOzvzkOPICQOeoeKBSoR56e5q0edZivcr8DGbE37yNuWxA6eWLw5MzCN
tGbc74BbVpRmR0sR7OhbRNKgT6OA0czfcW7JHdDcT7tHMzARqjtVOVLweCJ8WBGOPtrzvsmJOrFr
JGxaTF87g2if8veckfrSJODWWUDo1XR5tRr7E2MK6EC7Oy8oioMydz4BnvRYYqV66fVED0zADIfb
05bx+QYOXckir7OC+FBtBorT2XFOPRdHwKSq2mZFTX6mXZGamC53I3q+jSTDa9vYq5dPdDF3wfqp
XcV5Zl7sc6XaV1Rj4SQaZ+e0kAcpR7KzrleXrKdgdxwmbXMbtO2jhumFLpTLtj1fkBuwTZGizYgt
cx8M9hjbSOvSncVbXmbcuUGykIfp0p1qS3FZovRqlctbo9nEwBmajYuRaOWg9WR99EZzRKeFBdfN
mJNFWFX9mhEMU4BfU7ZEeC4zLE8TElq0w2fb6MUdhciVlIZVbV4KEKEz+tVi76VDexGpuVxlexdP
ot3l0jrYRDYhzFZ79hzybSkmquqyOM9+SlGg18/1xADDSKwetEl17o1a3I35ggI67w42cw4fWYfp
mU+TOXwwpTmZifsx1wh9dMRa26FmGs0Qf4uUaNxOBkmhCEf3qkkCjCQJr/TSaWAhdINfxIOa5MSk
3sJM2i3xZ4KuOuz6bQbtBavJ8t55dnbAHKC2Zq8O3Bq/0q60ifouz13pwwajmW/1azBLU4nQdppj
DCvFxfoUqy+HHICLwcIO9y0DFGJHz4zPvgtftntaon1ADLOKu/41cUSJl+ZbapO+H9puuluW1bpp
ns05XOypRQr24TulurKV0fFpXNx2hCChjdBEifDtOuVt2+Vd8a79nDPC7aa8+hPv9ExdeM/Rrel0
Ov12YeDjck3j2ARqbpr7YlpgBKKIH1HJus7J1YGCFJ0ZnzqRHhuMyTvecCxCsfdlrtqLUQMmHwnu
jK2SP+JGZgjLGJxxkSYVrTxz5jxa/CcSqO+qGHNm1i6sA653qmmCH2xPPml6Vm/9ybexajm7Oqt3
aaZV36ucSCgwLl3TtlS4FUG7JVcye+A1Y4rcZvQmcXrterN46UXKDRrkwgajeRdakyoY5kenQrOc
XVcxM6MOr2CTF26w6IQHLoVRH3KXiessydYYn7F1s0SmhGvrhDPCCrKOEqkmeez9dRqXD6spHybs
g3fMn8x9aoJGLqXN7LlaCytJLgcRUg5r8g59H2HMcn6kczxuK714Ld3O3gs295Ntin3nzKTUu+o0
oezbp7YzHYYS44cQ5lvPbGyXROPI2BHarG98Sc8ruE7LP6jP9rCd0ouh1NVks02VmWubITPlSUXq
xc8Nce5shvXJOtdGLQWwXvZ3lTlSjJV47SzMVCdVx0D/5e8GNMeupqfqFO5zOvDHziwNbZdn6MHc
0AHwq6a9tFmyncbutXPjdOdzH9gjg7D2hq6MC513Rkf6VrU+/FtghmDf7J2P6j+V6VsnOiTAmk18
kG4+J72gdlQudl0XRSWCuyTTKLFcjVwtXhtvm/otU+OHnMACo/OyuvisR3ZKMccWhlQxDLo02RU3
k8YfnAPSuycMk2fTntv9mBJ6RA+iJ5JiRrA9VTXdTRm6M+MMPWcQktYkO2j5zMrXI5lzqh8gnX4v
Jt+utBCDDXDSiqn4ReX70zQdOENRfxfTLwT8wdXGxNfY2F1jM1/n21N/i9kVG+Rz29YduBxcfgW0
8/WmafU3BI0qaWKKe0SvTttdNe8lHXOHpPtV/W8MDxUBNGGra2bIfQpn1u35Qo80vD26HRrCWges
sZ6QjCq1x7ars8DXEiO8HVr0c8jQONyecvM2tro5FtuqLMywWQ8JhFuWoy65F0JkB9NOsOoV/oOI
8uh0+2lyfQm3Q4OOLQRN+M+L0KFUM5xEPTq50cLnONwe/b+eSpK+64qJu7u+QL109FC6P2u9Mk63
J7cPT+aEA1t1v/XOqACw6my9Z5Job6/49shS6bWgzN+jD2FedvuYhkWZ0z4+FesfrSSG4q8/kpXh
bUGvmW/t1ZMu+gH0iA/IIBySh74n3NeFiRbMGhT1gRTdlhtPWK+H2yNknH8/6nibbl/RUwCYO7OL
UhgUzNOpZvvwFmBrMTvFuckQCRcFY7ubFdla/90E10WuDmbUZUhrFBasqlUhk6O/D1Of+wyy//NB
tIfUmq1Rb9jrPmhdPoaR7irKSB5hBxv/enT7WEW1zggkYwiMHIm51N8HZmuQNLz0ZRJru801nmIY
WiHdvxqn0Mj4alBpgEKzCf85GIXehBTZTdj6/YisBDH6WIv0ZPjtxu+1vDkyNWnDYijakDQHTu+4
8ZGHay3vEBYiCi+AAutTLdcNhkptu7HXDuEtZDbnSjwZ4oOIwzEksB7FIZRjABhjqNbD7eNeDX2V
PqhC0uAtzrbuq7UCXl0bvssWHjLYwPmc96Qzlx9GdhntbgjzySnk8ZYzrJHIvR1HQoT/8ZnfHt08
6bmYJzzR1ePtQ/z8LFzhoIgOAJoYK15OG0g0rnQyV4zRIskGAElcu6Hl5M02a9DGMm1DR/ifwy1Q
+K9s4dsHH7BgyZD5DIi39Ru2MW75YS7w0Nyed9qM/hVHwhbD30tNjtUus0nS1aY0iGG+YKRKaZSy
TaoqfdUfT7DZ+ld/BG0GSJB7umF/qmnNjYAuApJGfJkt3Vk3s05jrl0iJdE2MAfXSFlB3wWqzNFy
AAh1KzGzRh+eWz/GSXdQunLQJRjPreW/zWU1QsdBkJklh7rNHtIZ4J5ttP0FLZCOjld8Z9ozoKJ2
N5Wo3clWeZ0dUCOAU/YD1frGT0bkUfN3ic/x4HEdl4ouXYbmqdBsZ58xOjsSopIHFZuGY4YdPBBe
qJklWGWreI29CS5QTxe1KPf94A/sL9CE2F3xXDeeFcRl/4eSbjgNDlWplr+mud1uRMb9UseQCwPJ
djgFUatvJyYDm6WOFGpld7hmNd/W07yaLmV9sSYNeEI75vuswxVVjGqjo/OeBuu7RyJY9D77CdRe
vHLtA5krnddZuFxa1daKpihQY0vQkS9+asWrLAFYOZ3QNj4Kzx4C1QaJlbavR/ck/cwJvawzNszt
xcWtulOeqVe/UhfV1XPY1mzPbH6zTQFF5oGBNawJRsjEotQDxXI5am84MF7wvDHH7NddZqUOBCc7
Gxuyz+JUu/pD+SUaTtfdF2FZdW8pMUIhvXt6G5p5cg3jY7BYVV1huru6msxTPL5m/di90MnaCJNR
v8/43C/GddtZPE6x4wYSQzqi1mzb+sa0c43hXTkgy4eWBlQvfjKwKX6huvhAQojT1U1+9YvLBH/R
iH0aeTMQFk0bbawA3ddvZpHtvMLd+73ZbFwLL5Eyv1EzPKe4BTVVA62MHphHz8E00PckkuDQ+zRA
aEtsJjGlWLLgFJaAaGzGG1Qy0BNpv1+r8RjpAPcdFemHVcd/8G1kDV3crWlX8W8rF85m9akyW1i7
a+pxgbGEdh9UYTuws4MivTHq4m62M7wg0v/BDgG538QWs6dGSFG+8P84Yd2KnalmhB6zWbJYSpK0
fpgrIEhgj/Wj5TENmZMfqqtQ97oARxGP1bDm13H9Q/e0mPziuTdeKME/FgtnpWhmgw2pohHaBmJi
KGlZebZzTAQS3YVLi7PLse+zuRw2seN82GVaHqvhqS4FU2VretWN0oZk3H/CyoFC7eCqoHrE5g7j
gPsZhU+t7ZOk+oh5Y9iHO0EdJ1hqe522DTtG6WWIZdZUGJCMoBXXIVQZvSwzrzRyVvajmwFncZIL
F9dmHWUU7tDvwO8jvStdfCQFqdLkvGE+GrIn+wFwSxGgvM/X1lZCL8YK9db7GXu1Dn5fVWzPnWtj
Yl5wMoQ2A62+WWjxuc0+Z9vTwqhxGsTk+BuguqZJYTwakf4usvyTxna1WbV2IIxOjWfEZ+6tu4o0
FIq4XdL1YqdNbO0S0RhBgjB8YO09wKhrN7PZvSQMVtiafGvo8zfEWswbNWngywqYjbol9uSHfzl2
uYCd0v90yM7GZTJe63Rc9om5esrs8gXUFAKgXNEpiHIAGiTh7JHH62gi6T/73Iapp6ONT6N7I5Ky
uU7apqiwDCTiB+kp5oN+lO1O1px5UdM6p7qGiplr4mcl6x8VjvDcxZOao/3BWNceW8eutlXuqCCd
q+MAHoFY0zjDdentrJjlNB25gw+J2nv9fEdQ3j03LHOTpWxuTGvgZ9OaZHN5n6B6VKmzFV37ai5Z
FGpr1Ksfw8A10uV1VF4d9BEu73lxTp0p7uvZokVr7hurm4+Fkd4RK/uaN2m37WEZH4yk39APKZEA
pxeVI8npKD9t4GNuMv+KNYnfP5ryTaHEC4Xnm57A9cmQDCMXH0OcFjuiYlAYl/ElTTuJVf5tiED5
IW9C3TONr0nU0E12Q+A3bEag2Ryg/z2PNqaMWT/YyKo2xKDkbPichq1y/bMu1BumjQK7PQgxV/1E
fAgotzOe5LRUdEe0DZp5LCh1PMJ8Ga6yLH7TDLSVwGi14nps+mLMLaGRId88ZevHbp+4HdIVzFMW
QJEyFKT0NbN9slCl3A5tS3E6cNP1yoS22FzFx1TY9+OMG9zvnspSjgfo2l0LyFp1w0HU1Ay3Q6RT
rtwe4Z6AWZUYkBZkZATNtPNIb00bk9HKoKnzHNnxgTzArWcspyHVY4TQdJoHIAsB4892EzHyI+xm
CV1bTsciyi9lwcLj+801mVjGgZPj2azGbgqbguADXZ+p8NMpnEDhcHttcJ2SgxaySEoqlJxXCHjX
zCRiw/Xj7VKYh3Ls2NRjDaR9v1tAWo5p/jRGpHzpVumHlvAprBVQQicNG3OgU1gu7EoZZZ1cLNWh
kFDiih41RqXhIjJ1vdnNegHaYfGKMzKQ8mzHIx0RtlfxDDpnM4oemFZcQ+wRzGaEKbOdHVN2ivVw
e3Q7gDZiS3V7WA1xHdZ7lcABhKBQnJEnGsyHjd/NYDfhGu+yLWwKuNkggJZu2XesZ13Ya3DwnFp2
KON5ylaP3BqtP3aItLa398iN0r/fLVKexoOddXft5LaoS31tu3RZHniuO9OwT/Otz+YPfSs/yp5I
DmDkvyEmAMTs+KjDPz5Y2L+OgE9ImaAs/OdgVZSKEh0yTLn14e0zEPr2kcl+AbhXeU76GAhTld5X
SfORr+fkrE/tQpxud9Gq0d3/18d6IS/KWCAmzOz8BAKf/WSCd1/PbmP9p7dHzKP701C9jpmwQu6c
VliqmCsBTGi64mT8FHXYejDWLcKy2HlBEncf+FZJb2bdRfgN+4nbo9sB24q5McYVWT8i7zQVMOyK
PnWadYSQ0c8LNfItIhkTvgwsTViTuzWb1qPbvJb1EG/jjYnlhKudUv92cFPkaGbs3hM1ZYZ96v2u
scMHLOsnl9E8ykzKcEq4KuXcqdNsCOFHuWxbJtoGq6aDgR08CpxFdTg0rovxaRYbs6rY8/znQP5M
cUQQtpuqpCCshX+8W1Ltj604cbQsYSuzHsCM/P3IQokKaY5zFFuOh419uM8tKM5/qUWGFgiZaI7B
nCyuvh2RvRx7gcvB4PIq192iT5bUdo7p497eiJgYpxBfDGoOeAkCmTZ99oQijSE+JXlT44Pzuso5
t1BTe0ZANCjLSQMf55RhnC30U/2GzKKeyVvc1OoAn+44rLyusomeIt+v9refM5ZlzLXlrLc8KSN7
jxH0sffQd2HNolaPahq/ds+LVfbRM1G33TZCmgMbLK/fpeIKs9ZTQ0/x2dq+u0CNt3AusMCH7frZ
21ObqLmD5fenft3kKb4iiDDqg3i0uVFa617QT1ogJzZefCUXJkMJgydP0RS2hl/CnJ+yJZN4YtmF
uo7XkNIX19yV1udoxOl5Yi9qQTAMZxc3zamhrXCT4Ew4Bou/Htbr+dlJC0ckC+ntpSct+YpFd7q9
0rqgOby1zP7iSt5ClZsIybXb+Ywwcmn9fcwPqfXZOiXiePvuM+Cmv7/77TnRI3/9bEZVbXg7mHLi
hf7zXClLwpxeHrUh/0xi6yDGxDtINXOamevZxRliLNtk0Y7RtN5c1o91NlBB5M3IH9bf2HYHUJO3
v0OmyXcMk16QTTDC1k8mgJByK3SLQYQ9ikaMBNZf1+btJSqAXxsBjylAC0JtWXq/orn+UaztEdnO
8UGsrZT1WTSn33gU1M5FqxhGjA+3NhEYW8NVXCrry7pdL7ent8OyfmIcEuiPPj332yufQJfuLcu8
84EIA3JHXcK7m7nO+q7MCWiafZ6yCVQjDMyyzENhccmDKtnSQX9nBdM2uIGBdufdI+CLom2eLQh5
Rz8ngqwij9GNo03FniaY6LVgsu0uKtUfqCBoRnLnMnHrBZ0qSIRsY5DlYhXqGmQQjlpo1vxVzUZ9
NfQ1N7VfPnmN+Z714kMU3n3bAPRlR2kf/IZMdddx7opsWQ443ljO9T50mvos3eZjZWYEraM/aQ65
rKWLKmdO0BjI8jP2TWCzyiRZHb9MlWB6SuksKsvLD21q/xjmM56hS12wnTRxjKfmcE/AxmeNLYvh
xmUYywqpdf1FO15CZtmZqpiYWSfzUxHpx556zItbqF5zdXJbrSfpGGJHV4gLbXosLxE4avJiiIVr
bOhZk0ivE6lslBN9tfNmeNvYvdDwSgqVfjw1Xf3FFblAiKUoM9PIY2XG1yozs8Ogh/yBaQG5960j
NqNVAdxoh1+1/uC4kf2VRCuVf15HPEjrB9CjOFP0V8Ljrj6Ni90anHsSY//H8Knr20Q9Ti3OJYkX
G/wsdwqazsMxy0B6VvhjR+EdbncRvzOxN94e5lNsntr5hAyB+9rcG1ejgGt3w5dMpauf/ldLNA2q
JGJD/v8SzcNvSE7p/50V/9e/+bdCU/+XZ+sGEk0dQSQiKpSQ/06Ld/4liDxGdQlPQrggAv4j1Vzj
Av8tzdT/RSakzeCMDF0SEM3/kTLTvWWn/1caFeuFT8/Ed3QySWy0TPyk/44J803Et1HtFUxUmt91
xrh2GTb60v4hdzucNJN0WD//kZbIIEELzytj2MNGzcppXOYbH6RQu5hoXyyGsImLlVLsmXp8HLWs
2ZaRu4s69knGSjWWo/HoDdo9pdpqQkVbTBfmTzfrTUDu0e+FolAXmn/O6DXviwTCUJ3ZQPdoXUkb
l7UxwVeeVtJyB3KZzbvcFSuFeVx5zItkZ8qN674030eAzb0DYFRmSK1F7Tw0GhzlgZzjQFjyohE8
uGeyyA1ypUADJCIzkAEMMwxtk+TmN17NOMgWCxb3MdFToNu5eV/V9icD/IpviCsBWs1+zvSfdpE8
RAVoL4ngoARRPa+s6nylVje1h9EJzUku3K1rrPeDcUQZ4BgwTxiDZ0nyrNDTtFFNreHXpDKAyCYM
OjBXZra+0rN7HN8b1WJVdjLQ2itj22l+DCtze8nP9crgtoFxlxKO20IFy20QmwcOfBvt6zAGoPke
NZhgNljvLBZB6liHvESWhEg/Bf89rhzwZCWCW6DB+c+ci8dcIHtYWqi9xoIG03vQQYp7K1scmGUo
Vto4kVlq160E8nFlkbdQhmgkERUikIkQt7klqGTaMKT/hjBx34E0N1UU9FpY6/C/AJ47gM99AOgE
1b6xyeZ8EGQfOl+5G0MB75vrzK8VLd0DPZC3CKR6A1o9pVpFvghtneScDuekQBc7PC4rkT0rvaex
tz+0QacVXlP236E2/m4AJkKIYNOb3c0mhPcK1LuQyBEs4O/MCe/slQbf0sSI5u6gwcPswcV7bmJz
KuRPJiB5qOwHG88d8/hkY4Gar1FBIAVklDcBuwLFFJ9Hf94RpOoHfQHdwKMZrFZ6vQBj70S4k/X5
y3J+zwPd1ynRfVR46cbAuwO8j796kUPYdo3+gqimOc20ezfRWFwarwZTgnhqX1bYpaUj/A3q56cs
yco9gt7kMujZiYVnIBk7QFjUHrmxlI9E2fXm1BMqPr1MCpO8ljHll8AIsL9GJ8eP3pceXJo3wxmf
QKi2oA+9DG2Bx8ydAgrsqoaEIZMxE0GQZ1YMZhRYi0buDWoRbaCE4M1sCUk7yGHwd/rA6TtH8kXS
JDklSTsH1TB+UnFHcbXL+9bbZi3+9UTUF5nrn5UW+yea/D+yyTI2qcvs1cJjPC7LXaald3XNuTsB
TDgYavlIaLfuEtXdVT0yERlNW6GxU+xt+1rnaAPdcczpZQzHKIJkT4sq2Q+ufFReqh+Nb20mbAkh
sgPbfRJAwltFZgRUIfI/z1W//tLN9OBV2Uj6iqJPlrZHBp/RUWOBRL7pH0bD0AJ9kN7WTEaK8LxF
DG5Yyws2b06j5FcKRhE+TPs8zV5+JQESQ7VfhJ3rNI+uoVo+B7M5g5oCYoR6i4SZvXDfc4LM74kB
CgpoNJganbvOib9knxPOUZuvgN7EsWZ+sEnWgU4bg/7mqiB/24bV4snR25dAVOayBlis2hEBOM2l
yWw+isF19rZmD+cCikhXm9tl+rKXMn1xpjxYDBIVxahKoFQYDO1V7EHW7gq7de9GjX0jLFt+n5jo
Cy0/a+5ZteTtlAtUpq7btYYghkehVe2Vy782SUpYKSijbm9hEWG6zsVrbzPkZuuzVytBRZr5fuqT
7qmOjVMM8m+nN4XEXCZoYAr3LFv4nPDI2qvojKOMqx9AwqI9LsWDRav2jOD/ZCfpJwsoiPolekrZ
rJmGOz2S4x0ki+XjFp7QHtoSavcCKFVbqvK1r4B06NMlm+zxangsKJ4ffZV0x3Z6Rwuh6hJMoL+0
DA0te6JmJ5zOoe1j/KD38VoSALCXVXpm9oiihcn5wdfHYlfqzdXjNDCJ2iU3jVRCyzHYrag5SNSq
m1/b9uY8wC6PGdFEzAG1Vm+Q/Xxonmk+zIxEk1m3975io4CjtzzEcvpI3KEm8zd+VTOjTT91NzHj
CjJNvGTrGF4a0Fh7chaZ0a/V4fK1T8mIXMUXcny3TbncQ4t6UrVThVPPSzWSCGSPOyaB4a35DzJd
ftSa/uC15USbxgNiOrXlofGXoM4Q4PbkYLwnjXFhQZPY4aw0nJuHql6KHZQIA3x3JM8C65ZciW/5
AoYIS7G8JvXJjKqcO2lOcDHxOUXm/BzMIQUej3/R6rsPB2rwavbSA2vm/avm8W6IZXKFMXlvxg0D
HAdHt0RbzFoj3hbX/jGbL0WvpjNMi2pXmf6zqhgqmF73li/Fl7LwUaGmQUaR+8fFW1BwBGwEPCYZ
pXPodPdb1h1TLSHeMzrKazP9fgRiHkKO6Bd1SCwf0q2t5XcxQpEaBTKtv501auqpUisHpPCvXtKo
wPKn7OAbsBo8FuOiHPJ7/NwXwB5+yK3apBKZ7/XVIw5DTXvRuaCZmfYfmevme7vVqwMMMLIzvdni
D0tiCXkfmP4IoNnFC2mSbm7B4WyglDpN5Qel6LC8Zwkk3v40Z9C9pm6kiakdIs6qU7ewBiqtSO8F
wcytYlu9rEgqlhOThuV5WgVGpP+sJKG8bj50vxjuzfUw6+1PD9+lAV22oVekzJxMGS7apmzMrbC7
hEAfDZlCJMGyQ1Tcd4jOgWsgcF9QLBwKI/vMNcWNRNTrukR41OQNiLd9N99ZWC5wojEUiBbulrqu
I8KXyVvcvQ7JH9l/zj5Jt7ovMT267Uvsmv5TRmJEYsHu6AjHqus1yiQx4l2XL4wD5qI/NiLOrzZ9
b4EiqapiCrnJYlJCKaLrGLgVmW/lPLHJLOuLYTdIEdy+O+e1+zOJQU8Yyfoe5wVBCwT1dMU5QkK6
QeUzncyYU9PVG2MnmuI35ZAPxqcFRJGjKcw7/hhLZrBoLuZbZ1YK84rTB5amDfu+51KxietD2oT+
xTnBAwt1FAR/TDRGhntUTKDe7XIyDqJM7Q0JlNRYjPJpdysk+46aUGkhUklt6mwzGpv9YDZdkFfy
iz5OfLSYyRxNMGww1I7p6G7awRkvxXjv0URDdlN6j+spgyfZeZzU09gCMmqXvAs0AUFYgA/fgUkM
iWFmnRpSEfomAt9ZFU9MJHsQxznnbBxfaKZyB52iw9gI8rUNMvTmvIYx5rl7JEbVQ1dlQe7JRzgj
8qE0u/q6drroGztHqHcvnjW85IBo4Us3uFCYZtG6cKejUVggDP1s2dQMSHaG21kA2kR/EAIcsByE
yynQ/IKdlZ/xSUKESfkyB4Pazk7yXVOZ5tUXn2XSu0HUmMXRLdsKBt70Dm3rbi7ND2cdL/ZjgmJT
oXLOYecimPC2AP+1QA1obbyosnc0HFwgdWVoeNO1Lkk+V7P7ifF9azRlfkC0d41pXCgDOpDTDdbW
r04TpYvGWLxK/ae8Uj9FLU9aEpF7NEcXral+Q188tu1ra/i/3A6uSDUcViFpPtLiGevfSU+2UPrh
e8N1TskxV2w3XjvfQej/k5nQSQMAMuEhSB3/Qm161XT7FEViqyKEbNN47JCtxi7zuh49gUURMViA
17FZdrPcYyU90IvdtvRztaXb91p/wNPx6kxyo+H5CXRgd0xB/MBYlqNtOU+WBD9Gn/yXMyyBF/d3
k2ye+UKY3irZMxh89Erxwkrbw87+rSi8gZ7Lt0ha+25IEC1j4M3b8QC10uUvTggHNpxLgwukfV2/
yMTv7Tn+cZpp+WbjU2tHd17ppEFlG8+10Z0luibEF7gI0paVFqNAMZOkOHshZ/afwUEtGDMqy0EL
rU5lSFtb5kVI6NNNu9h7r2ue+zp+G7tHpOqAncuXPn5w4ChpxpoJxCTTsn8L+0EyyUWz0/FcHg3F
vsMnao3POwocC0KJ19Ymv4+fy4b6/3B3HsuRK8uW/SK0QQcwTa2Y1KI4gZFFFrRWAXx9r0Dd+3jf
sba219MeHBwkMskik0jAw33vtVepQWyu4B6vTUiC7MdmIlh9MOjXapG5JT4N5NzIjE1YWIW8YJuP
ANWh46oPCDiaXLHnMKTFZ0ErsiwBK0VI56cqPpB4uGHpcQxhkK9qHf3MbPuMRd3VbMY3ud12vwmZ
iz3PWRWp/zIADu4K45ds27exaUH/7qRRf4AGfUb42aYPIjDMa6VVu8mRvzV/Os7euy3EaxDR54JE
W/TxQ5G2760trxrVdZzPl6ip9raMDlVbflqTfod0FFM9BQu4Zc9F22oSEFxI7wmQtbXXQvONAfKN
O1kHnHFHFAJ5pyj91S0F/dZTAt3RmtaVIbZOkT05Q3aIbquGm+scADpDoUcYAK1SrTiyIsvWoYbA
MSkJDYkrj09D0u0gSyI2uWsDzpTKpDzUKxYPwsH6Iv3b/ORQU4qSph0rPWZSqIChOjmjtkJxW6kP
pHlX0yx1kZqTb7jty5QIuXmL62AFZOoBkzxvRicfc296Qod6EW18ctOewbu5c3rnOhadMtzf6uSm
NabIEYZqh86rr7WoVwbLMGXycDXnQmvgdSD2hWC0VTQ68FRtxjNt/KtP9XvsFWJSFC4GioljP7ha
/9amcHsZjQ5D+01089nWihvfRa45yyu/6cXmLi0ZpaEceJ+EddUm7+rY9Xcqnxojv6t1JqCteQrn
505v9w1IA+q7le155CWgjrCMO98NnzXRHmOBwJCxX4lQfQI9TO22S3JCTAEa7rM8v2ukdwhhKYVF
6qF3nX4NUbJcMgsCBdqs/dVqOr6M6APDhRswD3P633gltrprPeYEq0xj+akDf5y0nmZu+0TgRJRm
t1gZdjpSEKAs6y7Pj54d35dFqhaMMBjaP8RW3rt98K6jU/Pku+jql5AL3JwiYO3cJ/qkX12EWHE2
vecht591o/1C0PYZdtOpEHBuAn2DY+uSYJh1R0CF+V5PkNKrkwXI9K8yqT46LHFjZANyRXeYR2/k
XBYt2QC0PPfNYB9lHd7YJZFOw4jQdSScanb42E/43krLQxQ6/TFHPnK0jV8LqQQkjqqAVc688dZ1
3jPmAcyu/lVSTBSV8zZaWBQmvMLVcO1Ta1tlv3ot+Sj4mwR++tiX0ZZEHCQsJXogv9j3uAs1nTW6
0z9ywQhXoWZsNObKtLVPmivv3JRpeB7tW6s+6B0ORRYWVkKipB88Jkl0TGxjH5oTdgtObdz2Tn8n
oSmQclIJRBIJSyKEl1wWD2KotxHOWiwS7Vmz38WVRuOtZ1KN0BwjHCBGNTHFL3FNFkGVkR6a9tEX
IvFdPZDjRVAAy3abkDfp0N3lgom3FEG4y1gofai5ujJBBzrgm+tJk195lrxUCJv3oYfIFpg1PZLx
fmLUtKpT7anhtrkK8upmapRk1sKdIF7mirN6qqCAxvquIRO8NNxr599XSX2fOiAj2qr4BfZvJ5KG
Rdt8N9vYNlMPNJz+MPo0nax6F7vNqy/L+9oiD8vBnNzmNqOFrKlWgA7RLUOoCdFfwj9kRcyFg+4E
AvphJaux2wPxe8eJcI9oaCZQuoiz27zLj66m741uvC0UI8HJmUljgUhZGsl646TPuDueC7c6T2K4
9FaymcAyJG3x5k/zU5Ibj3YFCL2eblBcIYsBKLyyAMivcgwLbekAnCGrVxV6+Ij2JctA2z10XEzc
JNiYgGJo58CMZ/glLnXevUXWXkqgedJ+cKzxrhHFW5TfanFxTmzuuKz+dPKbphGAMNyz3noziDEn
wBhOYUpp4O5qJzglUfOmD8lTtYrINQu5RgxS3NB6vBLhw8e+bF8w8m0bFFWeG95QAFNpjSlgRzKU
3XunCbqt+l6FPl0iuhTF5Mp1F2v3JtprUX6RP7xNrOXEF2N4oHDirwIMB6PQN3oCUNf9n9YUuIOt
TTqXW9OfXlNjvB/47XpuFEZxViNwT68xAGGLm0x8zc782tQFyNB5myHg6a3hznVRspEvNVHi54Q/
YJ+S8qL+XnWP1s4dXnyze8/b7NrVzp6UH6RWsM6rB7OCfcRABkXj1NwU01dmh39iRHydnn0EwsBM
0BDX4Vs96TQshXHKxZsArpaqESH5WJuo4NUTqyg8vlT0VnAbauKxGIN7Ay6BlySClMR6psIqH7vm
EUeNQ+gQMj+SE5gRouRtD6ldMMqOdy2dbPJ60Jg7PVKmoqI92YAj5kBITtKOhoqiGfc3gTHqW79A
IcYC/TGx31tnvGXlSsGUlVRs0302H4VfPEL643I14G1BqLsSGJqAS20dt7jVNfcXCKN0JbthM1n5
V9pOJ9l/h0QScwF/QQ5kbyzUiJyy2X60CD6QBn3TuicOWEsA1AT0FXoPZ1TDqp44JX9ju+a1J4fA
6IbyrmyHm5Jz+ZQ5LNBTDKMiHryTDS9Kw997Q9eZqg6D8Fi7BzHT3S6hXZcJ9REh7H+yrligggfs
bsO21wL9MnP9dA0qIwcfnm1F/h0CV/p2jMpX7cxoumYJv0srxo2+Q2ZRj7qHq9p0ZAWw8jZD52Pn
zjqkcW37KEuz2cLFjbYOo7XeBQbfRuETK4LPObLTXd3iIOwHWuYhtGvR4Di2vCi+MaMpVZEhT4nr
3wVGbe5H27pDU37bNkyRfUt7qf2MDOQwfJo1sHBB8RI4ArNAl7bAq3ttE3W1fUgqsp4zQtpWmWlQ
NxcoiJR6T/jRFsuNR0p6Cw8qI2VnEq9EShPnVBDCzH2LUfObo1mUPyz1APZHCIpCbWvXD46mMy8m
THFj9kOD+wJMbqhn66ZlPeWZ5NDkVcMk1/P3dd3yDsXTjjZ7d10FlfAxt9c4tQfrucx+M2T4aMar
Mq4Drnxuqh7dYewdCsGfEKS6bsIghODJCnlvxY578YVDJaRmOOBZeC2pIzQN0rWIYHyFZfIRVSgP
EUceHcOCECUqlE3EVq+TvD5aWe0RY6BvyU+eLsnUC/4aPdLkFnpbkATvzkh5GsaMaLW2IWBQsOaU
nEpWipi/RPpADUVulyMRowxufnbK9BG1+3cyzIcKE9YOSVLMmdpxU3Pvokb+yT2P290rAEVWAOW8
zqxnLbFfSvzda+IFH1t1JjcNY5HOU4nsBlExGQ5ekgcQ1IVIQ8qC+IoG3m7KydYAP12pQKMclSor
VTj/ijYK2956kkb5EmFzt++amcTGqritCm+bGpyyzkD6WRuMv+DSfs323vXyg5tFNa7tYKL6J0Ep
+ybxEQJrsuoNn3fQCctVKouXaiQQU3OmY2/ahEfWn9zibnRyK9eGzgrXbhA2hi1UbAPisvXbgOtk
381e9Zmb7ab3NNAAAxcmL0xAJLcPrK8BIHdAyIRqHVbkjZEGi93L+lLUet4fldVMmHNMkUBuEZnC
BXwEPdLwn1qrjj9Bzgc4982jZOhgk8Y5SvE02MOvAOck6tvVXKVH23WO0Gifg9ilH6cZR27ZaG/r
+IoG2VgxMDyYmL6DUX6xrGJ01ZN1lALALlHXj3jxMP3Ac/AxN8/jZtSNhzGJv3TQESS3P8KK+DSb
6QZPH7VWIX/r0jmk3vhi4Q7uhcB70D7rI3cfv/mtla8WTIZjwJ23RX0FLMC6oyWNJZiG3Y6zEfkW
fVlnZRCZRsWSnBzuiozsXaUx/xQhTpikesAJsKYJsooGeWXI9eoq6e3syu8oau7BymSj98AMZVPr
2MQxanK7aB5DmT2ZeX9rkM6mJ9F92Wdnpwuqy9jpRzrMA6tE1LD0qwsgCVijNRdDkWQU4jZHmtNf
bhccmLZDuyMpPsYX6I8dnwTzph6yj5D6fm0Hzv2Yjns5gK7VUQ7qxlG6RNm56S8n6N503bnttKbf
Rnn2SEBN6iZfU/EdJjQ0CupGu6OdLpyzyI0bzXe3pqWtAKqFKzn118bw0Y3PKE4b+QG6BwnCJNCV
x0Ae9CRD7ek9tsiCIbJ+WJKllq/P1DEZJ90s1cl5E46krICKPPu6AeOrqr6BSp8mZorNbF6x8d7H
nfjlD/5z4GbIpjKk9WVMjN9IMYIQFQT3nafhBUKd9RLWjBTJJK+fob/eJtAvkPVFB3dGs9PL8jsr
6iPesbuhmLax0TGVtUm96Qwl+0TioKEKotvbRpvFnLNsFsPOz8MfE8/PsX+85B9ftnzF3xfH7T6d
LEZPGJ/b3H2Mk9Ig7I+3sKlxZoEwKU6+EmQhiLQZMc8PRYI0xlayP1Ntlr2fzf/gmFx0YwFtEXwp
KZnF6DfQtiFUUywDQ+noYGmUfzfLQyBM3VHMz43eDx1psQquhOE/IwBIEJUd5SbhKFU2o5VEP6ap
H9eWcMm2y26FTx0Rojo6I/sIbE/uAi/mouznMj8tG8I5/r3XEk/vBrD8M7/b61V99JwendvyY/7d
TdW/sjyuJmUPpmUhqgYuXO00KMrK5tQb4782y7Hl4fKE8ELc8D9Pt+qFIiOPi/sFZlobhTs9Sw5W
xYsth46JJpJJJmjVqbMVigIxM5wapIOMU2s4Q+z9bJZjuVZrR7//9KrhLtDGrwxl1xED/iYKvBTN
D+04YcWfM+ObK0TriQIARyb2iWJjH1LS0lf4Al4yJHYDup2dZ47faeeBdlEbj3VP1paEAhvTtPF9
YvZmLpOWA3A0l2SlpqkRHEOvuB3iChezPR2MRufiOg3XtJFoux0h1yBRf0ksu6QRHEArYEuTzquO
ju00sAgAoF1egd3BlUXbtp1LQMkhgW5Z+kcX9cmSnn3y+3ECTjc/oG5MT6YddOeoDE/6VINxierD
UAQpa+tV0o7Fta2r/trZtc8V1T0zZcDF0eBfcQaUT0NA4I3BP2NCLNZS/phlTnxjyOSSmlRwq/K0
Fi07IRs5BEc7M/WjNur31mi018Fp8FajGplJ9qlMfNjU4atngK7ZjY7XKCw66zqYlnWdupBPvyVP
gebezlb1R+RpvOVL+mvuwFIo7Jsmjl2VEXQXd9LDa2MFl9QMqIDA+mvy3QDiuEZl9t2aXX5TlNTv
ZGnegG/qBP9PPBnQLZh4VzH/ET3ScKX2249RNsA3rLK4RVFf3M7xn7IHRz80MywkuovJoAOxcvmr
kLxLiQtzbJumeXGNhMivuqJaVPLGmcMGP0TGSIV2WzEbcjcYBCWxPhc3wIDFDT1S8DzFgxnWglZW
PV3cA1LYPxYtgpkR28qtMaIU5hwCZq66DeJJ5Hk+CBUSLigZTfr9BsCBKcqnKxE7q6nwp0usfhJm
TxrTOcobQwfCGiAD30vFui17COh+lTfcifyMlHHzjfudDmumeqIA2erqj8hECaUJA5WcmRyvigrO
rLR2LWTTHPv79PKMkwuMPH3JG3Oe40NRWWjPx/wVjtxX787Qimpq16R8tBtJC625kml7SrTgWUqc
VvLDra1vvU+eJiwJaY4pmCCZURpPcRdiibUxglhpDU+oehcmbiVjpitbzw/jPPTnPLM2tqZfnI5K
0XDHS8kA5qCJdV1np8qKL21BnZfUxNaQBx5bBJgLgOQxlrt1KYZXuzQPQ9q1ZGabkGcC8lciQARu
QJ0Kf/ShDjOJpDmy14U3MEExMG9zr9Kkdz/GqBsRqN/VRlvR0DqxvF1ZkvAVr3NexmC88ab016jZ
lKksPHW3vTNypDNGc8oOjLYpS6S/DRwS4cakhX1oVbe5uOkYoxJ4Pvik8jVp/Aj7YUNGE1W+wONi
FcCZaH7/HmuKMJHr730FIl3k2LGgPm404+x5gD6C2frjsLZb1YYN/CqUDwGGHnxVJZ2+sF0DFcAB
ehfA41z7TrzTzFKeEeN6iJqHt961Huz5YVaRaVET3vWamV0SH81GRoShaaaraoDgGmOeh2iukybG
hRA0/Qy+rR6016Bi8mpGBbPdtDw0UIkCgj1ZuDYPnmFvx+TBQZpaNk9+V9AdFsXzBOJem6xLXRtA
aR333jOiY9WRdG7cgYcCywVib1N63XuB4iMt3Wk3IbWmFvguqtI/wh3V7jQZiU3VM1LTTfMMgMdy
w+owk326cVjnoQFJbudZtwl24W3IJti25kVPqChb89gzCJOF0a9aFOVjWVRrQ3r8QVnkWLHBSVmC
F610dMLxeFOGZ0EVt4lbHWpWnkJCljDOrbz+JpnsU0C9XAEv2+sgivZN4j9CSpeHyDFBJBSOca7D
jyEyzNfeoeHiYEIQIjzGvYQ9lZKUpV1r6rOqRIFiN/VXVhtcpodTWUV/DIPrvtBxcDTZHd7MajAH
VsYhWjEtNkDkE+RXsoDWItx7DXfgqJ1PqpRsLf08OYzsTBGTVtTA0G0knYh4aj8Sr6NTD4MX3xnL
MsiRq/DLa93iTCAhUjUWP6vQtUoIgSy9zck7CBiEB1a7xUPTVs8opj4x8Xwn/ZdlE0o0mFOwcefw
wHXXvst5s3KHpl5hItdjxc88QD6TaDmhmZ8EvbOu233oTtHvatrLqPRhvCyggk7eGpHst7XL8LEO
0AWmqeVcnI9Is2aQbj092/62Alz7K4DaU0fzrRvnJhFWjbdNJKpvJvSrJvL1Lb5iPtsdvULXpGym
6RFNVchEs8ed1AU2QMjKRwZk9/w8rdzkM2cXtMf7jKXnVjMJFYHjDtBLTFtfa3+bQ7EHhzc/aXNC
cBxhCeQPX52yi/ehbjxGDjWzSQzZGm3PsBaEOGHfzVZBVnxLLR0R+E4sh7my0dJ1bxIHiQ6YR92z
AThXKN/8jM5Y29jMztB+OZG3FWbz3pOQvner5p62rI/n0bjFcrFqnOghU3HpFpOKra+HD8ysD3SG
vGsoiJ5pu0o/JlE1k+fb57CBKFw8B8NWmUHPb7ECWFb/x63nlxxfMN/bPYETvShb2EvW30Y2Nh05
PNVoDyjUCBge9WDbYPjsk+COLgvBmGFN9xnCPlcbez9QG+MWND4bTY6r3FCrhdr9LukAryhKx61U
Ge9kveuQsiDjEf+epvpvMov4FUR1sAvbg9up4lgy2hMqPj5WQfJ1cUz5zdYNmvPtpMLmtfC7aAmf
55pnbRiMmeeY++4uVSH1aURcfeTp3s1Egr0xEmWvq1D7UsXb6w5B92mHNU4XLekBXg3xr9BHQmbp
1ZDdSglDkhot1yQcrnRfAHsodIE+NsG2rtNPeOjayW7hq7Q2Uq5hrjJIQW5CzFrHT5/i30Z6EIJC
L1/xOsbnv0fU4blRq4DoybL4DQu9V4gZPztjEORWBZZF7nBmvv59iOZk39jGeCBKDauIYnhGqvib
QiYWaXRe9lyayIfBgUXqRMEpznwknMvu3NBwzrMQKHdhvBSz6Jgc8pJlQ2BiuUuK/o1H3UEfIzQa
enZuQ6QRkdqLPZYuXW4dJ/qpfASLo17NxbmCSgv9pvHhxM8s7TtXafqFW21NLC8r4TAXFnJ+n3KC
UqOyRr1OgHBUiGTLH+hS8dufG7WptWDcRY72uhxKIy9Yoywp1nXn2OlxbPP4WGvOFta5f/BCrCjC
bM/LZhgx7MnKIRLE7w+QiLSNaMAhB0Win8YMJGNGG2STSZNW1UBA9uTgAhQTekANGZZiNhL/Nm7A
mlfnbIBUirakBipVFZzX+acREoRdpOmhj71rT3bItsoxWds1LuQUWskZuaO+6RukAjkS+o2jo8SL
QxmfrbDEcyWS3yxbOR9QkZ5HlicE8DG4SBpvlRmShokrGE/ZE/k0RlWdO71H0VHh7bSsklLCT+vz
UKkYW/Uuw7Ooz6YcvX3ZhZcuoTqCQUOSrkMqg9GG6uoSMghZDoqk2HBK0QSPfbgduoDFWhA3J6bo
nHo2vZ3lH4zpuNXOCVpTeR7UmxBKBgZ9G9/Uod8fm1jfLD97QvvpvOx1AJ83fUIR1U7NLQk48X0z
8Ekzmt9mqM9Hn5lvZsbNvhzEsSt1udPrkdAdcFF1RT2jzf1tl/MDxLp8MxnBbwgzugBy81bkTkCK
6Yf32qUDBvczRZFCOTeZ7gdv9G4e++yGsXa18aBOohMK4aKuhUc3yYXQawQhgL2R/OaQOXzc6PHO
vrcfgpFab/Jr2EzuuzW0L0mOEBpa2C6vkFwO5NuuzJaGOSbrP/9fuxhM2/St/5uL4TbNPqIy/282
hn990b9sDL79v2yL0sMxLcPnuuXjiviXjcHQLeDRnNGOMP96HH5sDEI9IwzhergbbOG6P7YGCxi1
4zieyz+kvtb7f/I1GLqPb+E/fA0csAR1C+ACyNPWYqb4T19DM6ReQe2BdzAW50yF2I4TxjZB7H0G
yH9sZjS5MxldKcDnXnsErkQoZm9IEE1Af/JuBHJGvFSh2eQYKo8uiXd0+mz76AeadtJtPLa2fSpA
H1jb3jxGo1KKWvtKd1LyKgN7PTbdp6zV8LstuS3CyrE8eI8TlP3IRx2oHLyz8vK2tDswA3DFwS8l
4Eg4LxXse9r+0DAaJj2noZXitOz9bDQb3gam4kmPN47wtcPyFBFGUGCX3XoEn4K4DWoc1A6fSIhT
NYX/2oSkJp1UaN4mdQS9EvUwzQnDyWYuMz8vXp5YNrF6ybK3fJdlD8AwKl6IGIbk+ps3f6IW/otG
mup6Vl7jZaMrrzFR1Tj6EiRqKrjYJ+Dn9HcPYWCeimg9zSQChAYtrICZBTYwgp1zHzQz3ZP7vo7F
jnrJ9nBeDK0LnsUKi/PPBoc6SDIX7cOUBswEg3hwWFNFHexqszrHbnypgwHANJ5WZ1wzPEn2rFVg
njX5HeqA3y6KOnwWM6wvPXvL5pyCMa7eGTIkK4rW+2DkVq9HLhlmCfeytmRm3oSYXj3tV+8xw7EG
4kJqLV0bEPQPBGNcLI+Rxdj0YgMVzrwJO9O4kePEIDtl4QlN2tVBoQA4ZyR11OCRcL8LWWH1RnTR
pj/cwoubwc9SZgf5DRizQy/sM8zQ/hJMzGU78zNkTbyOVVVf6DqdY42HRtMFG8sprZuKhRisj5Ha
KhseJ1Sfkr7VxZXI9Run1ZApwJowgaKgHJ+z3cic5cA07MCEPr/aEUKKiLAJUJPhYK+MdGBy14yA
4WptD8l2RnYXMa4h7azAnXZBXrgqR0n4jyydi07E7l5488vynF+NvHt05POA5cvyAjdxvaPZaJBV
POuGHDLrhiA666Zro5dBgyfexNFueW5WL6DOv51MMCmRPj/DlG72nd0xTSFs4tLgvbiMbsz74WSM
SbTfQrmvZ+XDHpUj25n6GxoyfOZbG9cvMx0y5t32vx0bm18NAVw0IZglKe+3plzgk9ZglcEc3vgl
ZnH+8YxOPbvLwZ9NQTyCllO4cgFU+gll4GbYvEfLcl4emRI7d6ozFJWz8Dbk1004vqktm/vZCZ9l
TF+ec8M8l5hKWCqfHMmHpbbcO3K9YXT30wmPvrZLKU8tVaf2zlzBhmLFoPLkcHMjujt6khBc5taI
xs3t4AHWpg19GmEiHkof0i2kHIRyo0EXd9mthL1hJFke/jaGfxOGjSVcmYVNtRmzD+a9DZxfzKYF
hhLUUMifmqHDGJXJw3KIZBPmnoaNHcgyqNNBhRMoPboIwABuE6MEf4jCeNvUaacWBrj+8f3SFHGT
36kchm2ERfKUqM0CuVr2lmPSG/aJSgZoDSQXbeA5WBfcQw5R8ID/YN7aVYtpN/A/LBD7uzasutPy
I815CNi+MbZ/38l+tGFaSW1ND705FdQisUV7F3dBjdNqRodj2A3zeOomqRDNNZZyQgVK2s0h1gmB
AY0/rLLeWqrt3um1e3SDnR1jrqchoCN+tPKDFYOYdbB5FvU+6/1ol+O72g1J92zNk3uqPRrquO2e
3IA3PR5o7uQazAIdMQDaVZ3IZ2ZIK7ezfFAPLtD9yfLXAqc27dFLO9TAQ2Ptq7AGH/3o2ugL50Bd
RAASlnM3H7lVLLu9wme0arPsjbXH4DvWaB5rOmgK1ctfTgDgp//aa8vygZKULFs1xliGAwxbuV0t
E42gVzcvyMgbP8CWm4tuIjgUm/wyHmHpRqB71lCMddZ0AlT52xSI2x1oGTtrbu9hDATYelrr0JNd
0/5y2m9GktC58nDKVgv0Cx6Bwye1QEm+lrBE15Hn/okhOG2XVxKsZZGEi1R4eXVKttGGwOKWuTJY
mJzMWW80obpaaNYn4jQn7xjnI0ANLoc47iaNWtQGiPTACHo4/uN3Xx5iZ2bMkc4hjkZs6cvb0KIu
h+gLBly9KctmmY040r1k5vQ50jpCJQ7EwR6I63YqXDDl7Ouo0Rm/JnW0znTOjlSdoCkBm/M0i1Vj
+v02qBkFR9rgn+arFBa0Xc3YLZw6/CiXkfbDPjO1CKCVxD8BS2QTGBr8GQQqJ4b/THf5tBiwRXR9
V0noH8BYeTBEjyyvwfPlVbj1E9z5lRQEIGHEX6B6y2aWDRcwBt9q3ZZFW6SWiV8do2H6O7nJ0Rkk
aYwrz+VeUDVofZWl31X8gZ/Ncqyd+3tiLbvdcnn7mb/8PNTVJQ8ABzilUNAWL0PurX11WD79NE24
Giy7y4ZMKV/ZRZ2VY3c4FRPkazoN1gWv95exZ/Tt3myDv9egfOaSHpFTRI4zxGdzuIUjgFDF1t+X
f3e53i4/yz8ezoGu7Qs337kKciCQgwedR6h9Ba9rqFnQgkd5baEBMUwf9dOyabXMhorGO1LqIUHh
oq4RRTt/cuqvrYy06Gza2mZG8HMwiyctcFFRFOrMZEq5Lc2Bz9Ly2fQxNQFrcoH+ex1ITF19Bkf6
IMeKFSodwh0N71/Au7cJXxir+I6W7KN5XVvpuUcMtJeKJrJMD/MFXfEzSFye+XnayA/48qzjMnP8
ObzsJQEeQzG8L8RBMdIQHQOudQpt4Kk3JVFohZ+Hf/fgmR2tkUt7zfgfcDovhhiIZGZ5HyvHLdHC
kuNuw6ZFUUKnwyTj3U4y/ZIMYr44vX8cKs2j05Izw22K7zgfgMJrlnGqqxJriu/fTwoZkqnJ5bK3
zDALwBOK5vLvgz+v+T8dE7S31qUWpsC7+V4/m7wQzcGoEUv91/F/fP3yhKtmqsteL8m41TSLlb76
6FVVHo+3y25N7wGXgTRVwZ4na8kFnSH1jo4lel8LVtHPLfTn4bI3zArHsTy9PF5usz8PsfNt8oHg
606iM8AxJbfLLcdUNx9gmEzDl8ej+hw5NqIogEf0fA2/YRzBBgZLq3Ny9d5hADs8WlV/WTZSoLad
uCOvMyBrm8pQfleSgbgjKwzMwnmEiR60h3ggh2cCzEIP0554N9wqlPN62ZW+uhVmmgGp5h9P/cer
QNaib5M598rlVQV68rI6zoKrz7ZQ1UerblrL3rLpc12FiqpnKiSh9DrULquWGgKb2l2gKwbeUYJn
1GdmIplD4VT+/V3M1gF0IUALn8MySjdlzVqAFJGG6/rfb/6fR36+ZaAG2st3XI5JpmfHnnm+OvyP
V0VT5E1/n/m7u/zrf3+Q5aXL47gWvGp5/Pdf/PlWekKeBRlNHV12MXGB+K9f7B8/xd8f++fpn+/+
PzhW5udE1Hoz7FgIHedgmhCMruPQXqPphIdWWTO9v+lJFiQ5zvGIktiorzYgzg0Eby56c/GSEBaK
KruCQmapbIIZ8H6j23sjEHctvdY3lsJ/KNE/OhHVW5rhNOtnXPmlycuN0g7XuYm+Nm6jZ+lgvIGq
GJxcH0VK1E9knBO50bbutM1iv9t1ZfdkoQvZVB6JJcxPu5U7DE/z6I2bXhF7lca3MwDsD+IcFslZ
i2I8HWbhr1P1axLUy1Sux8OsceNzxa4biS2qqU/XskuAanRM+9DxYi1pKignRfcduIpiIMdgHenD
L7OTMYDnNy/pBAqFJIUhP+Agb3ZoWd4BL9erYTeUiIzM2oOb7GoWIQfuKefjwiQpPUUa71vW2uey
7HouffGvyOsYDEdf4/SZ+bBYrCKAP68Nu7CIXrtBx0pgRUe7ZkEKw/gUWtbewvFuVAiF4pBJIT3A
L6bjNPR8Z28GdCQStwCOw8qtb7pXTbhfjrZpsOnSQp24t/KlpL1MD6kMdla6I1gAJnqVo4TI3G2U
WZ8pmEmf1sTLkH/qPYpMSq7bCXFW3lDr1rhhiXu4qyfa5GWMvo89MlfGghWH3Vfr0H2fGVNv7MJv
jyXZo5Bw7PCYWAxdWGXvaXfyl3XxjIdI+5oM24vvdR/6jCRHNuELTg/64xoBOTROuk3F8nFbGMNe
s1MQoLmDDRCcaVzh6jIs7yPhTD8l3KnRdA3zTo/iJwiBz4EwAyoS7WZ2KUBzCrPCcYlJ6oLTqBfh
KsJmfRhD49EbaW9aWXnEqGk/xLb36FUZDlDQvkmYIg82wtu+TfZdLUFem9rWp52xCXjL97Hr77Wx
rrZhDhY9ToIvbWgv/EdmMgP/NTjlUs0Eiee1DZxvWLMPMejiVV1uEpy0e8fOTs6s3/q0Jo9p2DUn
XSQXZBsT6ehaesy17FrVNrZ7zlfDCEhXYQA0QLaDi9lu7XHi5OxnC3qYICLJH+9on66J+axPbdd9
mmpt6elCHsfqVbM9LquEi2YWJsKExrOTY5Qsis658eaS3OEBLSJIxeRMmoa1R6z0AE41mbBQZUaw
L5z0jUSDT6d1HmxP199wDb1WXKIwmWCW9GpYCqOcm705j8ONrhNRZ0+Is1lF2mbZ8Kqc2wHDn6CR
1xJljNt36zE17t2yb6F1/tHn+BHztouy2VvpkgmBeEIAr/vpQ1OVKv/BpoGlfc0G8wqAfFkUMa/y
oc8BeFjnIcbBNMOyMaVETxdD+4UgyiHozX90RA0Q7dwzSt/bdlmualcBNXuJsFPLxpVrB3zcnNNM
V4syz9uOGrK+fAgubWZiOwx6hHSkAtiSKJSAi1OZE4nAgGof9wDEmLedci+CWewk1zowOpKB0/eS
6Kt14MtNG2XN2iq58jGlR1pC38esCsjPUfCaB4QxNWA01w4a+FF/rIQWnLIu3UUCyxvq4XOKQude
k7ZCKwLEFWn7NXZ+uw+4Rq11RLbbuGONizOfuVh7BU1wFw6AM3t3P5be09iTUE0eZLfxTP0rds3/
zd157MaupFv6VS5qzgJN0DVwJ8m0SikzZVJuQkjaEoM+6M3T90cVUOd04aKBnvbg6GhvbUlpaCLW
v9a3jvZkmYE5xB8zmHHhQV8KTZCgDcfXtvD7O+IKz1aN4XbSqUGdel5o87nvsx9FrB32SO3uCbMU
tsbhqz6QKXhOPZ0fwkjf/HDck/p9MhZ7AAr6n650o6CcZbZLBHZuKaz8MXe8LU5uyunAImUuxam5
Q2979kBNHlVlwsEGQN5y06q43PoT07tEEUelT30Tjx9dNLyPXhX483Bto+wG/Wrhx2WPfkwWbuIu
npvpZmzkkVjKuTCdz77YthmXGoJRN36PS6UqUDbcwQMx+zNIpa8Ho//xjGKfyl5HlKPDomCa5cYA
aJEy55OxvECFJwkz4TsBWQqrOBXhRjNyH1SMYpxiFSbmraW0tYs/1QBRl0xcQlXdkJKs6ajrXEVs
PT1uVSSkfaY6lu4BhIhw2saiCmCs48iMFJjQV4AvlBCUlETjrP/smpawta84L1J8KtJoFlza2nzH
9WECLE3dPToUWLmgcTpxipp4E+pRybExYdl2A6eFY+fnDh4MTb4J+27Ow9O4eEnlUMY7EXZvwkpv
SnbD23qgWc1xHGhe8o7SDnrdfNEv6EKKY3nbEvwcbNGYH+ErgOI1qXtwLnvuwhUTdAyzLg3UEKJe
SpmoVQW9a9M7ZsFAfWJ43jPBgqB/78Qlrnk0dkuOH8IU+jrhHWma7LmWOEZJInyb5SWykaGwXwH3
gEmea8/AXI7Nh5LJVczaR+vH1c0YdphB5z49sF09TSGA3zmSZ4teA4HnhtK0c14YF2+u23Xh4/Xp
4TnMJMyDqAUvMQkuxhLARocTvq0k9YaS+zICwoOA8+yGXCDTWOn3KiK+WxeJhcyjPYiSfoi881d9
r+hjbXP4aKUgNZGAA8BRsJvb5oI3b/FTLAfEfBvr1E6UOEQS3jIcHYcpmrg6iEwQe3aPWhERfiqV
vRd1tiVE7IdZembl1waR617BrR27Ql5wCTfHshefgppJQ9U3pYgBhrWTuRlDtECZeBuny+GlGnoB
Qyz8wiLx1M28jsQ4KohLVJlxH6NMzW/yNaYdYg/mg2FbN3aUnGaMwKZmtRsdvsRGNQkDtIQgTF98
ZqBFtnYF2FAmAGJJ52NQ9D7ChMJs32QJaPnNWWeYS6rKCnrL3SUerCe7jL7Zc6DigwD1X2qtoEoZ
E58h4glJWF30+GYoyt1QuNmNmWCC7nUABalpbVU3PLDL5UbNWVcbGlc4ewl+4VQa6fcOTGN6YrP3
WJpNejvEBg58AlYasTNH+Hdy2YbM+QMGeui9er82vHS+myx1b8S6QcE0xWeFdmwSDD0GgYdAd3Eu
zXOl7v2eLrjaA2kb0fvBAJTWzwqsiFrLKkxZ3dJ+0WivmosC17D3ClL61wPYMlvUpuISxb5LohuE
Sem/czmqVjQckOdpDX+TdaNxovf9WOs6SHvu4LFBvyadQ+Omy2ImMBT0TLZ1KM3pgRnweHEtPd/o
mlGv0cBjcDNKMAwo671wYN3Sz2tGSF9FXh4BbP24NgnVjnvSWu+KL4BYfwDkTgsaWtsyxUU1zvTx
PIzDJh2eCpaEO7NUzsbJuoMagLGUhTHvLS4NXBB9/X5ox9slQHiePebSAm03G3wc5Ox17R4PInvY
ILebUypkzd4LP0fZI1D6SyqdYWq869t4ndC7dBigyEBnIfPbgt7buePaySwRtGbsbEsmN9w7Pjtn
qcfCQA93r/HWWCdvE1hXLLTkT9xQE7eEJpMTy8hwb+fqwXIeXd8wnsKaTsloIPZBFzym37VdVW90
lIDZaM1nQf8Sj8i6zyP7RS1ujFi/Nzy6yHEftJuR8rX12PjhGmzVQ2nixR9zvO848aCDwkBigqyv
EtXts/HYd3Rq266OmDw+dM6gB1pJWZI73ridTAJB+Lhl0Bm0+vhlF9607r0hpjiRv9JCSnb0GjKW
u+wLYDpD7MOGHhK0GLTmvaNtZm3QXb92lc4ShrlYjIGgGyVBO+42Q5vhgcRo5Mb5HwvC4jrPAZGO
htesjVjTV2VFrLL6NmXeLnG/cd2m3U08+fuydmiVdZF8U1mqvRHSIJO4tCBmfrJhlyNWSZdsmS3e
ZQ6/OSttIDVNwr3BOusdN62RRlYVzxAeFqtbEnfvHdd+eqDimdiv81a3SccFz9uEpXA5mboPZ2yf
0s6/F9TnkYdDYzDAZITzpgZrDRNr/JgKDOa56b/0OeZenTDBrCpwS7NiuyannCN72CCkHV3Pkpyp
OZI+AlDu+Ye01pZnSSW5nZxDkv49dMImxwFHR2f8aYOHwom7gCWAIiXDTw0cILFHe+tE/beY5lOe
Lm+gow68Z2zbQHlTvz5tB7+8ehX3D3p+AccYO+X2310+Xk0ZHcpI7FjWf4SpnA6Rz2K58J0HvSnu
aAt9SpNw5WRae9Pa3a4o6UktcKClZFttjxOyHEW87q0RZyCQ7TCsEIE+zBnPvxoifzMr3JxxxKA5
wrm1Qiczbjscp4woq/HYihOjIUBmM85NOedXnbLNbiZhzluGJTCbzuxdUIJs7diyJuUq7CPX6G33
PBdWeWKXYqYLcW7mJVM4hagnFvAh2i/mtj+ym5cvITxGJoe2I65cJf5UDM+2Krd2Rk8Mj1gAES6f
qzbgefhJY3Tbaz030QjMKZP1VdQyWgBcgfetenYivd+uEy3yHjh7BlvRzj6EuC08BnoZ6Z0ZoCWW
vzfaqyBl451NwQH78adb24h+HJMN9e/MVsx4FfdgmwuarDQDMZHM3Y+cSZlJOVHtOn1SC02zZp+A
xVgegN4Xe0NScElEJ6201y4aKbt03RNrhBertR5rs79YhYZ9ND7T+zCt8yRCSs2HL8ufd1XL/YmN
fNVZI82P8hpBVFjhH91aUbpAmFrsgZpkh0wzMShEYycxMa3ZhbICyDpj0xPfYQUuUJi5qk0GKevC
QymFLGOYrN67seAFCblFCnL1Q2m3AdEy5qZTRdhiKmk38oRxm6IwkEkD0u4OH1bVAJLXgpyIETOy
RlKFkTxPxoc0jbcoJ0TYEgzEw8TduQVs3WOgN7yVm+Fyhl92Z1pkehTZs1F04Qo7BSE2/Yj6RI6V
6OI+a/TqBMR0aW64xpMd3mHjyzxMW6AgPsuOxE3a9d1WYxvPZ8PDpNwtHDAd3nD645NFWIGrugnd
Ito2low20oUl41vDxDPC9ZPT8raeJnedkYnddvbDWGrXbvjxJaq3Y1wHfMi0tXnvlAODuuQuZ/U5
az53H0Jr5Mhi0A1CGl82v7/OaLdi+HWQyl3stlUwgwi7LSbwyB0rVRxYrByIzY4l2UGj4Qqit26Q
e81FagwFq1RweUguvqTZrNNxcoX1buIhQKzgysdjlpZXbipm5gbL0donuMoeFb90uDKIf3JC8pRG
fXzpulpbYZPeJpppUpSLV0/hVF8pj6CBHm808tudH6mNMfvXtKl/2rz8WTwldh6fe7pyVuxUwgXy
XMXPcoAIZQJrSeOM1bn2Spudv+oae7pz4y+R5Rc7B/9fkU7GLzlv+pmOBLOy7vRGuzYTnQwj/rs1
JRsr4zkPO8xv4BZBH8EYauWX1kfxtkr3I7t7sAzqiZvmnaXmezfi8Mw31vI+GWniB0MPIM7JeAHh
sAFGiDhaKEdcaW5sbiKpWJv5D2Q03sok87cUj6wtEhqJA6/Lch8lAvTKE3epjcUgCxkORvKCHjes
7CG9QPBYm9gsqmZ4cqbkKe7nh3GM76N4OsStOrVNvq3rk52abyVPAe85cNsvBT0sGrRLY9PjbGm3
Y6zw28zudtmYUnG14sRlQRsZZyuNPszQus5mB8lsBrWTVD+JdOuVYJfQE7TZ2trV86e9svW7vvOJ
MscwAMqQp2tXzruY+3uTd8vCBTqyHJTi0Zvnp0qMyd54Y6hA/SvwbrzQbtLTfZNzxNQCdrpn13gF
/U2s1++z6747ObVLvMRwPH66xn+3uu6zKD6HJnRXBQOOXA+vjJHuK60Kcqf4Ia6yy2b1A67kET/x
U9FblEEXfk5uy/30OZ53TUqTCwvs1RxzSUqqCZ5FW35kpJbrmgB6zIgIlnOqjwdB41tmqkfbTo51
o7+4RvM4uPlWjoyKSy+8J+CDstzXP1Dd7v3oeRDd2Wy0W9kmh07PvpTOVKl2NVoKuy2WEYyxEcUk
NThL0iy+WptG9aLFFzXHb2QjvvPoZDU1VialII203l1pAn/sALYZGBY0687t7R/byJsggsYQ0Dty
6nuzhOPjoCKx0pZq09KsGrYvFg3dMnqtx0g75O10r1FYD/wMB1r8MMe7/999eJb+f/XhEar9x399
02nTToc///0PruXLN/yFErYN4WPs0Qlz+7Zl/NuD54l/gmvEtUAqGgXIMsx/e/CE8U+S3KbjW9jw
+J+NExBjQSv/+x+W90/Ld3XDE5bpGHBC/588eIIf9HcHnnAx33mmbbsIttwMPSyCf3fghYMW9bKg
YhW+P9RsMZ0RzppVb2MiYOH+aXVTkHifXm88sDcHHexDaugb77WizWxrI/wGLW3Im1r06IQUs/2L
5ADELqVeGCc7JohhDG9Kqnb3hQfDw6/vlUEsWfUEOWhNBlYXmgjbebWh4cYndHYq6W4NpozcqK2/
YUKXG7fwvFXzxIY1o4d8nyMLBVjgboymMzd/e/cu/3If/lfR5ZcyLtqG9+t/eElMGndtXhXTcpzl
bfn7S+J3Xo3bwycVrrnwbczYCqJMO7F9mnYlgWsH+hkBDhVuxtk6cZLuzTl91wxW+4nK17S0zNRZ
09PUASubk+jWVzoKUUJXDREZoLN4/CPfeZ1wZ/+L1P01/q/oG5hDNkVl8ffHDqjgPyyVwsPoSVzH
sR3d9ZxfdPXfH30ozUw5wFEPYRS+wke1AmXl9/noEBtr/XJHXyD9UC9FjGw9KSpV4CsNB1F7L2Wi
DTujjiysTZlDSVwGTaLECzhM+442bGdMuAa69tqEUkl5zGevlLu2TGwPS1kXNUrEk+3saGUFsUs0
dsOc72MDvbfQ6m+Cgc1KEW2ssjgjRTMepz56YV10lw4IOHL0Xs0+urqK1VQZ03o4K7nqnQM3yPjo
eJdILsqV6rotNW/X+RbHyrwHdYg8Ffrr2JtRWpoNNH6qL5F+U1LR+iw+kbUAszr914TVpvKIz/N9
wSDPHlv7TRNp9cpweho32j8m60uWRCmI3ZC9RsZwVZr5PhPOSzWM/LsGEGiJputoz6pqAcLhYWu7
FBi129pnmXV712TdrLMeJbTGBJm1zm01cLRQZlhxLCM+CeepMHHl1WOugpYfopVRFcQd5ui8+GIv
Avpr6Hc4xtk8s9xMGQL2KVrYKD48eTCWXVlYtZfY9o5CR5OYa9aXad4c09wj6Jm8zbOzQcSSq7KG
2cMkgJhW3hBpZFhB7RBbo9nckSD6mNPJo6gu1wPUl3XX16/KhkIIAgBSdEdDXVWyNWF8TQHmMfdn
gh+gWsENgyKMM886m2FXBTBurdC4hQvQ3afaowfSn7Q6gRe8IVRqLsONkSRV+xkyM7TlzJiQfaGM
iw/NyUd+5ABCkB3Edi7ne7K2rI/V9Jb3Vwbp6GYVCIZJvNdt80mhBY6L7tX1Rg/bR/GnSeJ7U2Ky
N+L4XKctSImuf3Eq9TbbgSZC7DIurVwzDqPIIw8gwqOaGeuNuniFCreBTnJX6WCy4fLtYiRMqJIE
c5QR7Vxl5Bw/XRqUpTetKmRQXVbbGStl2vbnqe92OPhuZYnDUUuWMeWhSesv17yH4XLT+fm1McKM
JtvxQzNsVraUMFrJZqbFrfSI8pYzi0d8AljfgP+BPJQTArYm4XYwkF8t3ctCFy9e6j6xLLwRGsBl
JWEljEm+lkmk02rpBF0+EU0uHxKn+UCNe5NZDyYi29qcSatCdu+tt7cK9i6l67D99PZMGrpV6rOW
0TWGIn7IhdV5wlCA4T77pCn3J+Sx1BnYL2F9aI1UgdlywXfhjTIcvODXfU14PxEnz0Sb4A4ynaur
6whwvOojFpv2V2jzBArxIaah3rlGCiEiJNms7hIfurtO5BSexkOGl68VOZ5EkzlSxLAX0bDf5ZHx
XXDmAbAeEXlFdmVeunV0rJOJA+HM1tlAEU0G6zRSLN7gPG7c8sFtsy21CvwMRkNcNSZ2+Jl1xv67
LjsN5Hp/P7lsEcb0PnGmE/yY/YJiMSCkksmhkxl3BZdrf1MOzWmiNoSQWSmW0dGBtu5DUsN6zcJP
5uW3WiEffaBcgTONVzAn5noO7RqUhn751+9NKRAOHXaFfcR0IPnIUne9nN9Tg2m05lSqidDAot9Y
ib4xQKDNInrrYfSs5n78pgEMhnRI959msT4zLqEy7pcvJD4k6mFeOaP/abbhQwTlgSknPeVUkcDy
efdG6zbyjmF6cBs/2oZV/zofGCSFpE0pKFXhrszo/CaKFcgKeWmgNnqlM9QsTXzObAHxAkgbQd6R
T+EAKxnB6WCaXDJl6/hBY0RbQwyIHPWhaI0XaqFFUi8Fbe7JccuXyIfqGtuvgNWTlTcDzqcN0S3i
dRVTvh2TKC3Ih0FeQMeW3totiOeqzhOrrnWfgCmqlW3IgDKeBFiJR8MGt7fALmPiRxZgEbnPMoOM
GmXMW0tY50zVz6EE2obhIIgK99loUAuZ0Emcdyu/s/5YOFypR6VWeLHahzHclRxcz/IlAiiIvP4t
RGDugUSxc2m9m4RblrzYOqlJdfuU/2kkKBElGblhe6flbmbrOfc/o9UxR/HREPJPRx/1G0LpAwVn
0HkGtitRPNZbUr9qa0429FLhbCaYfGXWPY2olqtIp1yGBBAbSJ5zanwRxEbTx7rppj0KgmW/pSOo
riQ0P5QWvtSyu7NCRh6ISsV2jGh0FAupVr/LyYyi8CPB9NAxA0hM2PAncafMdDdM3iPi21rz3FeQ
i2xrc1+u3xMVf0z5vOkc2/pYwoZJK7c1PJhVKNh8qZg+lLR2T8IjFDt3HIqqdeDZ8AR1K8KbrLiy
gDuTcVtfBARvqRO4cGPULU9Z7VmaRG9JBKg7h1whulj0Z/Z0Qoo9ZSqdP66WAx4MOzR4tuIYjta6
TcB/cMrvWEeCpFRcX01g/yEm7IBMHiD+8vZA/CIbCVc0RgILD+6ItaHO3YsuBt5sMfyZY7zPlUmD
22ReZd0UO0HTJheXKgBI8zQ43EEj78Zs+xMBDiEVJXM2E3HKTkmQX4jMfWQOqrzNIXG3tTOKc9Gu
ZuIxXItzQOUmyBjxCJBv7bZp+7a8dG1IX8/yfgy2/RpV3Z9Z4yTOpf46uOy9aR5jIOK+RAZzVwoX
ONAN3MPGq1ubauuiVhE9/dMXvQ6qFf5RbGNs9qujn2mXgdyV4IYImwiyZ1hcnQLiUJ8xRKqq8tmL
5vVgkf53qkM3OQ+aOZwTVc+rOH1aSgK1bnxC315cmgAOwtk/GCTW+C6kBfv6++y4PWIWA1WVTdlh
+bWWI7ZEKx+9xPlukpFjfnSflRvf9zxDRzSbIRV7LzxRmXTW/JoHLoa1ZFMeUmPb1h5zF+Yqlw6y
V58DnUvxgdYNLHamvo4aKIpvhkObT+6hHR0GVUN+b5V0pHGpN5iiVYW6Du30NlMHftMNxn7UsD5Z
xGFWps2UpxhiN2jr+IYoP9CdWEsA/7Py8etyq5iQbNF7N0Ll7bHEi5G5pgkwBYUbXRkfHZ2bCOHx
piYwYne9uk1F9mS0Xr9NTHYwqbC+vDYxjkM+Is/RNgXo7GpqVD6MGnNEKbynJJV0qTG07FrcE2Gq
P2ItLgrA56GdQLqLOP2N4cC6pNv7hf8dR2RSi1mPAi/hhU+HIV6aLcw1qtTAXCOmZjesT1B+9Iei
GLkRRvF9lafaLvXB1lG1hBSYdwD+DVSd5jBGjGa0rAmasGYu7zk0PZmIUvril8gG/VAt0oGwgVH0
2ryCxM2kJ8zvIDM/SummazzFLSQNeewwLu8am9NDq/KeS5qDMwXHxr6Nl6Yva4KmVCKCrajCVTf9
8kH3sLP89cffz4zJOdbOEO9+vzgs8WksVhUGtX9/g3XJ6nlkZYQN9a8f8fvZpM/91u01oLEUaJWD
7q+nCs6cadFeOQNI6Zb2rz4GCSOJ3AcaUQzWyhwwvx/M5QH9/qDfP6rRvBRJQoXnYjYcfx2Fv5+m
esj+IsQa5XlQWjAlFpI6vMIeoLeAl4JzYhyoECAZ5LqkEjHcHdzah7+p/OiG28ejC8KoS6bwScB4
KX9//PJjfj/7/RWR4eF8+P3Z2WLoR0rGeRJyYYp+rZGTg3fDyCn8HqvhNm4i99CTtsZaj/k7MYqD
z0zyGPodkDrpzSeIDuyYLGo8La3ZeyDIjxwy8gz4XZ5HD/sxs02I41VTbDJVGcSxmuQkwyjbjINZ
r1Xkk0gI58eBzrFgDFvzwY0AY9VJJ7esYFjNZbQVR8PSCe0wXDU0Yd/bphHjik8NXCAMyjHXqQAk
FSAycIR5OWl3ZehVrNsHMJ9pgjYktY3Tl++sR8qDiPz4Npb1c5tD44t7yuIzEyU+r+701povGhUT
hgdkS86TDxda2WRU+f0NKLnbobff0Be+5nrGd5WzSm3qkFzENmsyRUoAmV1oSjxIAxPJREDBZth6
64BTDqCaMHnJmXo20s7el0oJL7G8Vab6+lgt11nh9bhOIrL5QtRH0wCVA5HoUVAycjfMbKb0HGp3
2xUGtQlTIJ06OhtjzF69sA/s8cWh6cPkvvXBQ0ecMiw1is++pdZHg/MruIE1Wl4cC4OVWFJFzTWa
Ysw22gL4dpnDhLLPXuFI3MMWdBEAErxKcR89DXPxY2GGIlG9MC3q9uDTbXQz9cNbleb0wg7ufMch
4mEewug1DFG0dxij9I7rHQdnafuAxGgnD1OrEE+y4hUVhu2e8qezcPpLiq68S7voE/jBBP9efGaj
S9o47HHoOA0FrVAXTi1FUCfNGgRgADinnQn+bK6mJ420A7T7nqtlZj7YtF88RVpTHLS+y4OSqRm7
eucyTmDjvVQxyQLzX66KxCNJvnzodXFB3+8D6RvQTOfWvMauc0nVkO8xf901UOcuvh+ehoXg71lt
Q9Z5uGIVKpFwKRSa3Yu3LooueagBkt/GmYNAuQBUs+lhmqihS2qb2JgSr4RwHN7EtN8OtuUd5Bgx
s3Uiqnt97qp69RqyGllzE7MOjZ34tEcBJc1rhbuPIJjAiHdwGMPEtnWJhlTfa1SNs0Wi2iBrTOrd
ngy4sazRnTunlNHZNBeKEt40gG+UdYqi2Mo8/NP2qXowxsVO07u7CbYlEH6bF8yY3/p6TLGE7LRR
LykVTY9Wr5dHILtMZR0AeNY1j/sbKXEfuCTztq4sXsLZACwOJNQIYbcNMFfBUMdQKTggGENoLOei
Y4Qq49IKTjV3W4TDyR7RSzxnvI8nw8cSR0cDRHV7r6PNrwxb2eu2MS2MJlI7huLY9h64vhofTdR1
30nWynM3em9hbj33PiuZEUehGqb6fpnpygpqAnVS6xnT48GQzRaXeke1w8ziiLJ6dIj43YrLHjhP
tNHa9KbOi+g+mdQptOhORIsr2IDkFDpSJoMBRHkTz86C4y/mZxKozDWSvNjFCb5Mz0R6aemNQVuJ
ygneOFauI5bXor634/wSs6QxgtAT486ZsHx6nUXp8VjoR6lNZ9bTyZZiEfIiFIEyDj/ruuq5V2fa
JnKnU5iCBcL8SlCYQfiOZgPnZDsDV5m6mHa6HhIMcIqrrQ2vbW/od/VLBcXlqcNbnKJyXMIlrzqy
YMx1+0GPoFHOEW4ikn2bCgk+dVmdt3VZs8gegGFZDR4hmwhvM3p/GDRPu3mAHTBm8xrXyNZUrQ3w
pN+qiOScySCY9pV239v4ZEh4BGOW+HuFGRjARnFbp1dqAJH2w2gTtQPQCB/vtDrmJQC1OYPEUDb6
PZrlyms4OJk743Ygzuf7N+7y4fezOL5VVN3caJWGV7BePh3rW7bAIXdHqd0AZ9gPmEb3pI4mHG1o
SVo90uuaaTRlTtSUBrmmNDpdq59CAzfW6ASFE/RimFZkp+J0YsRudKV1869PYxy/KArAn6CQegWg
krOZwYiavQkfOesS9MVkO4zpfCN8NvBtntAUabvTjWxgwLgdQJxwgHO0/NXvh6nxn0dQdtu0xQjC
qImQX++alCX9fprSVHLQYb7rua3fTMuH389obJvZBy6Rod8/t1MWrwEpkq/+5f/VhFF+PwNRE7HC
X3Ko0Aws9juMtpd/0sWUWJRjQq54WbhUDpEPM3EAyJY1k8vl78LfpctfX3a492+iJn3nMu8EduoT
Mfv39/7+gN8P//F3f/1R1xMmsrTzmEEdsQf961sql/Vs9AtI/T9/oOHpfMvvP/zXpwY+EtQ3mCN/
ffff/tHvX3qa05PHwaXyn8/g98t/PaDfP/qeodgCS8Avy+/GoeWsWpPa4r9+wX98x//0U/76J8bI
mcsMd6uW1SIXwmglBNm6EKM7YfWl67rB2rj5/XIlCECZg8+TTOqHOKLy8reQ+vfDbys14ilB2N8/
e0u7+NhAfMdeX24UYUPyUHner52+4y46aY9ZQdOCn5fU63AEcF59wbVsNnY5lTrN3ARpGGvwhWgJ
OeGiLiEJYnttZ/IFY7XTrFxOx6ypEQUYLCwIXfLLhNzGYj7U/fBH5uWwpVTBicK7zlQ3MF2xsPUw
iOREt1sKw5BmcWzE5Mhru7+KNGfImarHOHZ/MA+dfaa4keVfSiOi7wTwLF3vJ5TYnxqqah9fqrHT
V/hfIW058YFt92u/TGwZFQRGbn3CYhkXwafFCaV9dKB/nBl3cDKrPY0UX5ivLbSPEV+q1onAjTx+
ezvdWaX2EzosgH3jsRjENcG8JqtJbTrTu/xOEIoQs1SWYeQAkx0xwQocU73U4tsbUXJtrz/ner83
8wNxCtSmesDeJNtvUWiMrsejK9NjrkU704jezeU5a4wrIIWahnd0bZjsJIb4bTBhWP8l3bgFaGcz
9i8eCSkch9Fnrk4rd8WA1xZn0+6eY8QwiZieVc/9ZD9QX47hWAg6WbQ/DaWfa7+Jz2Y1PlIbf03L
ni6cxdJJWvy2rYkOakSeWbulaZjeKHoMQe1iCIyc/tSHP245sSyqGFxLuNr06MHJdyzoLBZhZQc0
FRc1MpuYbmoaHVeDwW7Az67j0m9Aad7WO9YstqBZeGCg0SH8aoZ6zTUpEAnL/0irHtrqOqXT8GOy
NQWJDp7zfdKGbTWGB6MLT5U97P3ev2sL4tyttSzPT7qXPAlcg5DH/UcMfsl0V9nYe9r+rvLsvQPR
y2/f+6GBsjRoX6CAb1MKt3dYq54V1QFm8jKGEhhgCBjDU2R3uibf+MOQsHqNHyhDC9eeoz5LK+ch
N/6m50KysxLLDabOiregxe0tR8+wGsyKUXToE/1lmLSMvIJOMYSgaVKuhLLHvYWtNKWAcStKFvLR
spFxyjJcV/mfWhvIOpnEJBp4pRBqSOwwckhhmM4JL6AaCvSnib0gO/Ubj4K96cHXYupJZ+8PltCz
cEmFU5aUBmFFwqUM7806VKu8SCkTZwXrWaSZXDu8xqW7K/TmmU3Zgb0ETZg9753QCS9Hwr7E1pJf
GeEYhfV8BM36XcZEBtLHMvN/qPKtNripb3yG4/gdcMeEvvne6OCKBYSyOVX4EVFUAxNo0uxi6El0
ATwY/d58KTMqWcrcRQjKYPja2MbJW1RqxSUl3acqAxHEXlJ05GpneIsur5sfpa9ATg7dGAcIRZCI
eAmw0Nr0A79n3OS25nKuKSdn03KjbOO0/BcmzPyBm9oInBbNjtxfNbt+4oDnSuMQvvNrnLhp563r
EskOKzni9MzNER4YCyHcj6NuSfrpaXmRUA/yDLzUoDqmN7QP1GZ0yhkVcDcD94zn/dYitOBgTtcn
zdxkEXduYkkIxW8YdcmVlKnczh72GXK+47pMG5/x7bCpvfS1Rh7ZWDmVflZdPYaZWwSkjM5pMyM3
aa/5SM5jHjivHBfBznk3Sz/k8fJCgiJm/mWDvdQMplrhYy8mIP3+V40ewrthvJNjrcHDhXkIX3T8
hsP8TTzoIfbLjTtgwgkpblkG0ky7oHaCjt15UJDroSJrli+ApnQCPFp5YxCGLOnpoRiJZBMmnYbk
sJDq1xgk8QW3y9PHTLH2MP1WtWWj5Lm7rMLfLgX7wdFy+IU21Vq2fmk1bcCbX32ZlWx2iTlFm0o/
NAzS6iznEDQFMz/x03vshiv7aFOEMS6CfbuckUV3KCD8rU1aw2DfSRostS9TJrdpVn7Vi55u9pjT
FFLh8c7zI/zCPsU7lob3F4bp2KpDaE5fJPm9GtlZI9HTx0g37RS/hePPSA1nkBZE/8r6NBiMdzWk
75SDTkc61Z2fFMlgqxSjAxQZPMUF/MS52LNzojyFzQw5dA+D4Sxz2DlosJii7bfYYGqcpF84ebKN
nc0ogokCcRkN93PtfaVcQ9XiQ0uNY44RHNKDedZyiJGdIT7apotXnN910DY8pqzkRdesOAgL55yk
eRc4RUPf6tiuOdt59R1svqwgcN0vb4V4YrCmSAPVOReqiQMi1OH1+9qDx2m5ynGHB+1iRypCf4dV
J1232j7TvmmEyNANmOx0tgbsPY84B8bqmbadrKSNkf5gcPSYcS1l3nUd3PxRAT7vTjo9cxvVTf+b
svPaUZ3d1vS97HPvdg7S3uvAmZxDcYIqMA22wTlx9f241q/+12p1S92aEqKoCQXY/r4x3vEG76U0
C0tEoqMSAOJAIrNYEqLwl6zwP/5t4l/947/4+TvLhxLqVv2//fgP4qyXn89b9V/js/7X//rHv//I
k/56Ufez/vy3H7xf6sqmuZXD9lY1af375yAcjP/z//WXfxFg9kN+++//+Px5Pl7YbILHftf/yo2R
VHgmv5/wnx9w/At/PXP8CP/9H5MfPK3+D8/4i00jSdJ/iirzHVVSFVHX1b/ZNPhc/Sfew5KGb5Zu
GiRkv7JyJMyoFn5WosW4iBRtbBklGBN/cWlGmg2OBYwPFU2z4I8r/z9+VoYkj9SQf/Gzwp9QVPCO
wRNKkVQYNfCA/pV8gV100RACry+lIW7DBJJad39EZAe8GWDmjxQPXiRdNZ3TaP/yqFtfj+5b0Jxq
mkoPGsXfu783cUXXXcWk2TajFffvDSqiirhvbn5/pA1B4vFK737ayY9QKQUMAcabZnRQYRv768d/
Pia8SDC9otr+9QNIRveAx3jze0+uerRcsEC4VAx40rQqOf40BiPq37vXQiZRrTUMKKKndzGSZ4WS
TMPRltDQiGrOyNdWSYy16mLZMwcLrDv70egv5lQGWTC2OioidS55vzafi3v1dF59z5Jq4U+t1A36
4xcUFYIqJ9WQfFkvHfdfEhun91HWP0CgmAqtJPmFXK0FxhpTuuGGuTgGGXZU5NshUlpfMHhPmFIc
msGaGKA3D+LdJoqMeUxSkXiHsxmt7ntsG37vVmXFXXl0SVAAbRP8E8Pf94lLBdr58R0/KBYmZMMW
afSe/t5I7+IeiN1j1bdVFj7KIYxG+56khOZKUkARXR9hT54ONJzWlwBk6s/4kczupCCKdWVM5JwK
kEjJSRQxNFORiKIa3T2fj8IlJXFa/5rCjDizxKbn4NWJNczYef59E2n0In//OIxuE+6rize9KTV4
D+HB8Hsjjj44v/eM0S/h955syjqUFgYno2PK7zv/vTF+zfHHG4GCSO6fKvELbcp+P76fesTWoySQ
WRt3mI8wuyNzhIiMKHaKjTJHGAf5uTjI2m60h/kp0SAzSbGcrCa2iFG43Qo+nmC1jcYquDvwqnNi
rT/rOiyEXSFjWNFsuWc1gaU4z2MLyV52QccGcVW3FJaVf6WKMGaJtCg45c/JH8mFUX3KFkx1Ys1T
2FqTCU5GGYa/1Xul9Ds1/8k03ySaiXjDMmlgQ9s5Obv19N7amIvNsKBgZowrI4aN4dBO3l/iAa4t
vmZs9Y8twwijtSlDXzCnjJmOTJiNRfctohlL6ry5oc6xmccvXX15+g12swUzB34wbBEbtSmay9fu
tVNiXz/qyNIx2JUITGTky1SPXBX3oU7TLgD0st9oLK2QPSTFeB+pVQ8pi15/mVtf+c/TY3tqV+3+
sdGPgkU96NXzete2FEE22brAT02AjFEe1VtYdKFtsx+zbJOTILXl8fyDmsX7TCZUBTNhCeeGijz/
IJuJsKKUPmG0+nKJf0a/TM75G7KbrU4rBN9tMEA3xa+XYJZbAxZafsdPx8CGGAP0ZJJBA/8WYU/X
xDbZfLu1TDtko8sUPykULQayKVZu/T0oRxM8CpspGuFmS9/3WssH5fREQAg3BqEZdtORW20UsgMj
J99dp+9JW3q4LYHlJ5Gvc21uczME52faRQsuPl2k3elOnyPqr0+vL+PwOqLyWsXMXFFyNTOr/MBx
xggZHQocRVyA4D+8bQRaJitSC1PHgUZmBo9FCmNrPaDjGHWKrrlX5sIZNgofhtMWGsut3zNJJSN+
mk9q8lAYSnmC7Laym/5klc9sL8Y8gCm+LULGwF8P7j8rRageyRHHIZ0SaJNku3ZeHPu1fCF6pjxj
G9JZzkjsnps5lvA2Rr/pVH3Dt6PD8jihtNSXCQUCxDFmdU4mpBNdypkHqkVm3x6EEeqx4fRIrcbh
kid59Ua9u+8/1pTY0MqWfbPyDCeZ6n+sb0xtZ9VN/UFr+Pn4sTasO0Pl6bvIy2EgIAd6H65YorQw
z4CxZvm6IvYMAdYJj3PUvlON+Kino1u2unqF1wn0pxfWq06nw4uwq0/585l5GTA+58PTzx/e/aeo
/I7plvvTLkitahek7OkndX4nWOvptwvLJecEQNRDMwYQcj0/qM+9dNEhvWGyNaOU2xeL+o1vMGsG
3hah+Qdhz3BEP4R0TKnPlfLB2nEdbAg8vf6jkv9ibLU7yL5bYh4+kT+Ht5NNsUJn62H2te8z3qxX
fkiiTYbmTx0FuoMkiiysrXQHFPCqTwLkfOkru1ksoUSKhoMOJMnfD0k9ic/DQZtTA7IsdkHkqZMO
02wSex3t8GBo7XQ+1FSEtpcWSdckX8d1KMFRuOK0490rrLAoDCf5/jod9fzMFtbCN7JQjm/HGC0F
LHJe+x4jNq7EBwCH3c+b4/U9YSgjjn72riX4Jp8jA0OxK4I8+5nWOHISvtjoWHekabqPOSnJqgPk
/qSJRMkAwRFdrULyRxwmV0/fcHlvnov4C8mc9R1tMWTQVobKAqLcTLLfZQ0m49Xuz1l7iItFQpjR
jgCjXvB5GWaoxDUPwtwQLhVME0ITsmpefku7+nxdwOo3hnUy2MijobaLwTM7api75GUIVytR0RoG
tXSkuRDFTdWvDBEFFB/fjZCnsdo+PQYSOqnt6e2J1yKqVvzeNv05B8gmi5RObPfeXduLXN3GuFyu
3mJwZcNXuIRyxuOWHcM6059rXoNhJG0mtbjPYmEgYiPYjZlQZMPArSyODN6il3t7Ult0SFOo7tmf
dMI/VMT+tff4YKz/YkBtNr1/M3WW7D25X5soPSfqQl7Sa2MK9V50E+d6LqdPhOFsfTOxwNuENiLs
o+9Wn2M0njzpf6F++SRxwiN9i76ceRLSjHImPDypXrRdwNtDNFVh1vacSNmCcc4bypBNxmvtjtbH
9gF7beDGmGXMVauNwaxHymfI/afKNN7qsyFUl8rqvboezClnNLD7TDgbtVewxCSkSwGPnHkLxBKU
FcGFeJD4L2WZV6mbxp50DdvH8iXvZGLltKn0cq7b1Ov2CI5dxQcOSScE7j7IoHocH/Uy6eeduiBw
YpjBEvKP2ExzBLUf6f6t3v2rDGfDVhQIM66KowtjuUeHLR4KQwi8W6uDrjdDt1oQK033+HIE5nkC
yauEoIdxHCBZBOWRi6CLYSQiWVpIbdiqSF8X+tXh/8u4faQbQuwZwyYCPh92vmUhOowvhfndCgjL
pLq1rUl+Q5dXHoS1WgSSTjwC5EHydEjBtOPbI9nIIFujmQDyrQBiMwblMnHmhacx4dFxOwHjw06c
UMWZlRyNLkRqNOrxJRtV0ClfWB9P035teHQog+vsPuuFpUml4ZinInd5S1sZ/2Z7mPeB+aWe4DjN
0+1QuTjrIwT6IxhuuYysie5DHm3cNsC+IFC816XeCEG7gay6FqRpM6lW3Uz5KMKNDpnzVl76JXYs
5irnNd7efaaGr0AnCKdx427BAOMsElO3x/ZExPWK2SDUF3wkbIK2HrsRVCPgknLVoleYkIvWJkdl
DbWKFhYG/Stx0fmVgfhlfYinpjq1YDOHFqb/5umDSVe7YUatxLsIqNm1IcDiQrzb6TRdAMrFG3WW
boZTdyoPfP/8sUczyzcCM5IlGwd9vJNNqn23xwycMzZ337lfg/Wly9cU4t7hfbvjoPUIn68FuUhT
2oAuR0Vri4ifvpt1/okKBtOQMSSAc8gVAcyvQDPhfdtMop2wN344ccpAOoj1yUJUdJQQUI5KTIcm
QhdP5ntXU5TwTj5BvqVjyothkVCHZbvFYF3LArCnYmYouJvhee8j2pyXDiepCMiL+PJ1gQCgwsr0
q8ZLw0b0s8YTgZF0D5cJHR0n2ALKJN1XPtPIzhRb+vSqYpX9sE9bMEyfvnLEKvIeZD/kOAX1sqkR
XDry9UBXVazqg/j1dN/W2fRJY01eUFnxaneqagGZ/fr2nx3V7brdlttSXkiIxLZKFljJJPl4dNgm
cNYX60GGv+oXu+SbD18oXrcaAVKdK8axHtNiLaPT6L1K9wSebyxl0RUeU2DGagWlif+akWwhha+t
Wk9Sg4QG4kBdTvj4MlTOdZmsrifeUTN0XMzOK1q1WdDClKx92ibrj0Z5LsAecXJ1QxRa+dgZ+Vf/
DJufAr+p7gx2kyhuMxnePtWEtOomfOeQxNQ5FIzKJVeImvOOsaJdKm88/MqKDPDR2F/pIBbnEHAz
yZz+3jAct6ZjerVplpergilae7eILGqav+79PvZ7E6n81hJVKgwTBX5aZ9Usb3RHgbjnlpXcAcsl
BdU+7fL0Po5sfu91EhjW772nIPC+4vE3qYoPEYZKs94SH6L3++seM8tX+H99tprnILw6MFGthUZM
JHwinIsyaj35RaWoVVBvfslLzfgHfwlNxEYsE4sYs6cEA7tlLqq+B7hEr3KK7ynb/u9dJafFH9Jn
58hrneW2dmvotzcYlDLhBo64oEWrWB4xqYIxF2glrGqHHCAcL0ERe/4qVzKiTdXubuYE2/9QUaEk
TU1o21+6ZJtzOp64tsmQoZNQbfFDY6dwiMTNZB99uonbwDRZtEjfe9wtCH0MeFFVXzYL9KCOvNN3
WAVLmMLPBMR/Bnx77Di85+11GtaCV1OLIpDgb1B/noikuc7vTrRoPuQPGqT3jE+/jHEDtQWnDnUb
u8G72/jqR7MoLnSdEQYvzITfLkTwp4mcHKqc3Z6K2NU/yMxaSxd9V38JgxvdasZdiq1+ZLBp4Da6
HPuhsFPNQ08o39qfeE2Tmqdb7QvTgw1RksRYJvettmTg3X+9/NeEwkNKnXxez9HbMqupMFRz6nMS
Djdsjy8xdd+HsYFpx1eH48sy/qEoptPrdOf6Ud2ySxGhSnHi2rkbgYTphUusOP0OT4tG57uxmZKP
5a69uj0bEgQzVtc56Yrsf5uKYQwKBrtYEHKJl4R79znceW0P6wE2daht6mm06IjnXA4SUJH3MmzI
CJgXiz8dOZaYD2EAtarjsJ/x1xCHFrUL8o2CkyfxUu9t4Vbnq59fHfy9a9mA9ebgpxsPdudHc85K
ZhmvrxifJwDrE7QHseOrFrzv3ulZxx7z695wHk4y0Sdv0U4WV7+EDOA/pkqIGhziQRNghcUh+OFV
C8V5IyoP65mFG9kXkbbCrr57OLgkIQ9shW0B0rxQc6h47O9b+mdlBo4izZBi5Lt4Fal2KzkagUOd
h7hE/ajQKG9FfHlHXTt/JA/TU3mlw6emwv8b31IS0L3ikOGL7arTaKZ60YZsNyQXXVBssQPPHz6n
EaA5D+mdg8FbabPYWgtxglNsHzaHeIUtrHEqpkQ4ESW7yi73HaEUCuLqH8NRNtcWHqETHeorZ6bD
cWE89tUzhOQon4aO1lJ/ePKPSvNNRyVgWo0cE+4ynDr7upMnZdifOBpFYPn5amRRf8hQlQ+55D0X
dC/NWASGj4ua+2DJqICcJvOxtpO2FOeb/ImCyeWw55kLM7TQHNIqSQ7V7FcSqhJ4l11Xfk9gs7pl
0j1unGhJ6R6kzZhvshsj0j+NBe3A0/yDJZciLDRyL+ndvyn+aE/1IJ+MYBnjlTGxx9PoUAigBjEA
I0ASfhT/mM+gndNHQnTtLu/5tf0kde6OIp59ouJNBHrhZJSlbKWV33xqX8/QeJL4bb9BJ2PfYDoT
7V7pXjv54rGf5MSfB3JPERNilnPHICpyXijSuMbBwU6vDyh70TtoSOgR3Xfh9V8SDMYZjrAj3lI5
1WU8iy7mDRQBi7UdJwZOclyGAEAc8GYDKiCcab61L06S+/nNcEZwiovydrWvatg8YVXHPhyU+Nzc
WOLuHzlKBrwqU2q1WbuuloJMTeW2p1wOY7jsS94X4MRE33S6C8oVr7sL5CSgDD1ywLEG7ZTkIJM2
YwHxlsL7vwy53/CldTir2IyJ0c5hMGP+qcC/Up+M7efFnOIJQ1KVAOwTYdSzsGimDbf6upo+5hbq
Qmns5/HtNkG8Mmo7xpLx9LxY20HDZMPrIFZJTppu0mTPAPR1wpKK4Km2DKJuUfUjzDKGyMT4M7D3
Ag5F86vgyztRc5gqb3FpGxsHQAdwAiyNi/n71K6zaRted4Nbczgxed4Aa2Hd6HF0y59kw0USKTtD
Y+NcvJVQMX14Ts/71CL2Q7cZJx1kj+4FJC2E3TocnhscTYpF3h1BvdiJrtr6DmWt89hyyi/DM5Yg
aAS3nLh2axQBi3ylr4d1hlCPiSir0ryiWMhsfar48IhoR3m5DVnjHEfkjMNhXCmQx+848lxywgnX
L3MzZj+zwppcjF/sGtUQxDHLjcQcm5V3lh2SRbc2LvjEWk4aueKtV0PITk0yE74aWFqjgC4c7lPs
ckyQ0IffIw+gjCCjmirGYMRNvTjJhNvv982BUT1x07IImB+uiOymDpivajP67GuQr6rc1ySCARwW
HzhBBkVIFsJBQTwn0XyqlVsMhEAGQFjmja3W7BwUqEJ61uMZOxSrKCcWsWeGRKtp1/tuK99qDvOO
y03XnWfnAYmD3cWCK8v+FXJZ5/EHVRVmqo2VHi4IiWyz2N+XRD3S+5OahN4PR9tPtIs5k4AzzOXn
ebh0C640FmySmHHzVlr7IS3S+CBqM1K700k5gZA+YHrN6ZRN6FD5rvDwolroDA9boxNsj2uMImPb
jgu9Qn/Le+f7VndVF3Jd6Nk8JTN6ply0HkWamz69/D3BoCIxg6L3zeeq4Wz8eXi0x9i7+FLkJU9P
lzA08PALHsjshEyJdwCGZZN8N35mVpbCA+vkdLQ5xXBAfYbaV0qdoo4H/Nou7nkYGWvEdUPNqUBX
ybadjIWRcHUe2D12Tip7DFnHE0UFTsHJblOzwKAmaroF20ZZYBeC+JEBpG8tWX5tYimOLasWNZQ8
g9HIddfd8AGwTL9q6S6X4oFNEVCwoUv6yTYV/jZB7D+0NQdFOamHaBMd1B+N8n/ZzlryWE9Iah2q
tii0Vmg4LHzBvuN1NKtQg2STZxJwjSIR4cTLAnAROFjiIePCjIHieHZ3o/YqCrtmOARtgi8f29dy
JX0NrQcw+f7q+Soo5zb1HvWJecTyGafNyL1uKhaSEY5O6BazSZy7fretDvipfiZb0dMv+Gjqd5/m
vvwF9JtuIp00H3+RMsQST/LvDmMd+K/9d56FVUDo3CfLL5rF54FNEgUohotEQzXjtVvdqMVxY6zp
4nImAwvhky09mZIVPTUX+VmCVPJHh21SwiE41DXyCXjHYgBik3AMneuUUKgXD6kjsCoCWaLT/QMt
wHlcIJhwreBq17hl7haN2x06Lzo+uQIo8Do2Pv+Je43mPGc4EOl/7qzAlg21Q0Rt7IEDg2MS3CdP
+7n8h1VXJPUMOtoqmnGW1bvXD8TPK84+Lp4czNnnw6aGEHHDXIoVXM+dHBwonr4ZfnQ3TIOm8brY
RiFn6zdvEnpAVc8BS/Mco1O7mF4nKqVbQG6sTNt+MY+Y/nr97BGk/osMxLeN5+toZ+U0f9iWLXJg
9vKB0kvDgsJjnDCXVtp7jb8dvxUdNGS+tWWNKpVQlvyUAVnm9tpYZlylWWTOkUHdH/7ocZjNae3a
L+uLixPDlvbEySL/yJhiGbZdLboj1NAVV2916E9D7HJBuXx9P5d0T7DHrjqwKMbgJ+A3+wdlgidP
1I/3l3V6V8FwgH/zvLAvQdFKm+V9+Gajofy/zpXLtXDv+sz8pjoRMNx6BWU8uW+flA97bYMezNwl
eB+THMbpNpf3CC3SUxtiCkrfM4Uksug34pkhfTZJkaTPXzPVwJCP2QlkYRvr+rpk3mLLk9yzFtEa
Rsc97D0VYSgVuObFR9lXPK6d+cNTQst/ra1ZH/bb7iwF5hy9ck6zRNrtWDnUKyBxBhV3n6OBqEqm
kPKoLu6mLX1plCc71shqXDfs9EsaTVfJWYTSRfsE5mxCL6EbY+Wjmsy9Es4gRssv5zHXArIDGQfs
Rxuy3hVrD1BfgfYPXQyEt4FsOiNmRfASK3iayAh9cwd1aozVsfWXwx9I4JC1hDa62MU5JvkzGG8f
chbWBCwKtAE5FfKZMIWerDm5131L03JaX7p9W/la58rn3tFdDjoVcyP7Gs3hiq6PwnSbKY50Iett
kh3o+GYMBCY0FsYB1wBrgT8u8ckiHqpwv8dWo/qAFRKx6Ee4lHqcO8LnNezO/Z/R4gc966I4C7Xf
fNdH6OJWF6abAudcRNd3WzuaM/EL4AovK/UkTEs8nrY9+U+eVvtAF9kPBkRIYUY0H/V5Loa1MtXf
PkEIUJ0B4sGHsoeXY2R299AJVIzxID/3jjyvRRp84JQL3uPiHNxn2A3vueIZgbkrzhGIEiMoinES
JJ+AMcAkWzW5tHyix6Q7P7qdpuKE6iCVu4PNz0HSv8NKAPOqtxy24mojywN4s9GimZI7AJGzjISE
Rwg/tWP8UY4MPSBrP6NAY8QmhY+18l5IaHc5LSDeO4V5qPC9rHyEr3fa4JSE9TBnsofBU+ISDQe3
BotSG2HqwGg1ML/RuzvRmaB2UUXb7qkj995+lC6s0H4rDURjU2nYXAX08O/tsEqXtT6CUtna/O7K
kP9MX5AOKL69ZMGqTboz04zoZ/DJtfSZLa6LJeGgMO482ScbgouHUpmNJFpoXu5nn81R+6rJC8Ah
xI0+RaBkTAgVJ/mTIX/8U3+Y/bhRMevDW3Zaze4LZqzRH2UfB9a+mnZOS8M/XNQ/IxUNS77HOBu9
O8091EyfK62dJNursH7T9hfjjPN9nZbi+v1e8or3Ztqfr69ZL9sMJDGKZrGOmwDnXhMf1bejqYRa
Iz92INSm2JzDr8f+YNyzDtIXJqBo4CULxRr9WXA1XDwEyTp4V2eiDYs3QzeHMVEJkTZ4QUod6whm
oqTvNg4hUcVWpSjXxr9qnZV2ytQUWVOG2Evw2BYg/5mfFMejRNKGWqVNiObxdOaFNH7uKOj+fn08
wdYE/A3JUdloWvBIj1pY7lBrDCYFjB1/33EdZ8tyk/D5WYOeI4kV0Vhj1r1iwIEJZKww/QxpXAoP
41FjGfsYIIgL+LOsY1T3nkw0bsjRowJONo+EMJ7xHbxxY9jIHl8Olgz3p8925jWL+yrWFhXJ4SSo
UoM6LUhMwJK95ONSGcdnquVnPn/hCIONOjWa9WkcnorzOiY/EbpmZofzxLE8VCN73vbAYnQBZnpu
+nm0ZHxa7wloMXGZs4J2Tw/PQNH6KDvODF78VBDkBAiV8Qk84dZ9mx9scjIqFTakNrQoNi4YgLF9
s8M9dShp1LbdUr09NwUlzsT4znS78GAWDjJOdHMMRfVAOyv4GtAJelheSpg5M9UZfFSadem+Bp+T
dlyrOfiUvXu3KH2myczLiNOV7PqbDVRx4p/hkJk4DFP485UimBOPKM9XAsuRzGTqTW1TdLaleLGA
XNvN6MO40jivcQI5PPyKmDobyj+JlCb0uAv0s2KdH7IsNISQ4QITBykGs/OtdiLF6KSOeO8h/4Yt
BEfdevFW/OYrAecJdOAdl7Eg57rqVYth8ZpothACHXEuUNkhbDqAyw4ogyiYdsYalry2kqdsj+pR
8Uu/OinQ9YQwq5z2IBMuHIPbzh+jxAlYqvWw1nvvouN7J2GTp1weJmZ2MOACPkoWmuDkTw+fmFhz
xmwiJlWGPolgcpZeByHlftGXuldNE74pvLTPD8gG8QE3SdV7fPbICGBNOlclHAifHdYMzBkYdY2v
Gy6QJeUGKi5PnTM8fR9BLjzGWOeGMeVBWmNDtSr26ZZN3SqZGQguJqY/DIxi+lG8HyYMHB4Oa/FO
VFfxtFvpCNivTnq7nsTTQO9L4T0pPl5BPMWfwQPVUT4Bu+sL+D9qU7TykiPPygviXU+Y1IfHjo+j
EuGDlIVXv6M6dIHc+Nz3RbTqF68AOTzzlHic0OEsw0lDbZfuyz2XZr/nJGPBkwtf2yln7EIgbCK4
mli1o6CFyz6IkVCOOmBMHXQ9HgZ+2jOTdYzaZdyd317KrEw8E0yIWRlbNN895Q7RMLgt0l/h25/4
w9XD9bfoMAnws2QamxMjX0gYFRiTBu0TKfVq8O6ZZZAtT36bj+c0UwTSh5k/9HJgYvb38qzklOKq
UyMeFJbSgo2lJA2K3HFAgN95XKy5JCEmBvNoW/kob4/d86t/Oa8bA+ENL88ZMx4EItZsgwAXGqVT
NStvpcgpwpZuw3I+5KptQq4cP53S/k6WgLYKmxEgIX0tqN+eo8NnrOg/KMNO8qxxjYW+gibkiDNz
y+ywLz3jh+RchIDMux2DQSFJ7PFMn7WfwzcaVYVG9A9zjkm9LHu7LvB/DrruGDVLScFXw74n3muD
BgI3G5BdY2EE5BSTvIRUjUFn8G5cpXEpN4hvNGu6WXv4epxoKq7PoLy7MCHgJ6ONm2pcp1B6vswZ
Krn7Jj9A0CaWfcLqIPpKHJTZ3MqIQg2Luy15XAaFWyCw26vr6CZtcV2ovk2cd2HG8tSbAHqbAUu4
8om/h2DxJINZLaqTGCoHRoqCm+2ED33bf0RY301kLYDP/l1Rovw0LjsFQNxBiCa1YwXMFg/GgOWp
U+0Ilelt9RTtWBR0cSSiaSoM1LFJWZqLLmTOkMOcx1hIcgr/sZaC7jtZ1wzfhHUj2pzx+UH5UBny
PHYkKOUH8wtZlgb4M2v2DE9GA6XEKwNEIcOe16g35Ub8wh5/ZfFZS4fgYSo8+Cj98X0pAyUaR60V
QAO46I4hMzYEVw/2m3yW3efufuG0i3YiYLNjrhj55NiBzj8/aasTEIawDxJqsJsBJflQAAo5iFZX
vMfHTmXB28WH9w5uwIuqlhUczWmDKNXB76X4sniONf+T8oVa8zRA1sjCCXeB2ejueXUZKzO4hTfl
pbdhp/v3DZ5JVMg9Gy9EABsKyQHAclYvnyt9Kbgc0vgCp7eZPfxyizv1RFsnbrHuA/VLYWDY2dBC
ZnKorU3iAs6PE5fufQo5eUOGhct0kZBeHCnhvQDLU3ZuXGmCvpHAMgTc9mCE8PCAWQDmtwqLRz5+
iOaEUGOp82kZ3/6MkG3EoWZK+XbvM0GzB75n2nUc8Q9qmG71yJtrfwoCp4GvQ3Kqsf3iOP+AxeAI
KlRBo0GDtyG6cfpCvAF1YIhoTN8bRZ7ouJwjndlbU3H2ZPlk6ynmnJf5ND3AsTY+9S8eazB1vLFE
cKJIHzF0Gir7U7mQXcxamgcVkVvI6672YiY1A/4I8Okclmw+oYpGhM62cICdu/t4ioj7cgPvU2Dk
Rkf9BC3/pHrPlX1LkfT2JDnABhP5lPhdzHklyLKm4oiNUx67HYZxvM7jNU6Ccb6aXe+u9tnsn3uS
uwFeUFVgZwCyDRFzVy+EabKHKO9pGJQw5adr3Mrz++B2Eyr1nKWPt8iOSYN4D80TI2zMbV8L6QNc
94YVgzGPjq/5SBGLXLO/4AZmrYrPOw7IqKRgH8IJYW6TE5Jup/MxlRb6nJdbqyuMWPhwx/Jc0YJ3
LhmGrNv9GTnKG3RqGh1hdAhzfQMqUAPAX9jp9kkyNTcQyzbQXDf1R3ES3ZI6OvXzT1ZsAV0Yru6c
PsqKHYSdRp/CGlILaGgA4Q6FplQsosIZNlTZxloaHLQb2CQ35WbYVztt3c3KIE0mD3RdVLbHMmCB
WTWqL8ysfRpN9KUIgYSdeTTw/0YmELmQYmZx77DykSuDigQaHKfeHZehYAgsl5XgXBpuf2TWXR7j
o3WgKa1NEH/bOkS0QZRfXuQ203N6XbzurkFdC2LMoxYSRMTT9vAH+xzrHO9pGGoOZESWnq17xbpc
xtQctDWFc63IZKNS9p4/9Sed6oOUyaV1ue5KSm1se0vMRNy7GBY0l7jhdLNXvozFUP/WvxMZtTPu
vhSnhuFqScgY/XGmp2rO6sA4xNMZXIkr4myjp5Osux+xDrNdHL6WCFTo4IxPYc1O91RWz+ijgMOi
cHLhlzKa4AzzGgXWa/tIN50SXu84TkBPctobCY4DRprug/31ImXAWDgf+fUh+u4TD0HRHZ4EbQ5X
kOk9sxD/Cawb+iRoyhP+0vTqbE0FcJoEWzbkLMPXpMerAIWHzKwJZS2EqEU2qwMnvfBaA2UVj7O0
tMQiTY2Pp+TlQff1eE2qChRAn2m6c+/Hhlp5MUoYF+S3MFY0hHw+2ayRU6I42w1hfesDefbgCmrH
2YK2r04JFNUovGdzwt8xFLmrbqaEWbp4wMyIbFa+MUYKEp9B0+ZI34h9yAx3Hu+xhKW7AbeMnKrw
sO/mHHptYkDz7tjXK2NiMjZtQ0WBhjpnn2Ys7UcsOBF64y2mNkpPAqf/0Kdy41OR8Iaf6Vm6QhnN
bQE3hbidNBnRCADk4ZXaWh6//kL2klXeYQQ4a/tNnW0fyUp+Lp55qGQQ2Udj+rdwFLpJ165fw9Rk
2sUMMmMwgVPIQkm/yP1UTchix8EErnmFlCXUZdRCFAkqhxcwhJKdslv2sLlhreRw4Mre9XNLCK6Q
6gZHJsUePanuQrtLz+rWWkNPQg2Z1NhjemYWCli6MI/KfSn7xHKg6udaD4fjyML80CftQf/CInsc
7DfjtP/vOf/vj1ggQH55SsI/uQC//+9uRiM6UsKH4wk9uTdEApTXLtDkO6ZlPDYg3fSN2li3WCBM
zNEGvAEYiyuuhFwAlCNFr8YsuGuAUrhn5DDqu0HC8bicm4JKr/j70O8v5fcLwmYNtP37mPQmoNW2
xmf8/owhtW8WhRXUozL3GSPgF/vHj/Qr0f19rBx/UYza3t+boUJ68Hvv71/8/r9/PsVUG5y7hEeL
ZQ3aSPSU48tiOsiKN979/a91hLztEcvJtNXSchW1kz6nG1cHiCrNNVR4s5L+MIOyqzL/GtXBAAdI
jmvsvzt9cPWX9zgkzbAoo2HTX6vajUyOWvZUtBXuVas0vX9aynOrqMKnLLa1T2aI6liMN1C1T3Ag
8kqu1+a66l89rjWZhCwvPV8F7IKNOO39FD4dQcA9Fv1V5D/jbPTpvzvWi1FjCi12wADONQSJlsY0
aJMbeKKpEi+FR3J+tlk3aR/UpyhO2Pp09k1cPRlcVU0fPnUm2/+Tu/NobpzJsvZfmej1ZAdcwix6
I5KgFUV5s0GUpCp4bxLAr58HfN+eajNfTHzbWRSDFCUVRQKJvPee85xY/Si10jhaAbKoNtxNrrXh
U9knuCYbCQu+1V3JMUhrVF3yztCPYGaZbjjy29WYxbumX2H/J7Np7TbTB64QGHfwirb9YBPNjSQN
gtYacjwjyxh9p0Rt0Q51uJl6ZI2t4kKIR4/yFfhxVkZvQ2IcStSpi5EkYDzQe1VFsClx03HS+7wh
BTi3kOQwSbxj7sHSlDEir9lKENMNw21oGz9bDTmzHS3MNt2fZ+blFdFMK2N2vpNc/iBElJztWAar
UpI24aBMGF20L5iz92SLryyH0d5g6jpMmw0LntAqF1qnAi7Z3OURYjsEgVPxjTk52ZDqG4/xA8j+
rkUt1gyUAclEJgXkbJIslh+PvOwYRy9xMxQPQZkieIqMe13jwiFNOZ2cqCy2RY5BTmsz4hLl5zjt
ZCEOs2ANxKkar3nLN+2IxF2Ps3kT5/1boEXVvsp/YeqnMQg5jt4kQVhzKg8es4AB00Os03NoFj5L
0uWbvlvWmqz4Ede4LfRzUtWIFEoX0cIMGcZJgUc6TkcAnf3pRUStGBlNKVdHeaxJf4qR16b8RWB9
2HpG9njOZY2qpSTLI3LZ9HKq7R2z32ANHXfdNKPmjjz6wcwUTbt8qTkSQebo9CHrPY4oxJEpi1ni
Zr8aFTULx+NunumJuPHEAl1wfgSKZCs5Wwx5MvauzgdLYPUL1Mp3Yje01vAmgv+hRQVcEHpP6Bu1
GE7AIA7ObHKWJOwGrKR9Fy7XAvJiV3XHgKixbLExehyzjZH9kHVOq6tJAHkCS+8CtM5O9aiRtIHV
BNx/PzBV1egbhgmXtsT0HnsLcoNZpWRysJRB6pV3gLJBp10CDqQ1cWC0UklWqKsQdW6G+rv4BdWq
P+kpKzfQ57XX1+zI4zze2tCbD6T7IP0nRYaIwXRVI7otDQudoVagns+IIloFkgtqOWSlP0n7aPMG
DDXdw5wUDygudMFDFQFVM5D4z01yImMGkyFYJ6+o0nsV/ohbUJsWui8NkQFLbLizJMRCizEEns3v
PBsYkcbhW1QyUi6dTL8pQf+Bz+tXcZPOW6O3Cr918SCC6tmGYJnUVzNbMQVw+orb98VKL2PFaKpj
hjimE+LnniM4atybTNDEKhl8xp5Y5+mk3TtW3t2VBiVMOn5pjvY+jnzWpfSmjSDLEVn2Z1tS2x9A
EPPRTuada9FyFNZLYRPwFV0lQBMDl0RDbJsXaHBl8zDmwnpPaTcaJrNKHLTkfZF7ZomDYhNhjDYX
nNbtDukQf2S9m2ww0R3NNnJQRc5MrQcGpGOILSFAJRJP9b2nkxDWJ9mxxGu+SWp2Dp1uamsIm41f
gIcxumlj2E4IdCWg7GnMx6zPCsTv9AydsXTYMsSz388N9hsnuiv0EIu90b81Rv9cNpwn/VxuulGj
jIeyRaHVRue8ogCVDO1nifFYgx9aUs05qgICKVnfDBE8iCBkTlGL9IAWse7kEeAP2l2PIbl3IiXb
L903LaVNGUA/gUccbvVk6nYk5W6EnT1742JXsBemaxTsNYftsLI/Mzv/OYHn3MpRDStbowefbyLb
ATMXIC0xjDxaY3/T70iDQzKgl+nataiXekVLywjt7Rz290u8xcaLvBer1JZYSPoUnGYo5dolV8Cd
1yFHOUq/VRvi72HirIrE3meuP4ToDXHSE+QSqxetf5hU+9KSU85LJJoi4qCKbLE1J2IcEoChYspe
Ys+MfIjj+sGImdGA3FGMcdB4AE9HW9hxKmYgf3yvZzNdMPgYbAFvM9QgkMIzg8Ab+MMgF/ws4mZp
lRuvmfe9DifCbrP7HMDOrmDMo9x264CXXmvRjLCBxD3GFVOA0B70qk3Wkw9aAIMIv2ShSfbJWs+b
uyLkkHeSdlhPS5u6ZSNuxXymHphLbAloVwS0fbuhuQz2yiUSnt6XEWgMITr5mmk0DXL3NHcgh60a
9QQ82Q7l0ryrqiE5lCN0GAmojcQ3yu0ca18S0uWvZNDfDIELtZUqLBVxzASNEgbhiUKyELp0Dc2p
IYKwuTf1SmwiqTEkHCnsE4uuBxgBZrZcYW8cBk+RQ9jCaGTMMAVabJQj9TTAObHbahsWSPgcW56n
kZ5xCU9tYBbbM9+PHcJnWfr9qMEok4qyJSRUJruYQbs+kvoJ0W7TRMar7tJdhnSZbzoaaiWcAYpE
8UymlrsO3JwhJyiQGrbvo1EkL6IOd/qSvxL2raIPTzGikdfXg689FG2Cb4mLSd44r21KbFBunScC
ELmQAybpaWBOGvRctyu/eccp2V3v1Xalept694uckscRlPY57wcQWeHeHJkHGHasjtIIUZp7FPVD
Theq8dyTV+Q/ZBCQL6sxxS+Tyxi5zoG8iueJI5CDlW0Nu7tKtVucrbRemTQSbUqICXsvdFwz3hvm
T7ltveU5gyyBiC2Bfel3QKluTC3LUKPp32YqX8qmhvVXka2sphN03mRNBFG1lkNHVKxubYsU6ULU
PpBZsY9tAkVjRA2GXm/dOqRVuIDYQK1+mK2qqb46AnhHmliigOtAxFozYxhjeFDlhu8JXdz1vP51
J8PmXE7NOSBocIISuLMBPmNTT3JgKJ22Cye6SeCu5m3tDJuhQf+jtUy2LS3bjmNLlE8MfKlVlxqD
/bYwo20U073SI1T8ZVJjQ4p7zIpLCSSabBOxF2gHLtOxdw6VPpG1S/elScp1KgbP1yqG9ICA14V1
S9xsAviG8aq0MTJq+i+pui9X6/i28IIMejqyv+MNq56DfHb39QlKgfU4Gza+W3KAcixpM5uT7fwS
EWnm4wCfd56OfZphjhVw1OqzPKlIMkwhlFd30Ao5RrOPJV16sqJJVpkvVZhjuIWuB6F+5bjdhLY2
Bxc9O+iu1O3ocZVQzH7a2taBjKCGVP2LaZrJPiMGBiHCaDQYLhHU1zofddyNJuFw8Ixx+94MTg3Z
3amP1miFD2QTr0MjWpHNgbYPVq9v1d2H41XqlHvecfIoVzxZbYfxo5C3RhUTdVqhy3dcRkATnKnY
eY10+dhlYw681u14mxLUhHmQsoFMn6bQ/YzlIHfmZHp+W3QPOqjpU26xlBVT+i5T8TPteEPJoljC
ofaRrN6bGomxyNu33IiZa2jlOQ5qiQh4PCjO3HVuExTVdbwLJCBRlGRYmsxHLYdNGw93YUVvT9/W
oav5LmmXXrdEjBTzScno21HQNUT4GaR0doJ0khs2Y37RVdPZdPRzHgnrRnSoFHxLr5AcA9bk9Mci
snDJ7smYpRMcl+22WpS9Sd3vPacWq9BE/4VhU84DTYyQvWeLQ6SW04s15pgV3bjDfNzqG8hIx5qo
vrJ130uD67DKQKjq9I7KIkUp1NJ8g/h0abAWPGkMzVTcvudj0gIgUugmVepsif6p06M9GJTQxnC0
Ta4fXWRgMily7k1o57TQbNZOjD5Nms0mjpFqNLHFAvOlzTN4UqKk8+i+q/FAKyxlkQ7Vw5aYQxWA
9ht7ChM/IMkIEXn6GER2vM56ZrV8GuWql+lmyLR2Q6QpPfEa4inRveuYsmNvCvuiOzX9rtYn1fYg
0E2MOeMhlyGFSZWKhBmcMxctOANqz5nsPbTViSjLaOqXjhtaQU4eNE4kU3iR2pulsY2ChrEySWT3
9BSeiRjGt5GLnQlCFGlwQw9k7D/SvkhXtkW4nIpA+XTaKZiY1moyRwVJu3FCLC3te1IoooMu75XG
QCyZXpKw3xFkTOsg0jM/Dwn9lJzshrtJ1KsENbqKiMhETrf4ZdsXzN3j0ajQW92BUvSOspx3dWYB
9YhltDVhGQ6DTuXdsJkJzIRWaO2eTRhTCF/C2zlYNss6Byf7UgQ57S3Heb52Q4/5rvfpNj1Zgl1y
1MVwSULjlj98BoxHwSZUi4d9qM+OlnykZpoCxOUd6nMWv7JAJeikD8aIenwwO6QlE++vtnzuAXpS
Uw+ORuBlr5od0GYU3THpFp8iyRIraMrFTV6LbdZJZn0ac5fRozfNR2l1DDZk2mS349LnaytxbqLP
fpSHZurSo+e2HB2uxVinCXH5IGl1KSvCyWRoPeO2Vaazj5KHMkPGACXkK9LQVDQ0B4g2RpHAXH20
urXm4O0vFO9uRXPGD3sEOx3A0a0oKS7sGtfWNI3NjqsABujGRKeLHtGubXUblY5feVItrQw83gai
uJiIB3I/4NkEs1Hs+wZ9XW/NBdW2tVImanItqNxtj8alQfhIcK6Nqar5NbH0Si+aTnmfkbw6wb3r
W9RHypPB2gpgVbZptBuG+XbWjPRYuOj+xrk6ej0x8FUToB0M4g0AsPu0QXwtZuNIKA5QbYuFycrb
FztzGMFpa1u9zmGoHQCCvAwWPKxqaJ0bXpR9w+cZ7SxBTNU4MnIvZH40ix6jVId2eoJrqHLhmxJf
w/RiZtD0Q20eV0mFsoq0pZuQo17NpeaPRQSfaihfkWZUWmN8zQCVDWJPl1Xf4QPFYLpq47MRQ59V
ZnxfIuyoDBSG1VTvSLhf17oIHjWAlDczc2H+sEzPXjPb9Id5b7Z4K8DZHNkW3tMxmRFbqG2hGb9Y
KL8JLyGDpaC6K2Bicwbk66AlnLjpTMZrRrYi7LLcAKOnoHW9p2IiQjKxOVAdhoWKGp6MjsjGnOV8
zXGMJgThe99qVDu2esdBRSye2TSnSfLHRiiq66oYfVEnzDlEF91P9qcbPmBxqOhJkVlDsL2jjA+t
Y5iilunR9OYoKpfMbj8MjbKu8tvAegtKvKVYsA5ah84j66MfnUZTKIEZQPb6OjaggecJQ8q2rt84
5WgwBeRSmJr13pi9utFNhKcaMTvI3LVP01aP5GaAkrDPaVMiBWhd5Hw6AjKVfkdOXFxmpPpGyais
XOpYSQmns4erVHgSGCdcRQtkzPRTMMfuo2wYiCiGVxPNr9CM9bNT6usSTC4gPaSaaTUWj7OpfbqV
Hn1S23xLgkFy3X5agLIbzSTdXG/e8yV+XXYhu6y7su6bHe1MYMajH9bxO9Ed6LL2veKCGluYedue
thpLwylH4TIV+PY7Yx2beb2VIZsYB1ZDYyqfSxejCQsGrsrcVaEPn4GREMGBUrwM2J1MQRPguh52
kZXp/uiyvBVkxGSB91zMCf6V7LpYMXwKxnM8Zu+u3sIyt/P2VI+Wy7wLrK8dAy32vPrHoKztUmas
ykbOm8kGNO15xGAk7FvKuSn8QQ9uWeiSo2t41k1YFTQ3XP2p8mpqw3wUSD0xxcn+jYtXfJ+O3bSS
rvfoOmRrEt2H6r9un10iY+ypttZjWWNLLc1Hq2P9K3SrWWchKaJCE1s0qkaF/Slws5zrHD0eeGir
YgTVFKaD7eeNdWhI89g5KA9MUnW3gWAT6uLkNIOCVSjX8COwS9LILXfZuucD0SW8y9ZeWH28EuFC
tQKkarK3OBDt8RXnwruLk+oya5g6lWGOvpdT7c0ujpe8YCNPboOdSHI0NH+YSOyxvKI7m5+EHa9y
Fv4VFWGNthfCq9MydQhezaLYuLOJSJ/kDxUlP5qqdC4u7WiqhunGHpwXD/FdjtUPz4s1bWQlfhVW
v1W2a1O5iTunbyDEIm0vG7QSqjLnrYcSY65o1tcB2+6la19qeemHjpneqCh0diqYzu44gkZzmJHK
YGIjR9wCHhUUxYFAgzAZrBg6/atwbgykrKNYOX3/HobiJSkBc5Fhwni5Kt6Mac53hkyPQdBqIM6w
H5r9IrLsunU+4eMXioW01Gk2m+2lES4oBoC2N04YSb/96EVP8t3ENGlWmDrIHMZlCcCelZTwXx0v
jwY/fy1jghG6mXYEGbrlKtFJw0wMzdnUBu8qkOQvm7hKsyWp1BNorIiO+Ujs8YfWibPR2CeutRfF
J/tSBfIApC5bRUWLYqXlHMwzImeLt5GqeEfe58sgUDMUp1Rh5E+QvueKxb/DlsWFZCR1deD6bNdf
WUiUaHzluF+57v/z3Whq7lW3GKoWADw83DK5u357WDvuxKB6KSIGNa0p/IHQX79pufn9MK9tmAjX
x3/cvf74//j87x+fhwbZ8+/HjsuEUW11oX7xX0Z4JEwiH5eb673rjSiH4tAM+Fp/P7zeu37t+uzv
b/6Xr/3Lw+v3BdBmquFLJ9JgIsNs4+VjfghIEqRCX/7EP+5ev3p9PJsjT4kc2ofhlY/UJ8BTlxuO
Lhy3vx+LOfj7Y2vx2eKjid8cUjd3pK2sPKG1xsqilXnIiNXhrxTd3gpy+O6TuwtGE1qOy/Q0H2p5
iLRIHuYocNeey5bm+rCr5z+fSJdvcWyLyYMwd79/4Ppt14eCptDWVtHx+qVYWtZhNFycbL2WWviX
4fZcv+/6zPWmzBv+c4rOhyQ2MW7bBYauZHkZ16c7g1i90viaLEMiGPYG3K02WoEYitiRjQOUrYVW
5NQM84OMa3FdMf21ku6xSxjQDM1EyNDCrr3eGGOHIILAKbDR3oxCBOqMU3bfo0BrUbiEmcSJTiIT
F3CrYWIWtS3jQiHAFkfGjjTy4pAsoKhiOTivD683ea6QbvdO0+yasFuX+oC94frMEJJJvgmq4mem
6Mr//rmsjbigTr19CICjbdPrb7j+7ioUC3lEDEf+nHj7+//743+5/to/vuf61NgxSSFgGFfof7+o
dHmhv1/e9Yl/+N3/z6d//4bKTYgd6dv97+/9h/+zjN1dnDbHTGcDDDOL5Y9cgq0tPci0ofeoYA7T
UcBn50zdKaX1DE4KegZhhQzDREzr8kdq6fXOqQOmAmW0hxFZ7O0oaU6C6GzVpszxu3A3RMMm6bK9
CNGt1CUoLxAr68ATP4ZG+2VbUX4YagbxTcZWv2HnQsUpqbIhFQjbpifGzNIgX3ntFeYIAQYG0eC1
24DZh7BpBSzwPT/1ntiAledUsaR5tYZ0VtMAg6cATMOhxqzEsH4oGoSfLrWINQI1aGF4FPlPwmkF
KeRooNgLrEnZuvS06NbY5VEX2eVTR97Rto4gg+goKQa6ZOSJOMy7O/yKcWaF+3rUHw2nuGN724Ip
1xAixMku4xK8G2y9gUkPg0enLtOCGDmVi5+r7C8k/HAxi4P+PJLnpPdMMHWTMR14U0hsoXcYyhF+
bIppKxFoieVckSWJQTJ00CrD/ZgQSrqVaC7kON8EyV0UENWUzx4SGr37lmHqbuakdtaGpwNvVT3y
0wAxehscQhcDiOYQMo6skhS6eB2GMQ6iHkVP0dK8B43cp5nfFO2n5vhplnUMGiUT/TS9tDXFdiIr
NNQRft0ANajBcO1oyQ+HLCUj7THPtjTTrEnfSRvteFQiDCjvhhS5oZPVr7gM8hvPhXPSdGF4U7v0
SXUis7gEtoQLw+RFnliOBLlQO4TMYNMubo6OEmfmBM3QPdUa+2KdyrQrYJhMbbxiGHxWqX5Spgvo
Ne+TTeeWt6Iza9IQgjthWJ9FvfRteTliydtUZL/ciIQkkKzAGJMGxS8ni49ZoDCOh7W4jQp6aFzO
YArFgvckM84hlBFTGwB9t7QDaiQwUxUaxIfrb1pn/rRTsStCzBX86C3tAE6YaL7kwn4c7Ga80Hs0
QjZrKdFtN7YkUdOBR1PTDDkIS5twTaXpXnepggpPHJ3gMbUGed9lxi9p4OKPs2fCKFGQ2QW6Xet9
aDVwKd38Gu1EqFMmzEays9JF12t3XwwDl8JPiQ2B8v2lKzHxmT1xkwmrmkmGM8MV9qxmwUgbCWxb
ONqaMZaxKVPnKxya6KWkvRUEJEZEKvZrBbgtoK/rQ5A9aGm8p5n5bNRWsK95h4RnClqdpXzWy+6U
5R4aOJdF1MoVtjpL7gYzcnddFdy2UdwcLItczKHMD7QEbjVMWGM7vAOy/dAqXkFeIYLNg/uq1C9t
NFL68X4PAtgyW0Gzn7711Ba3TYxPwGhp4YlIR02DDiuNkYEnMniLYkTVc6HB1IlyNp14gLsouC1n
m14v5wf0COjPCcQZS9sXHgbfsD9aKOwUxp62AanEcu6bChpfRWALmtq8/sxt2gYthMS1aQPfs9C3
6bT2EL+kJFXMlnrMuwaVYYJQhvcWAXMXiTN7egB+OqLbqTjCxQ0vTs81OWQsZFlx6I8mbN7E01DD
FOgvjfR5suJ+26aU4XrkyPMQBV8dLbRelyAxDORdY8/rqvvkQmj1Estu4p4Nes7ucRiQxUw33kBn
SoaIpgYV+HKG+1s5nXrqS8XYUj3VbauhLY1+GmZvEoxhmn4n0fyOuqGzh+eXMiVG49IvTkTleasG
z3TW5h28k8TYiOGOl2isjTboUIzS+rDGtt6SeMQB06CEHafyWISqA52HmhQhx3YWQm5UgqkCGlCe
ojS2W5nvDdDZRymiO8iiCo3WQkJgeucHiduRd6bd1TO6MIZVz/2cYWoa7lXbkkzt0vuYKv3KW7YO
yu2/EkipNNqK7zEBSaiaqGCXpr0IrW551xs8SBJSZt1NR026GNt6xx+SnhZ+adLgMZ0lWb7AbAEO
fewM9OBWTLdYrGejmo8d4ppMhvntIjLjyHXKIT4R9pJvmjw/0Se9E9pVgB7DFU/gXE+102z7Dv2/
Guf0sMBsfW9uz1YYA6ephoA2wvjupGhAsnG8S+nbk+DCYCV3sXGNiYlpuPT22pi+KwSvzji+ZzbD
dM1ObvtZoI+esFrYBhYmrSGTVyKFn4bp1DdkhtT+pPL7rNJZUwvvR1W0NPM7LL5285K6Woxmpnq0
GWoVcwxF1ObKnAvn215OVdtghJPmp0ZxAtGzY7c3j5+BVp+VNlVAc/jrExzvuoYl282xINfRk+61
Ukeq6xHBFnOmIESAAsqvyw/KBm7HmBkb1PK16xOzCxuvdqynsu3CoxfJN1j/oZ80Wn/oF4KNWm50
lWKmCIvnSETRIcob7zBZ41skAFW0hTkddHZ7yEu4aYQMNzJHTpCggyKJs9D3NWBiY+keBq2xHZca
QHOoC2rqSLct9S3J6HxpuTH++9714R8vcfmBNo4ZzG2uXxg6g+3cuLxyV+lPIs2A/DhKW7t4y9FF
vuZjd6yKqSDOkHSxGzWl3cE1XO4ySC9vShuQtO4R1TY23raAiZg372aI9l/30Hlet/TXGwsYPwQc
bq4PI+HSQadgW1tdQ3Bq8BFa/Tj/8aLMtlXzppvaezLmE9ByXA+6JCUYk7OF4pIighSW8kAa+p/3
/uVrg0uYZW9jMCJJhebkUjkJUbGlDc0e9WUqz2HfU9AVy2f5+6Zd9qh9LMOVxsR5ZdUMO3f6Qma9
IlLDNKRmKbTt2BIhMSw3iSORMl0fxwuUda7pxniZubPFADd+JmMLxQtk1rx5GDpX39sOxCJ3uZkz
hLyiI4tDaWohVQGLPfQVrrOmlLeRU7JA2IZxmJaQleu9ZslgqZRd0sygFRsujNjaNJe9mKTk4NH1
NVzv2ZS6a9tCwhURBSOBgXetCxHc2wyRHexlDc3ESBH9hlWECT7Tib+NzAfGIuWh0N16GyUuULb2
fVbs86j18hVjg5qPsNTWQSiw7DiteagM3Ty0ZkKwFNfQm47girVjsFQu6GRYl55TQAuAeJMF0BQq
BKUV07qptYyVOVDLMMe8VEEQb/Xc4XDyKHk35Dj8IiS0QKjITb/c6CpATD+bNIb+jskldxSwfUZD
pGlc0rkGHfuS4IIG1avyEOKSKX29ob+6L7tZ347MRw/zcnN9/68PTVqKWU4zh7c7BKC3fAbs3P68
8UYYKi5agdXsCRS4GQWREZmIStW27FG81Gx4vQUk/PsAvD6cEjzl5TQH6751H01TvVcVnrphvsaZ
zEnrR9r4aWKPZ9139mqsjv+ZW0MbWZ0YzwYwQgIdae4A3wy58tKzBj5JnEO6STcO7jDtY/6OKCAS
2oQb5NXwHDfeU/0pnsojoykNkSpK7WUvCHM5YUNM7uvKOUXP8zt4se/xjolF8Bw9EXvpbp0Jwukq
/wVEcTkpxy1tTyaIFb4kRgHTjWmRf8jGnWE5PVa/e1tyq2MQJAQyYi2DJ90oQK9+r22hOkbDTnuY
77qvkocTssEbCzEEiCNmgO8Gp6++RpjTvfFf2czikH81N9oDZjSGhDlucIQ39in+JKsA8XLl8UMz
cgb8xuKId6pLNuycm3GLI8QgY1p+IYYBVlMBGn3S3+8BWG3iS8847gabMUKLJ0GnVPjYzpMFNOWe
pq/wYpxQpwEu2OCPhUiQMXr9rricZSv70f6WZ+NRfJiH4JF+PHu9FjsWeSW8Y9GJPQPLivGevE53
wfeIN/xVwcDutuFJj/cWBv5+pVi0bQpJ36rXgikWcvIT8Nm5oui+Kd84DnDAz0wnmBqdsmPyieOy
AvS/0S0/bHAU4IhFb4GxF8BDTxhQzAhrhTwOUJS6sBNj3UAS792fUFtsx8+Q3PGHn17ndxNS+dOE
z9utuRjurHrnOY8i2/4Drv3y7wn0hgvPnX3hkky///7bXxCeaFJjOyEdF2mqLqXN818/HmKkM3/7
i/6fVT2qJDN1jJraoRJIVjbpL3Esd+lnfwgfoJxm6BZ8LbgQVjPlW9qKzsm9nb84QtjXotHLFrbL
ZK91vwnYNu1FtnBSk3AbufuguMDsVBUM1bUptsIjnZBYTHNrIPl7g2iCMvBl/gXdz8/9/B0Kxy0e
0F31MtwnD/lT9dLRcViRtPAzOUCsfct+WBhctsM5I/XnBh2mxgGLsX5nbicmElvnnsUMrcEO2Qx2
auTT+PZNjE0kzaqVtebsWIF5Q1k6W7ijuhfnFgzzSDf7ZA8br/d/NsO3/ZSfwPFGvzAmYGhwfuGA
kvPKPlKlrQGmvSefiCG1b/rWyF/VI4OFp5oPHasNrGKe4ayG1yCQ9SMl22OYDU6SIGvAcjfRA2Kz
+hWJhXsu/TNGCby69IYz3r8Dkqh3J2aTvcs+0er74t58gYLpe5vw5/xpY+w2t/FTtnAajTeXMJlT
v9d20dY64wu1PkgmxD61wXrfkV6NAGyTv5I9MuN6Qdm0Qe6MOZLz1MEN8JlsVvG+kOBabzjDprsF
AfBkaqufgMliZ8PuYN2t4vUOmCWwTybYEQbCY78YL474FMCpb/QHhpV6xE7nRIscuvhCb+CwRcZ3
ntbsMtai3kFk2PMnhr550b/JVa534w9KcF4qF/CtPNTv09F7p67csnPz2ZuT6MchsoAWzu/yAyUh
CtHNIdm6m//lyF/g/v924NuGplu2Y3ueYf3zgQ/IvkXRZaiz4Q5nPEvRelljOLyeHe/NWBSmNzG0
rg9sMyibMBo940hqF+L3olX+X14MQQj/9mJ0y0LxrFlkH/zrWSgTYlcab1Dn2KBXyL9O20fFhuhp
aM4tDhuuH2t8dgl0DOZgd1V3FzLAxWb5jH8kvru+nP+7MRWu5v7DG/7vMRUZXbkybv85qeL6Q38m
VbjOXy3PNk1SJzTbII1C/Wy7v/1FePpfpWZLmy+7tqdbGsvj34MqjOUpvm7ptmPxuTl/+Y8/gypM
+6+e7TguP2Ib19/4/xNUIV39XxZpNtSGY3os1J5Fd4qd1j8fq7EdW0mmtxG8rue29Lz9FCysshYp
y9tkNSjecstgVEjtR1Vn4XSwW3oqmutbafxtj9WvuSYoBalwjQYSiwCxKisVe5epHfIDczmPShDl
IyGpE+KSk2u0IHrjHgBeeKz0RL5ojOf0r9BUzuNYy9MsRjgL0pkfVDujPM5Zl2kgBBfZT2goYKfm
ddb5dg3Cq2kmhr8z6Rlmi+Y5e1OkH7JPYlsyGKcxS8lsa7KtrpJXbwLXn7oh6N2MnFT0ovUm1Gih
oiFnqYnRRVRSntoke3GncD6SEuoUheGPTPA6A6Qiyp03ZZOozUV1KormYuTFapJkkjrOvM8DrhoM
ayECmCy6ZJgeVNYv0JHWvHQFcdkVItg5QIYpp6HYhrg3Uy9pXolBQr8/MqVHaqdtzYoBYS9Nym9w
JLOTbFz01OfrTWcbe0RB04aIHV4D70ZmKH/qWdVTWk5QBxJzkydcDQGo4rqNxYOFlPYs+f/apiLT
XFfHqgHhEU+UbfocbDxbEoBUgfFnqFmBu+gZ8QNvmYpZ36XW9LNR017zTLXJWq7gblZu7XK8s5YJ
bwaWHnXMeGmywblJFBHDQ8nsYhAU3Akm9BT5MMW8d5hpy8Qh3R2YPFXVPuVq4TqOMHoK5oMxVbsf
2XgCTVUC/PfuqECMpjDhGTGRzUtaH5a0d0mZo13tZpdPkE2tTPLXmBxWN4uGdRlWsJedNw2cUapa
614o6A7sk5c+W2BebIM1t3Dcj0BGCu61gKeTVVDlnXhTl+wYc6wpB9NTEHDsKsPFKdrbtFyS1Wxj
XeDR6cYY3F/fgRYa7eyPG/40OUXZ4xBn9EOoY9umpN1e3YVG8c7olAyKAMyiQdaDcBnHEj+9y2s3
JsuZeaYZsWUpjL68lAPXb6dFySuB5bSYe8Y0xcup6Q+O3eDVmLs7F3ihbhrxbYp+rg1NHQcE44BO
0M9yJkK46nwv0hSei1m6nym7IoZQp7yyW4DTtOnQWYVcftdmbezxHiQ/bTe6LQL904pKhHoBO2mB
+eaubrCi1sh+6MdN61kDENHRllz1dhystRGNp+2RWhjfM/xNNmNPu2fo9C83J1FSMCzWUkmnccx2
BB+jkxM9F2APS/gM3yE8ju2qtEp9pYJswPsCzDwe5nQzdzTirKTx0//i6qyWm8fWdX1FqhLDqUXG
2EnsOMmJKuCILGZd/X7knmv3WrOqO3/QloYGfPDCpGt7U0pb6H4RQrmoGExhSmMX2JPVbwccF+ZZ
/tHq9IzFoIAUJirgcy1ScyrNa9ITXFUFvm+Ram7MJEJZqZqJVKQciSWC5qksTuKAFlauoGZfxKgd
p9QgiiXBxYHOBxtKq8+twNFKcYYGfAzwLeO5p8Ix0mlZl9Nw6YucmmYNc1douEU9RuIcvwRdVlBm
lIZvWSneZOpPoL/aNSk1WEg87mAfjQsPs2qeSIufFJRRcEGNAAerGvJPQwpMl+YQtrjmdx19GKo+
ejc9Q1p8kH9zADxQklbqqW3z430sBzttqvfJnDFLMHuYuXNaeABMylVQROOqb3KyHpoAWk4FXszv
f1U4vFKPqwAzOPiZgRUj6zSDEXOgbqRmRK7RKdH3HeQYg5d+1/dqE5agB+R2+KNpEDtiWvy0d7RL
QWWBWqtHqlVEMQrYv1WPuzDyPbnfWQZojQxhuoIEM4kk0CLBKw6qf32v8FfqRAlCQrlxLupTPs++
MFSnu3WOTBIs/MOuliqA9L0HoO7ldcV8m5ruSS+bS3yvPvMxPjX3AAi5LoTUTuhXljOK/4HZfWJC
F29LxCdMTZ6oGoC+66k9uKaMNgUOlxi6Y1kUzaKT99sW/dmMhAjP49/8Fg3h6R7dx608iU96q7GQ
R2WXZOZBxpMnyoDwqoAck0iT0aDvYQ6WkOMMkRq3bipXObh/3u9BjA3O9FvG4qYcpg+89kqv6pX3
MC3Rfa7i6yhKT1HUab70XopDii5/iLGNCps6i4HPV7GBepveXGPUkoMuGEgQgfBjyYu5YDO/znn/
B1C2AkVuK0HwrEkiaFoZtJb8V8xRsVSq8UVpk+Jo4SyPlcRMPSRCltJ8l+96si/wfqcTpVneGKEB
BQT0KFpPZgtfW5eB9gp4efRl/QvyEDv1JKndlvdatbj4yuAV+9j8iuP40EvUtKUAaDp7y0Wom1d5
4GQNErw8tXpn1gldKkPwRis8hto2qCjXlTk7dwJbD1fmeT3kNSoHshmgQyfugJfxM9ZHmWboPU1c
ZPwXN9oX1oeUGWL1UsmtjDNA42ZWL2+ajP6T9Y6V4ssUVuqhi1DX7KdiOwnxK1uP2fDqjV6hY8+5
AXR6l1vzZTIKOPwQvptJP1qD+aUJ/ZsuQjFTcCjlBPLkO3KplPRo2QB2nGB7K4JTplPtCLK0ueNN
vGroVRBGYN2dXI2YJBBrhdDNKyOFfi1/ZEFfPnF5iDApGG0aHBz09veGAi0SHAmQkGUPH7rporIw
HDD9bZj9slTnjRANnMUqijg84imTCWUqw7fqARMJRDWIlna0pUnY+/w2KPeNVZGTdnEPGlMX35tA
w6MI4GVYqj/V+BxUiu7MOrTZLiOOj4miwkaLdrgRA+fTjX3Z4eOo4bkTHadZJSMIRdSVFLauRLp1
GUdpCdsK6VNFitwypuurdoYdVdm3bN2PraYcwDB+y632GTZvYw8INpb8HAFfAPnITZvnIF3Tw770
cOfcbhFp1fHZRJGUie6lxB9zmh2MGhzCUH/NE6TVajxZd/VFqsIDpcNfudI3DZqnckstEpuJTiuv
0kReqjPFxAqcQyWsmY1eKc6RD5Gj92mQ5HDXze+8+2sjhNSKhnQmG2oUxzBEHDHIxnawm/0oBV4v
hcZ7k9OOC7VfOFIoCwbGLUbIbugF7GZ6VAMTyjZ3zfqgLBzQ9WTE6AKVdamtB00IaT7np+neGrYQ
GJ9xXu5yhRYhAcIhLDUaK6ll2oxSQXFTPkawlRtCPyasLfffM+q+9OKejTr8Dvv2oifC1lziSrHC
HftXVWBDSEzrGDuBKiIhRnCFewICB9dkTmTVlhphU7CDFwIqUELkxdm7UKZIo3UAC+EymuuinxwJ
rdYA7tE4zDs60q/0zVH0DcVLKy0tiYytZczEczfVm8rUN+mwaD2M1zlDgIzgNFibkGpRIZPpI1JG
m3UNldrW8inaI6dmDbiFphZPlUwAPRud+NYU6fMjphlE0vVeC6Cve8QGLRXpg95vVfnTSttDEgrf
RmS+aBioAf9DIX1YaqozCIxFfx7HSgyezfWcvsopfh6Krp2lOi/tAcOWoG8OcpNIfnvn8dNXXucq
6uwpG50aI+sVAwTUYUYhVpYMaDhRn0ia0GfKxNg3LIeMmOChJ+hg66sBBYnHp5rZ4XsCnQDQDj82
8d/9z08eX8dVFTlmB9vp8duPD48fyIw9EpzLq/374fGTf780ZBxRpCle/9f3/9fbP375cWH/9Ttp
muwUuct9unOt5D5+jxMWssPjU/Z9KKH/vlWlSWtTGSKCdQx9iu61MBAGfrzw4wPWwEgELXf47wc6
Yf/7yw6uyraCtBsEE1Ur8yt7vMfjt9T/+6v/fE/disSpkGOouDeLNXa3fJizDnJcvGizBCL1mMc3
H7/z+KAt5tqUJTK70c+Lqywa1f/n7//9sk+pY3Yt+KDq4cT+70+kQk/9ihF6YOcesLioookgLSX/
x/eMfkzt4Q5EOh3jwGtoFf1j9PDweIiykabM49NOCE85KiJZ51dDtBcOjfrEaTVrB/KJJLnAWdBR
cFgFLif1Ft2I8WN4Vl6pHx0Lu0LvbUfkQnf8kvl5YJfX+UpEim588QMMDGqQTSS9jc8Sotqw4cw9
VMiERgFZkI2Ozy05Wtj0otzdHfAOfb6fzZMyzqsfyovo/9fTHiZrZtMQF1c9Ek6D191Yv+QqyNLJ
CIx8AhnD6E2H0r+OvwY2nswVM1/HPWKLnguftj857jrooEzwBJ2i/0QUkvplxNHiKN/NIUA+ym58
5cpWAmnAw8AKJM8qeCvP6Q7KIM5YKCRCe6M0j00fJEeOtMPdh5MkncHHRfRNIMKork7FC5OJ0/1o
ntAbjKtV6redJ0J4CUlmo2O2LV7C1iteFhk5NHNAqu5zaAsQxzey/I4I8Ag8xJwQYz/wUTJWJgph
N2jPs04rgZfpxw15j76N/cynJt8Ia6rtpKxQIBHRqtMt+yjeeYBRFBwHCsK6DksCTnVbPeOzrp7H
l0S8CF8ncFVt4MxrDZH+3f01+2SDvp/ilbQu7DuGfdUz/oQrgL/Qrk2H5s9KJshd0YD4srx3wzqi
sINqR4DYIbKTcFw6B6nCVsRuA1U9GYAYynY2KaYDoST5QvRjXbvTu3os3R8S03CPe/fgTO/YDwuf
dOD3aJBqz1e0So9oC+NCvhop3ILVURWH9HB1D+wTcoP12nRO8I349kqFlco94pJhq6fg19wgyO+A
1kWF0dwgwuvrp/igb/Tf/Jt/MV661VcIu9/xBZZh8Ct0XntV4S/jcH0KXfo0K8IvBgAN3IZ5FcFo
3WIlpTs38ZRfUZ44cSoWeEZsBBfKN8moE38GHz/WxTyZJ4BfCzbSHdVNEG4tKIAyKo4nikiYiRke
sO77yqf7QY07dIsLDhifrWB7YuoozmfxdAxf3vFLlujX2TsDyY4jJnh3DJywLkcbnUpzsKKQaiI5
ZY82bVNfepkgwF8ogj/dlJeXuN8I9q1FpfS7RMiucJJjjPiVjS56dzknDmrk0m7G+3G1xCLPY+Tf
4Rk4GWspt6nmNAMKlikCnZVwwx/iOOGvWALqX+EGchnAz+2wJKh83OhGRqo43J0RAy8PUdyWYtIn
oKL/+S4FDS/copPRI/+Qv2DVIII1UBIHUaNVuJ3Rpr/wusmx8qsbFB3mMh4nIMDywRnt8q3Zk6HI
8LB96izUevBXZLL9HJL96NVO78EDiXFZqY9ARBW2kOloHkaEynHnWoMbsyPvpuIogQQdasAx4s3u
PzPlltq+Zd/JUVfG5NTXn9Sv17QTztR8OL/xAMDdJrMzxPCcCYGHg/AETUdY0YWjarcsZx4ms2wH
BzzECQPXv9tG4sfDhaYjrar8WOaHINwY1Di2YbYTt9oPnaYRa5D5GU5esO5QCdbXY7WJn6JTiGyr
YReHcRV+UiShpXCl3r+isfUZu+kW6F+8Jc8pngmYGLnCBx/YZ88YOK+Mb7CtqSse5k0U7bwCEy1U
5Z4+i/IkP3d/OcoH07EWPAwfqzXy3TpwFYtRKyy7+mqe4he6prAPkYOrP+XflIaP9EakSymr6t3Y
pz45O1KJdCrSt/jazHtkQC31q//VFp+iQwUXDcej1Se8csSW/2LxmCirb1qBOi1HxKK1yksvuLlc
kRpHsNgRFlpUvoFnSiWqXUVH9KJxByid7Fb4tWATW8EpuOXaZkaQlf62uYpdtGYPTJbCZ1TccAvO
cbpE793z4PfGkdGZd+jM2ulilWA6xrwiN5Jz5Lk8AIu8PjMd6pXafxQHiUeE0Od72js5uodwbFbZ
llUIjQAlqnnPGoldMX9R1ojFXSQHiINq7lvgTi8J9Rp03IHpw/IGOu8jezDy6IcbFJ4VqvW4ayjf
HJYcgZU97iBQsTnAwy4+0Y9AZiN0GYPKD5/xIbp74/dEpArcDpMbjj9Y6cuzp1RTfGXbGa8VFGbE
XwV1ESbKIfL6tbrMvZK+U/eGx0iwPPaYEC+RXyhc3s+fuFyipfT8MKQ9vnCJ4g0p3dWw3PSBrWcM
NnG0Zr1tEppeGywpQwcR4TWytI//wwHLV3oxu9D1mssoLgZJMKbd9Am4ph085ydkry8YkkbqGrQe
I4E5wFDYiF2Mun//EZHhNm+zetQIdpHx5wqAzIKzIwBHqxa2JtTg1E4EH0ne4ZLdOBnYRq4oKyzC
NtB96B0emeccb8G2Woku0N010yr5Nf90tLnBDdecUR5TqGGtVD4HlMdJyg3iXP4sYVEE8RNpqm/5
BsyI7fxu/RjoMMp2QH2ObmbyCst61o7xdqNyEHlgWjGe2vJxq1c+lqcrVDiAziAjjKusiNvY87yJ
b1qHWFlT0pl/KgGJASmLzhaNf+bAU3om8f5ur+KFhXqLHGwEwq2yqz7xNrLZPNkzAN9Dxvw2dgOi
tOHKC3fd1+KeyjJ4D7+CT2EHuXcXeuhdMoJ273HEbovmhBA+Vfn7Sf4Kd/RBRyoguFG7j43JYXNy
RsODCHZ/OyHxAY9mBS+WHtcTD6e5IHjDEKLauTxEpPi538TB0ZO15PdUjbCXMBeMvMvuuFA4Vi34
gy9QzTN7HQZ7HnZLCfx8G8zJDoChTdIgLKL5hENz8QlQgoBngUtk6yk7qf19h2WDI+CQcHf0YI/E
sox/HOY23ath+uXwCl0EqVjwC+Im5NHqyUZTdwnd2BdEneybb+q2sN45ok8TFxFBy0J5GptMFxlj
tI945AoN/1X3WR8jL7FO5dpw/cCjmuUEHkhCm1n+ojgxUBJ3eB4R9T+G1TfebdlPJZzre2iPvwrZ
pKxYBwGUlrgFHShgn2eEJ6krASNlLgSgucAmgbmcYdAAnxoMB/CJdWt83YErEu9hxCfBI5rPanl3
xQ0Aao4rylSj8UqJUwv2tHxV5CJ8If+Rz/VkozUOQk4GFWkusN3gEKytHksVKgmgkrZsO9IaN4Nj
Qsd8rXyzt3GeEEhLaOmztbH8O55c9gxbsrY8wpXqAju3GimMbQhUWXhHdp4I8tO2u6EPfoEjDoG5
ZONAjhufEZpAbB4vjepoLxV0OvZtDUV8Ikj3Z971Ae2YxfGpSR1J8/vFiMSdcSNmaXNcYUVCxN1i
7oiCnV2/zuW69NSbehPKNTq5t8FXTMKIj/LIOjeuqdtuRPzzNlRMZJR5uJ55RXVllb1IaNqA7mxd
isQ1MmuSn9ZUoFcjJegQRhx7hY19cMwuxopHUg94CYAi4h0ZAQt6EVSC6LHnG5nVKo/bUT1SUpnv
QIA94SVInkIcAg/pp/Ee4JGpPo29x/D1vzD8/hkP9j6wW13qqlyzz5lQFhtG+34USDywIsMohdCF
8qM4bCoVlgADZwPnSQWX5d+lb6gMJx7reULYgXupVmd1WGvhXgOEYOuHaSu6fYdRy75IT+MOJhde
prikVOi0waG5Ceo+id0sdz5j0RYkVyQswuwJXYkVNiucz+/Asbqn+jRdUJgaZE8sXnrsupBETB2K
KuKlidcIB3RcgU6QtlH0g9K8TsJbMH6YsV0gVEzMgHDrZyuuiAivLRVmQnDYi40tAzOCUWB5Bo6X
lUuAMflhdyRAnXeATpjz2pFCo4E5wuJdhg2Lg/VOdQiW0WMqFZf7q5CeaepspwrNmw3uUJwEw+nu
4cdT4HZAEgaUunSkdV+u6+xZj7YjkoPB+Z6gfkAKZ+fOSNMN6X12M2zBF5uZ4nuBCot3YP3eXTl1
0pFwZvHpw4EeVaSbecMBGFI7Rr7J5FmGX6leirjLvThHaJpEgldi0hTYYumqDM2RJm2IEpDB3mbj
saAgvJCiALw2sl0VomrrjN0feQJCB+YrtRC44ZQaQQPQo0PDdtAofjt54oglEqFeYLn4+yKDNELN
NRwk8I/L9MN6BsWW3PJpx6SZo/2U0UuyyY215OlgTJL9hN49QRjniObQ6ZmeQ7xwoz3laAy1kb1I
YYPDKERy4CVLEX8gIRFQ5RB7mxiR/5I7/ElibR7A/E00iEOXjqUL53KVnvC4wZ0JEfgePna6w7XH
UL9M41QDLhe3HNmSjHzB9/CpUtv6LiGNkcvcOJVkzb7JqABieNetxRM2FjS/9mhosXuFPKotlW9s
zZE0gF2ReIPicUzTOkYQRY3XE/GycNG8NvOwZtcRu7vWkptFvwGYqxtHErC7YhOPZy6aPQdotlJu
Q2ohHEUETOx18/15RE/2zPHA+bRqj6wbHC1pYXtH3KqIXyvq4R5xR/uK1jc7Os7xT+FX+tXuP8tN
sfosfxXc4X4AeulQIe32t1TZwfGywxHuK2Zjmg48hKtBTMMUfaMs0KzqE7nsOj5kzwmSmdTYqcyS
3n0Jrzisj686g/SlOP1x1N3kh7ALDzuOMWN/LpGJd+CXVBdzU3/3V/bS3MFSi7knMYnH2m8w/nbp
JtFFJkrlY37MDumWG1q1r9p6KR4gtegtBy9V9+9E8NhuyPRSrGPycj28jL9dbRPSxHKPLfAaurxG
MYJZXblZ8zkyK0skEj1Lpu5huiNkDWZmswwoVQm+AuSmbmJzn9LPPSE8PByWg2R8ZW3xTmTufnVh
GyueO58FB+X/iFqDyZ61z19ZvKzIu0evnHoBe/rIHrSSCZ+GNQbTNME30h5dNWbZdAN0/wsBAsgO
TmSBA4UTRyaPWtSfeJGeWe68S0bScGohTv0CKMpu8XP2bOwK33AJ7/TD43rC/pj8iO68x9lsSZsJ
8ks8Co9Bd8yTj9nYNthyDeTe0Aax0jCTp4ISAmHx0jDtLgoBlXVN3snJDQ//PG0t3ygwCd+pG2Q/
Rul0z7JLpMMGmeM+7PAc8vHE1GqPZKrSlfBSt9sPtM8gqineUdzwxA2/PlIreZigzbG3mNIR0TI4
sJpjW/qhcBQ3DbEoxWo6+veAxAXKtektBDWQRJ/6R4N9HQ0+9j9wmQeCJs063wyEXF35Mg4eSXuv
oHDloMfiSw4Q0mJDmiGmuL0fa/0YZ3/o0lx583bwLGY0x3G1wEKS1l0goqErngWvAFbGUa3hRhLi
W/oyYMrpYfNQRyuiWVU5oV8ofujUPvQTimTNjQm0CXzuQUaMwWbLwjxn3vRO+lXva3lVntETEX4W
F3PFzgAu9C7shBMWx5NqB1ReKifcY+R1rX4Q7tgP52gXXOvLwIFJ0onkGTxmcxU920g0vdbGFaAz
Ir9f4xatBMqJq8xzislBqwZJcRznHA77ClLBV/CHH5u1h9YllQjLrtL4FZexSndYiYV+xuDeQHy4
35f9+/DFecbbfGa+RizUflzLvwyHPY16EzmbKvyVDU1VO/28v54LHEz2zTPRSPeJ2VtX2LK8W7SU
cVYt1iAuKDO2xLFUB5rb1KwiYGYrCGczCoY3ZedbL8Tmu8wlw6Qv6nTUMOXFgdXjQYrpU/g0DRvc
gCZ5B5oxmfdARWSPZILjOX8lFsg+5ck/G3TDmKk4OCwJHUHYsk9jrkwdZCl23BKkpz28bg5T6vNd
Ud4JzKFxI9DQaA7iTK3ZTfZN2jC5M+NSBu6gnlD9Ka9I0ZTonbDxEIeazS57M9vjWL/w1A8iDeBu
l/bc6tGqiQTu3wUHQUUNLglL4L67zNiL0zsVulyHArEPcvhA3/xHRcYCgrP886QEO5ReYdlfLON5
bHb6Eofq8QldnTWeZWf4uWb0e8+cXtjxHh0Vfz/4y4/M+h9qI5bqj2usU0y8UwKHDW1Pjr/URyD6
rwM0jNlYYWFifvZiBDvoeQrZFSz9D+p0hPCIG1+JeMmWKFiWWzzngMLT7llVl6ClfG631/bKP0vF
ba1drZcqf0FmegdFXv/ohDWJ1xPzHquU1O+hjLjttWf7mUuXMIxd40imYeZf4oDqF9aBOTfgjPcD
OypvQ/marI3FHLGrE/4icL9OvEUEDropNgpu+01yCTIRCE93xMVuKejKOwwVcfEi+bwKTxxDhcOm
qoM4ofFDEIVbULjOqNr4Mr4uCJj23rheBuSTK2oGNlIaYRA2lyyaExF0GNpHkDUfO2B2YLt9JVcv
XxHcfXhTfjNa/ZVYi20NkC+6dsvsY9MjLg0+ukv0Q+pCXEwtlw0SfkzpGWs52ZFY7G6o5gUfsfpK
iJlQ9KMn1NB//GZ3G98zye/5HR3xpx1IfFy2odO9UtRgaS3GN/dNEx4QiOmGtcQpfZWgwn1LNLFR
D6U0E0he6m9I7VdjDFbEF1XMQEXAwGRhu9SwVskZCl6c4rR9bDCKeGKQ4wrLGDdU4TC43WG4qO60
RUSDuNpjkSnf7StYsj0Fj4pqDQGo+UF0jwoqn1L9JxUipJCoWREj4KCXvoXkiqA6XIIRSVlLybFb
XOAQ+f7DdZCIKtVtSu6QxAYXwZ3KJywBGYFeWk9V6TZoV7isIK3CbbJ5F16pibJl+Gm0paTEZfGA
cGwZbiHlnL9FbLQC7Vx42CsRVmFPx4gCTElJkdItSVLwMQ0H5ZofU5ez7YNhE5NrQJxF/m1SoUkR
l8Bz+nvE3DZGZ3jD1rCoJF3Gb16JbQXhL+pSnPBDd7yDnjrrJLW2iZJHsVe+VXkns8HhuwuYdVxm
YPqGmySJTXBI0qOh+bzYvUH79UlmZMgtXpV1/5q90UlGpBeL5jeE3j/5/TLcI7TSfiOiYb0iO8Ui
psvugrM7MMGpNJkcPkVJRdFlQNi78Pmk2EOivqQjYDcG1zJXKHZiHCqmb1p9xeSUVhvNUPLX9Mzv
UtipCC5QfNcQUvR5Gr1Gc8kdKQmRVuMYaZwQwuAT/m5A/tMZ1xA3yCQGhqn2eSkr3+BpWGhXujPY
c1sfhfDXgo5BRJMKU7yl1j7qn7nl6eG6VDdEzo2yy7SrwNbPNQuYcNb+FK7vtT+K0zJ54iXzYMsm
tV6sJ52BWZnT+3V5Dvhbtce5J21zIwGhJYej/f5KYIJahvKAjnP1XCuvzCeKxHymns7TrSiQVsvY
cL+tcuEN2ckYj5ItZTzz0wxnEM3JZZdqIp+TchUXcbRV6Zzgs6UiYpPiJGsX0W85/jKo3fDBn/M+
S7qChsMKBS3iLGXHsHJH3BfcaxxNJ/SglDWXJNGvpwXGj2fgNUs/x+hPnIWMOOOlwkq2vASyGkh7
8iuE/xwD8aiOYg95cclTpET5yezkNdEZ49yDhVSI79z1nWJjlb5R9ucLLp/KOl5uAYLV3l2mbs1O
yclHSi0h60g3U8P3jarmQhamLwdROnuGoU/kyEPlnGdUof4LFDQAg7Pi6XgDbUEaFuIAuhqyy9yC
fmsFCMgjTrg8InYFplKgscM9C80rTB2/+rSw1vCwCPPAJ/TFWhT+VMr2BxOFTWpovUedhFJlZ7rL
pDVdXXpnrvAlJVdctZYo4fHOvANkeS4BN05qGuqKO2NOkp6UymJqyl7NhXKvE4ggJOxT7N03DD9v
z8GfY5+3ZVj5ezrjywPFURQLV+ZyvKjZcjtMesXlqlhE/IRf4XEM/hjRGl5um7vF4JlLQ3eQoWMI
uEbkDbj/GeW1cLHJ5o+4XibB8pBQQOpwpotoIfEAyUHxilzaN+LU7IMtyQaKqmxG3CbTweyc6TB8
8sb9K10CgYzJ4325Hf6bm1deUKfMoz3xeKgLp2TNqopz8ZFVoakblnym7Fpt09EV0BDzpQksOuDf
eIi82LIwYpuFWmm409GsOxs7lfzH9HiwLBDeg1/ksXOH3Oai3eP0ul89hzIWAFSH3Bn3MmCSS/8A
GCjRr4NeJlbRkrXOSnsOvJGuruVIZ/2+o3gipBQTXpnzvHkA6lkAyulOxilpbYzh0BfifgamEvHg
2pj3PAZ+FxroMhcBplB+RmGE5BToKxV3wh3mKrDOy3DTarSbFqNgroLf4zFIJsIl8LYRfl3Viy24
ZykX/iAS94O1p1/H/OBRjpAqMr+SfN6Jnnt0J+DeYjLM62SutRuW1WeQ9nFVXPa8p7HBskhLu+12
TLL21L3QIA1rfBkdFM3bM3xHqh5li6ooYQsoHZ8WGxLUGOjmjhJ9wQHm6ljHWuQSOY6dB6dEtOwy
k+CebF5my2E7sbrnvv1IgIk1UE+h96oHIG2i7CGu1MgHhFSj2YOrWogbWuO4t4EYSyU31DxRu/KM
ucw+OLP2jOaVL7ndBcGFLU+8Ji4PpLXRr2rBkXrmLW2uZWAh8gLRkV2SJxCOMybgy/CvcGXPXeSo
mZNmdVHHzT8jDGBbaNdgKhkftOTJhdPaHtCMehs3YN24swmXT6rBiFWriBn6LLh86TrZ9Qk3NxPx
XgehiCJdS7LDLARTgM6zLLgMGFbrmPrx6BioRRoY1s7s3QF8MrDsQHxda+6SSOVuyXUnwMQRxNoy
pgj5sZT/WZANooErj5rcL/fHc2VaBvTt1KU+Odx31nf1HHBPJE5MxnjLwJLmcUnc/wIIMgAX2ZHu
BhTzV2Gx5KbgI2Oku7LLPO94+2US9JQybfSETCSl4UEFvkqVk6xsRedCxo7Jgk1MSW3V9dNqsCrb
Z/e0EV7OEH0cXmL9ncVo7aIfUKrZyzJfEQslSTU3KLYn+eeiGcqRl5JmrFSytmI4pxZc/b04olkq
XEUwno9lZ6qe3i8jjTQLOxlVPvjjtU9ooTRA4ZySOZajIuvD8sdcZRlwHWkHu8Q7/i0id2AvB95F
hxH0lDOxKKZdrzwD6a/O1NlAclgmypMYHuRUiJ6Ne+CzDJb1o2L6Cb7QKYHfnSA4F92eb/Coq2pX
IxnYOxaNczAsT8EbIyrKB5BdCZV72WEFFOwh+Kc2a12D/7Cuze9lXivPPEsKrSINUdqeFZwtCvVo
KwkYCbVu13gALqnksgPllEmBc2XWMm7TZG7Zh2XZYvcnxUcRE3w/EhsWzn1O1q811c9aJw1dtudC
3TINuQv0JEmgBQJ1Fmjt4iqDIzQRabKxoqc2BADuhSKLx20THyoFKw1EpplsiuFL+AGxwjam3irU
TBFyfckKt2FMCW+sdwSuy8YBg7jMJHTzMDFeWEm2eECGvmF45p0S4lu/CatdH+2mHFnld6RRlq4X
pYTIjXDyZYXWW/YqmZJTuxw0rEXcUdQvyggWbRq/rNZMTB4FUxbEPyWpPMb0khWoUesjyDLQlkX2
4cJhhEQZs50m3mDu+BFb+xJzYLHyLHzztRmhnIzE2VnnFkrEgGxO8lzktN8K6cudntm03AW/WWAY
yJe6U+JgADASoSnA1gbu8Qik2Mu6F8B+flAR4e2NxmHl8cp0nDi37xyndiEzG2n6T8sGspzZdypp
G3YSAMozvmO4kFMM0p5ZloDTg+atYqPHgavfyrwUnPkY0aAfJjw9kEB5Zum22HxBV5hddEVHbgiw
A6sCtba5cnRkv9st3JLV3PPAwMB0O0Vbh8NamDyR0nnolPAJacQgr9Lv0GSmkMNwC/lzQMTFxvLY
jFis5en+wZxhSXFl7EQzMqhcwWM7ZzNi5+ARhRCC7xseGjtPBmhFR9mF9hJALaf5AhDCBsV5J2gb
fh3FPPJm4mV0f8CsZXYhHdnGuvhQm+CMic3R8rQJG3gz3pWzj2IZXzKGBGesFnEkRz3RwdEsyvZL
k4HHyl9lIcQcMOMHS+Kwg5KTjOg7qm8I6tDPXOI9XooQJPXZQu4zYvCL1kGSUh3umf3hgAjchjVD
Pe2ufL2ACaAlQyTG3Rs/bPInaqMk6+Sry/EN8oTyJ8giZDwXmEHbgPrbgLSgmMzhXFNhQrN5xrhd
kEzPHNEntBtEZBCjZ/PQLJzawgp6uVK1I4O5fC3UOd2iXtMTXp4NtqrmZtvVlQxKOCFC0oen2bzD
fcxbY6sh2RIqCWYsKUhOfFxiv9RV3ABGZYsuk7K1FrMKMQFElavZBsLaZ9JCo8jaSd6m6IKjkJFu
xCGi0S1Aaon1Gr/pOkVNHXuCbdgFIWrMMv5l+aCIdo8qCZOdwlmtSwPyIJg2xbrgSTNPBFGqy6AP
dzsMGgNixbiowqkKegTnSjVJpBb9BHPRSjBm7bfOwq8h4JApFU7naM78znAT4powNJEUADS9GloL
zSFDeh1NHFCxMPrPnwe6PnlBah4f36pTJSPIEV8fL53hc7EeqdzkCy0ol8d2mzXorw1VzJB1/T6W
AVGm//+DHM4AMR9ft5EBGFQuUcepWLi1WlbbMI3+54PS+JpWcJQMU0W4Ib78+wuJnvyYk95h05XT
BFo+1P2iPv/v14/PepQvEe3INtMiLRE/pCUen97FAkAj8r4JYjTzTqhAdgppPWFkM9awnwzWSAze
32kDLJseV2sKIELrKm1x2Fs+fXzznz9c/hpkJz/595tlGmz6mhysRazWrjHZQaSBi3h8QFcZlcHH
5Tw+fXxTK6urJdJJHBXYSmEmojCmctKh2f6fD8Py5X997/HTx/dkzKCVRI99xUA1HWMTL+/DCqhL
hX85mm1GFArsANVbLcoNCnyRgQYI9IKwGRyx1zRb1kGZW/suMXVcnY3Cb1CCxAFSnAGLaeZS3k6o
DOTjH9pGNZlf8I1ixp2IoNoWgdW6Q6XRGJnBtCWU0BIDDYKyz8NjvrgqKupM6rcQ6aKGmieKc4Tk
DcymxU8JlS6EcbtFrmY4lS0Hci9q+JzfSzDNEynRHc/ShU1oqimSs3hDWKP5nTWvtUZBUKul/CzS
CkHqHTXTDGNus0ow9SpphFAkUWv9eZKlEzJcha+oAF+rIVi1I+HJBObQ12pEL5Cm0EkJqM8Vk6dE
qPHGKkda0XcvDbjKkqqVmWLOV2bdBoF4MZYUmnB15QRjR9fQJNdCOH7d3AfqUKXqWpD73GxkpMMJ
djZyoDW6QU5t7NMQrfcprX7HTuCARmEf5e4BC3aa6YmQ0q3nEIJ7aNh0FSKc28gKsYSgj43jOVo6
DGpvOkNPfdQSMaQaQIRkEhkGQtxvhdhuwNPHOqrtRUL+XBhGvJFmMEgFVWaTAqE+IHWHecpnXzBo
dTWoVF7fFIvcIR+JNkU0uSArOn0Go238hB+IJofRg/hXVpESvVcT+g9RF4VIohaqfy8QXKACpEmp
th4VHOfKO8FjlNOA6ShW6QH9qJnajhhj+trpSQilqcsPWSW/4q3g6FAhNiYlRKBeMGgNkEcWchqo
89W9YPhiNHwUHVcsCCmgQMHcd+2oPYmcXUaHJ/iIBZ4aA/Yso/TDaIlGRe3bSixtH3YccJkG0bSM
w6ukkxmCY8b7VMakNepHrAPzfGcpPUQJPLh6Qyucu7SE91Lx/7g7k+W2kSiLfhEqkEgACWwlziIl
S7Zl2RuEZMmYZ2Ri+Po+YFW1qys6OqJ72RsGqIESCSCH9+49N9rGY1VcsION9WiAKxh5qZzmcRk1
CikavVhQljuhvJfWkUgJjLVvdAq+ZiQMKSCaMY4fx+qhl374LV1LiN42BDh3V05wwNN6IIDYgyTX
1Hee1V2U8sZDTuKBH3tiN44tWhVu3tvWUo9apMx7KXHVRRyk60XEPidVhmqOeq+aZQTHj7ctc933
FlK8FUP0GnzWI5apKgKmFGIG8pEALtl3iSKoDmDTJluIIqkVQdki09+JIqELtAz5LhPMv7P7rmI1
HsYOYx+2j3tpcuckAYrGdcHqf45ePUmOoZWP5KDHIKS/lK3aGVeE565pz/hphjt8KxDyxC859xho
GgpnTAH0GhAkEePjeSLbW5mB0Y/zqBTtyV6eBh/zbA9U7VQhjsDmdwyMQsXmzGySmmxN2fH7Ew4p
YkEj7x2kb7kva38fiYKZoOu/jl31Y/QLLG1a7BdZ3K9XOk7d0N56VuGQPTa/BXlDXlKabIMEy9uI
RaUV/X5i/e2GB0uKw5jC8bJ9rDZViNajW0awN8wj4WDSzRJh9ia5FVyb1yIDUS0O2NZTR0uz3vIc
0OdOrE4lwTW4fKJ5k+uEgO+4PwrbWo6jrOZHN0kOWePdcYmUb0XkXAJinZyhnr6SZbBXGpubP9JZ
G3vKhkn33e2ngxsM1t2SItOAdogBbFpgOQT919kupqO05bnl1FByRP0dJ8Qwa/nhjexvcFxB6AhZ
FQkx30/0d0e4bCC2vOXBc+W3LhQ9lY8lPXaQtSktUoiCrM+eEBOW3wDbsjozHWtBSEyd0EUG/AJU
e1NLbDp263+e8b+e5tgd92kEV3d2quq0sJDxi3qN5pKPus2+RCJsdwzG+dHJvvpxbd8PUXMO40Xe
OfSz/Dx1vgyzoamDFKvv4HaQfzbN4TtEISBkY/prTghWc2Tytd7EWE6PdfDDShdzDpv6ErVzsQfd
kOIesF+hn7Gbj+hnBU13thuiQnKREKdl2OfRyZgLcRHWwrAZmHFn5SrZirJ55iq9bVqrASc4sD03
ALus0Cu2aW/RBYy9zy7BJcXi+VsspR/ZFJ2z3pHIacvidmlYdtZjCs6Q3W6R03ZpXdpAQS78Ox2Z
LwPRjscYhw6Nh7VEgnc47rL0kubtzlXlr14J/AGCdB6YNHE0jmtuRw7zxvk2lPG4TVxv2o+mgemt
zLH1ZqZa1/F33sj2SJEiWdrFszASjUY/P1oqpikmCQcuiaoL67rC+EhMnjNB8GsZWrRrnN1oO/pM
9McnsHHfp3p46MqeGkE+SUhx5gxYON4PaWKoQY+kSM/9Q6Zu+fDqveWUZPoMsdoo3yOtMZ+RuFgk
VUVOdHQmU7C1sLrT4GFI6n2KCu3gFF+w/zyM83SG4nVvZT5Q/KXEBcGCvm3gSXmYJcm7ooKSWdV7
Re5jkXlb1u/ua2TjfeZif6pcQalcBceUFfqBmIw19lCfwXU/CWzIcdURwWcHFQLuDVFM2aEx/ddw
paoaoJ7EWrLZWuLgZ7qw2qwDjVTGp07VOfHRtylp5pXyjsTuzeEun9gcCoPUZEhQmtYDtbmg5Z6x
hd67qkZlnpkLrscpr35h3AcG7HuvzfLSdia4jVPo95Xh/fs4XpYlTC9z8hB4JdoG/R04HWLWmd2A
czcv2d3QdtO5g+GNbvg99nwW5nE3PCfW00jY4yYP+xbMoXlPYbJ+Duks2XWqwQkEwSWOzc+4V9He
OkqvOZBEAE5rmCgDLPWxLVnS56K8SzryjLy8/ykGs+8clhttQBG8C5YXgg7XLAz2ffPMbfxD9f3W
jZdh6wlDu1lETEFLfi+myyzT5KwbWqhBJnejCGkQKjY5bMOBHrLhXfmwAOxABSXqe5eGx9HR35lw
nnwYvmSNQJQga5f7dAuezDs3xEROYhlwm681Jrv+PIVpfczQwc3FxJt0MPh6FOhl6NIe7CX+Zx8o
a3v2CC98gIfaXgATUNaHIh5SIQgSQxrM1DxIAe8qD2m9Thhx8gRay5gtEWNT/hbUUXbuIo06KMv3
vu9Rcp08CA+jTbyw2iTOhj2SdycmOK5qFt8AeD4sevQvouiesa0zTwaoNzMM6Y7DkDPNFPfmKvyU
+5xKQBGomhwJgSehz2mPzcYXj1TMhqIEEDMQq7PY1aVy+4wK+ECtzm+8bRH3p8yY9rlHtrhr6K9D
d3jy/Y7yhdtwygoWdMamS98K8oOWjoDCtIAQnmm2w3AViS3yjnA2naMbhkB3ITdquDrr4pvKmerN
F7amzb7Hho0cmKdlUBCRlXs/ZgA8RBV3dyMmY4qW4kfntg/lirrUyzLcrjePn8/QK2M+XM93V00u
S1Kr3FX+NO9gDXr4sVlGWIxMBdkKY00dJMrcHzVr360s7Y+yAwU52SM0TGibdykY6JCbtHFihjHJ
Bb5m2xSjFsfIlKRN1nDifYbJasRpIQO8slH/hbCw4ELQJ2nJTn2o09WGgOCzEp64m6Ll3raNODjA
IQ7sp+W4rKsCpOt5TBaJuyBnRBDGhvok8i5/1GmY7RNNc52chO5Q1wo2mD/Lsx3lcPOMT9UsjUhV
n47+iP0oUJpNHzSEU1GYhPkqpyYF+9AVi2R5sg9kMWP9nuPnAPDs7ZJD585q8RK/FAoLfsaifuOr
JT/3oG4xwVXMeY4d3c8qX/0CtE8ir/hq29RFfFeIT02AGdZlaUMePEFFUx/glJewIFwV75ABZvsm
WkiHHOo7fIwf7azSU7jUKZUTEgX85rhYoJnLoRh3Sy1OUYdyO1Q9dHvKaFXMm7WD+GGQnNw116e1
FzaGHrSuMbCRkc1oM6yMHNS66l8sC3KddEzImiXrjt2MHJ1dBCWnFNX/sAynBf9LP9xbjokvgZ09
OO5ofWG7K5k7fy5d3966/Z3xUyo2Ab1GbT3VlQJKxkZBabqadsT0XQx00St1z2ZoU+Xy55gnPrpm
4gozt6xoO0BVL4cXE03PlB08tk8Bo5zXH2rVtRgowuYcaTnSkCiOOZv7k2o6xpY2OfV0+q3OjvZ5
m5sbksluAizNe2spqxtS99ZdqG3YlkuEkzE9Q83SuSpQhgqJ+0SM5VGVg/zkjuZoKI8YwssuyWwh
bSfS457rk+E0kws0YdKoWKex3PatdwdnwV0g0pcpZVq1E+5GrhZuaJawa4JYtetEveuRvfaCYXT2
yblsYjfgB7rvtRwltM7uhz160LzSlFu0aejkLC8itb8mGa3CxdCWD0KovU5Bqz+aCSC0qvZHksLK
llNMkxKted8g/09auh9JYth2lfn9lMrPlhrN3g5nRd+DcKe3MUZ+PScNUg0LhvYgic3oksdimZ+X
ZcZCFlIA1nV5X/X91yWpDlYRx58L71tvzM8pCxHRJmwlG8oc0EQJAnOo3Tq9feqnEncIChKo/egV
gpMJ8kvSnaWwf3QLSIZShncK2gCha36A9tY89WFpHnN7/JAjNpKArDuACqF306s8/0w83Ys/Pjd1
7b0v7ucqzR/LqYMmWy20gbJpbTrTCepDyq25e5mYkEDRDr9MG5rDENLLg1tjmOmXcA9BCaKYQNEI
v+XVWugsCIjahojpjYWGbyvybwxYZqczMk8pE2V3jUl/pnXx3qi4parbfupEpM8VWkrDrKqW4D3s
bUH4k0s/clieX3UgpntbW4Q/8CHBraj3rYzQAWxB2DufRGcOKi/Z04zDrmIEv9ViOhtDkJsTSxb8
yWUpgcKFRtG6aJbDBF3jdppnbAcacETqH0tnrbmsxsSxo4gxDw0Fcd1CiltYTDnNAx5fWhfEE6Gd
dV+qMPyQpVXvMt2/VT5n3EmjZj8v/oMsBBXpTO16i1WRYm/XBFhpXAs3oK5aLPoIxicXEkiIb4uz
zu3jJpt+Umg9co9SgUkcBmysAlY+R/cmbN5T2pTDUP7yIhiO2seDSiKgxUgThfarVSInEjHgxrmg
j5zSjLNcmJJ991YJXFDkCcx9Wx87t2Z4ddnKRSb5pvv+ZTLL8lB4n8ISpzEQ+WIP86NCuwhUybJY
MffU0kNewyr6xyHvCOgce33z/5rPBibED/8nPtv9x1v32uev/+Sz/fVLf/HZQu8PufLxPFhYvu25
6+v9hWgDofKH7SnPlyoQSgYOKLi/EW3yD9uWDlkJMvTdwJV86y9Em2v/b5BswlH8wf9K7HM92xOu
DMFmUidy/4UPhFNv2XOUmHNl3GFi50ziz+WKH45WivRvEPH/8WtxxquEaxEFq/ffZOP/7qU7F5tB
HRNa526ELAkuXP9+3a7ZNdffNK5EKK1Sd27KYxcVj1Ex1ndFuOhb5Yz7NkD4Oozdl2R8rgO6VtUy
AmVn+cl0Jb6XlnPktTDyeQVV9goV1clVCvkh+zl6dNqq6HESeIM+HLgGg3uC45E94H4Mmy9RkLw0
lOJuOkztgyW/DhqUTt/qT16Dv6urWZUwesynqDKXIjPPQNHAFHT+BewaDOIw807NqI6OxCSaRBZy
0dreEmxD6uEc25u4fFah/zqO2MTcCHGh9oGqzz7tEnu0sYVaRH+F9PiHUMBOGslBke+s0mGOMMXy
d260dHLk5TR+7bimbUkDMa8xa0QsvR7sOkJrlSLW84lMd+e18y2QcLBCzwKNVnEVkzTVs0OhtPc9
fXQt84uhyaWGUn3O7YykYh2i7cgJykJknhBlTxekeI45UVsVoOCLSL6UY3CYKsTN4sDOsvEsb1eN
1X1lipDi8LStCAfbV/N7lIyIdQLGcwD+mG1x9ygveA5jmsO1H6Ch6b5Uvv8+xCH9U9seLnNKh2ys
6VsnbQLjb8faA72QDL+ZTHxe/NrDAMD6XJWPSxMgU2r7W9fC60S6BDkn2mBA6IgYsUx/nHLM/pk8
SngiNzKUP00K5m6cuA5SQbMpxIcTjaTrFf6zTQYNizibdaTNakgr0pnBYN9mBDdTJWCPKu6jziZL
dQo2mcsSOW/CZXVk5RRpp6ZiXxa+Gl/w5psE3f0MiKABBCDsn7UxFWueV0sl/a6wS3Sw/urGy9tz
YBAAu9yQIDsh2GhcMoSVNg8N5L1NFWQWlzT2hdR3H5aJHWvp6Tsly5LrQ1KmHJsbM0ItJkLjuaoJ
NaZF1O60oVzTFNbRLyUZeOXWbVvKZov3NM0iICUBMXeRuDh0Zm6BiV5222HCVyPMTo0GUNdRSyPZ
RqDgJHAXlvlGFNZB+Jm+5V9lT9Oqt6Ir35IWWZpLaL1x1RNhNB+2DfGYpFxdNaSbeTMdQ/e1UizW
VQ94kPLkORy9Yz8v75lhLyuHR9dI5BIE+055ETyKfLxx4uJHnuDBFtPbUpjv0M26g5cTtNgM1WvQ
QO7pWQJbUn4NyOi61SPnynJaD+fFnRW+TQISP+MruAcXAkbnoturLmE7TocB51kQYQ+xRtfes5tu
7oYo/eXniIJZeSxhDDpWIy1JaeQTk0N+YeIgctm6Wn5xquZLl1cAX+m3XGOr/nxQqFZL91taItLL
WKlktFDywQo3WURB0+tR5Qsd2Cff2WeRlX5SQGtGN3RYQgGqSkNN85QsqJp7QmUT/X/SljCPXDKJ
F7YkhYG7i5zJHQOA9ASEC8DBGoeQI9y71trKJf3mAaskGYN+b9bS5Jz74o6ssm6DWX5x9M6To0ej
lbjobBlBJcj3JTbuRZYTS9yIS8NpD7pFMzVM5DOz6VFUSvB4IUBR+dfZQrUTqwYzaOhdYhW8qdYe
zx0djCDPDjYdVbIXgyeij4pdXDjsHlu19TRQC08+2ClSq8z4y5bknHlreRSU3IXaW2oo+hMSjEB0
09htBS8s++6C4ysbyquxhevLLmkJDbOHQ7rBrA3bqw9wrorloymhNxg9ogVVFTo49wdNJ7D7l27e
Zm0n6a7nSGzmaIX8eZ9cWOKio0nEIhSYNVHVfe6V97JLn4SvyV0OJMK+zqOEbb1plw7L0uD7ctye
XkvEpsIxOt0QD/6poh1krPhUkGDI4r9MbhRWH2GBpEpYwN8ajaE5obS9JBCkNfEnc4arlltrojZy
LjyfrWD27pT2MfJQLi1g4AQNDG4666MdzQsDEl/NDAH14lwn9XtDvgiTwbmLA7QACYNu4hLlaVOW
iOtzmM31pht/pQ7W5qrsPhKf+u+AB005w685mvWJKNQv2dDjKmKtW7OIpOcx/MqmAYFUQNs2UO45
9ZqXCp95rth7DlaqkXOS3JhnxbS1ouDXMqBHqhL0fbmJj/1gDlnp3ZQWfUYRomnX2B1tZfn3kri2
2xkW3CVxxds4OU/dPJ+HeNTHhJCns8FcHOOvDx3KsIMr6F+A2RqqkKE2nT8FUfWVVpOFjh9plpfh
vFp8bCIkd1NjL1ERRJcBkzARndzI40bm3rStB0JZovIjTNE45eQLGeVgCFrcuzDnXkao8H0YCUWP
OvkaYW50Na8dK/2rCXHqOG56JvuTYlGfPs74QJxYnJiAlLuQjWoX8RZ85C+vYHcYSHTSxjGbKAEm
MnjqiZfct4Rb4dy0iY6xcRIIJyYQsLXORid3MC4x5ZdY/Nx8Av/loCvHJ+nDW70LhqexYZUB/wif
J8CKsgjZ4nM/3bSaPUJam3s9h+AhBYULE4JyWyVqfvNStl56a7LqV4jaox/tFggWZ3OhvkXvhWyw
vof8XJrxbk5TNiOqvXE7IA650yEgsKj09aLYBO2qLmNgi8v0Lo1ra0dwGZ7rdOvwD9/KnAoEGo4b
b0IkE1boVSXDMclG42EIptdoiBCf1D3dLImW/2SJWh36Kg8R/FjfnSwDD98rRD0jspyhcBsm+zDk
zVDHIi0Us1zevoliXeIFwyGy/Pxs2SXYpeBhHoCfL7IMCfK2t8rHc6xLFxUm8fJzXA4HOZX7ebCJ
guJkAUEA6B5QybZnTImFTJi/vSSjgdZ+aM2AQUwFHAs0DRvGshVXJJJ7+u9cKC0CGlda2X5QZX0Z
kuZGiAoZo29zAU0YS4wsP9Qs8/OUasaigz2m7/RR0bk5M+urcjyqmbypsUDtE0zRfB4VoceBRwXS
s5AV+5azndvZ25P1S9sEz2pGyP1Nwd8NR5SPFdu2nW1jgO1pom4GFxCON9mIsiUQnjYZdh2Fxb3J
kqeq6fKzZzXOru5ZMLi+vnANsAYpju2y2gfiiMuzMu+qz9+XzH7rO0UW+FTgX0WpkWv9o00W1Ns6
IBM6o4U8M79vPW/+aiGNOBBDM126SH4JF4qxdU0xo0GnHZl3dwq35PXizdWIksyqTOpmMO6hM279
lFgiqX86dH4eUAjAU5TD3m+sL2UZNI94etLIAzBMz8KtumoXhxQn6xSKjmAiX+LGbGRQ2ZzuWJ97
Na0xq9jce0V8a5tadwUhb0kxlg9eZY97T12ZTEl52y2s6ePFMl+syXuou+6eIEKU6tJFuV5QB187
hTZ2zyTB/jhEQ3qf1T5g8hrjriLd6uRbJe2vBhBYQsLubZ6wspE+pfmsQoMp/LQ521mM2T9vP4iR
b/G0y/bueqSd8UHS4Dg61sSyUdHtn9Q4s1rwCA6qx2/WXKLoy6GkeNq7TxQ3Ng2Kw5zN+jgybd5k
QUEqhE0AF4v0+6nM5VEF67JdhRQYJUs5moj42uPoMgs9bTLTeDtKcNT4Zooi9Nm7Xg20jREo9dHy
OGcmOkw5dsrRVqdJDUgSETmdBqOeCtNUm5CqwDHKWvu5DOSnTLgEU9Ecw2UDWiBT21mslRnUq7qZ
sgsFhUvJQAIF+tzXi/1pahO4jTN9Del/R/pJagA524d8qgm+WmjWN+1nj1gzava4pMqnnmoZOJYF
+8tStljFStQsYV3tSVAD/mFHajfCmT1p3/ps07a8jdhZoMJZWWC2+Ibo2bByowRSjvckhtUP1Xim
3UcYSsDitCYV61SuD8uY/PXwr68hQPmZxqw4rmIxOphMi39Kxn5LyOxG4cpnPCPLfDr5UzSe7KJC
///7uSnT9OijXpWhg/DGlDP0wyr+ldkL27WFEFziknioyxj1qzTOXdzK13SQRMyTvYtwalU8hSFB
5TcWwT6nP58P7WtM/O7W7+eWQvsKBgSYPsFqSjbdqvW6fuP6kAIVtgyx99qdEoSQnfEOHloRNZXj
gq8VeVTpRhlgk/XQlHFAqln/LVkjedyVf/f7YVxVVdens2U9tpBVd7oHrK7XfNqrYO36GtcHm4Gd
DYj6Uxr3++umAzcnDGaeaQ3Hub5aRB4bJf71j/3+YojLvXbseW/WYCN7jXFlrRXRgloPO1rax1ic
4XBzNyTX2sE1Dup6GK3xUW2eTrs5sR6GNdmVjYeFxrQHjTNRP8hX4Vyoo5KPC+RcQ6APkMg2Htjx
r82BNm4GlFYeng6d6E0i+OivD9b6KdH0ar3E2RKdyIhn08RcRXfheqquR1MpF0GBl6SLKT51a9QT
uGkWZutRY3sGDfOkXjQj+FYSXnfyvaA51Y1e6gP4ZFSGoX1gXgAHKZ32lFcFJ/j63FlzjFifLAeJ
/XmKa7q/rdedrkdul+uDp/RGi7GjGs/D9Yi0U5J2nOk7IbMd6scNdcIE5If86+K7HqVByvs2Ew0V
kWG0v15tMWsdsb2+cU7SeiGiMs0Id6YHwzv+U1ZI8wb7fFkQuyT8/W9ZoWfc5tSsUsMR8uNox9X+
+qVlAYIWsg2lOPwV5C2S0KuE8CpyBNT5l8ywcpsOgZ5+Rw837Ci3PraDxHebrVdmdlUV/nm4Pp8T
nBl5WAKIXRNaw2vSa78eXp9fH65PFyuizt9VYXXWJdvwazKxDaGUTVwEEpMLx2LLsE2i8iVJfHLh
f2shr+9letK1gC0k6Z9CUUuQQjprUhaa0gazD2E9PklLV2WrslR/oj9bAMdzM4YS58lzR3oFek0i
y+phYB/AQ86NsukAgt9cY2KvD9zTf4Xhzj6IXsCBfz+/ftu+fjE0OZ6/mT3yeo9cH2jnofO4Hg7a
KbuX6+Hv3156WaL4/piaifeGeBW2+PXQbWm5MFewNlm/SCwg6TZdyjj/+ydNT4z8tD5cj64/aCbm
Yao3MxppLgkng7lCZ/1wfWavbM/rUSi7lxZiJvEG/FSXU2rbwugEa7M0HlLtCndWjUhJrjjP6894
69G/nvqi2oc+o8oYsEm9+f3yUhInnLsNHsL1s71+rGHAx399en24xr/9fvqvH0lqQp1NxYjurfci
ZSYuw1pE9taKO/+gKHiyzXbLh5ouN3MfagM7jlG2IstC9etprszrYTs7l1Rl/i6cPtUz8sVgza2L
roNTuF5ewfWQMi6xSqsYc6gfrevZ1OtJ/Mfhsg50QcdOGnHInrBpBkmmcB7rsHIJQshuc825kL4J
yC60vzH1Naff//71abr+xPXo+pA0LZlUWm6ddTyy1vgvFGeM/r+fR+NsIye29n++nfXtXY8qxs/J
OOmBMnGHY88GqPGf3/T6bgKW3VUbGlzs8GZqf+v4wg2UdIfr4UR84i01bSR26+BbrvrlbD26Pp3i
jh3oNfBgKF6TUdADdNHgXh8ksz5j0/p8FMSs0wD510W4PvVj3Z6u16RH/W0n8Or/4/q+Hg4ppdB8
9AMCNjnBjUzyfSHE3T9+7npl24O4F54ld/+4+K8/8/tvtKKxgco3SMjWv0voA/dTNbGCTd3gr3/w
+iu939AimXzVrI1tupfXfOpraPQ1SDpZ58F/Pb1+Q+a1+jN35/9x0E3g/E+NlGP1nr5W/6WPItxg
/Z2/c27cP1ToSo/cvhAHgB/QEfmrjxIEfzA+KNe1ReDRYVm/9XcfRfyhPBodNmpQ4a6dlP/so0j1
h+IbIeE5YRA6xIj9b/oqKGjWvsk/YpmIupEi4OVCTzroc9Zuzj/zyLRD+O6STBYRN9vF1fuC1Tug
hrR8iOYkvyGQ57ZAQHHfZ2hg/IydmDtjwJgFdjA3czZycvdou0ZskGl8Yw1UefVY7EvUvwj8Xoe+
JBcid964/uaNW4nHzndcbvr0tVVJggI2gR5BM/2upnK5KUoNT6Nkrzn6+CrpT26Xml5BSzv6OEwv
gwYeb8MRbLQ0d/MYE3rvdJu8bJktFA1eWVJUKiragLM5mznM4WZBMSgC++IRHoSvDHAD9eS32RnI
5iGk9rafohuI4Ig3B/1kEarWhZQNVIo4JCpBDFDEoFQmg9vI0TPoomgze+pHbU3Jbi6hDTVdQSGT
erQMYBDG455dD1ghIyAR9tuuY8mVudW753vfs6K8xXDQsHJrfhk8AGJHiaK40zVqWXY44cZJkA9n
pdqjO8hufQvbWMS4v3cnbGtGIGKFs1QgMCZXECZrTf3BNq+JDj/I7r1pHXUuC5AXlXiwqWXuW259
UojbZ6+tNk2TH3QxJPCbp+HezfSZhgNE0DT5VHYkDTq1+xa7yfCQuD7RK7nfHurY/mx9LhOBGqUn
kUOWDabySp+CRGyRgIb3YcR2v9W/suEhdJz4G9vDelMS1LqRyvmpaV0R+KpvceEwKIXpcu/Cky4X
9TSnuJvm0vUf2uIxJ6NCGZFhPi7o6S5Q+Ho48sdysJ4sSQhvW+fvfot70Cw4Q0PS3BHQj/E+VeVT
bYCdJUIsuEcR6GXEQWzoXD72AQgNUh6QCTTFz6gOCzJHmz0ZAPaNGEdqFsrqD2lgfU3Bw4dVJx+T
BE6TZpu0S+e4QsvCP11hCuyf66n2jw6MLvSWYiPrsT9GCkmt4zdnMXXbsI/wNMhWMzd4TE8z1St7
jO+RFodb9g16i9fh85jXzTfkATN8vaCI9aYpahf5GJOqiV3aQEMxbJYEpzNCpE3gzgBDNAUrK33O
m/pzv7AVjibQnE7f76xCQXKzSQHyw9m5FXnV7lAA0M4F/SItTUIuXSsCX+59IuBGd/qiYQKEEeqB
JXbmY2ahdaKtupkdZltEDsQKtQ8KifvtVDUY7Uusf45SZ1HnO1D51LrLYtyMdpmcU7t/TRefHv3M
Nn/MIPrrH06G7HHG1xqkgLXyoXmygtg7F+2jGrPgPs/wqGcs7m88Y2cboz7yOM2OY0lFckFcJVwF
MnKI3yxgRnlPiSZcyp/k99wn0prpd3QHh/MNDiJhpCHvQHpo0mwsEBUL1LwB8yywoEmR+aj1XPwG
I6HTnvY/zZUN6tStPYKPBn/Hfn0ccKoR0vWSze1dpgNogPiidbD8rIrA3aTav5CFCixiaiBRxMOj
9vRHbsf0VZwBR2w6b5RnTQA4URgO2EcKQsue2ovk43IHmMym0uRKyJiwkLPj9PexIGQlnu+H1pBy
l+ORKAEoqwiHeE3Yj2pW9ZTH7hdbwsEM2cWS1Nal3wCuN0Qf27Z704gaw35JJCm1eMHVcZyq6QDU
hwZS7KP1r6BzV2q+NQHiJ01ikiaWwi0Y2lPC2G8GBH1GyCcKB99JB4+wHpV3o/WtcHQKqDv/Zrmo
Z5FnmNt5nGHw5O6jFbYxwx85Xzlrl3DCaGMPFWOED3PPDl+ScfK2lYD0tzgm2CPReY1b596kCQKb
vH4O5oa6qiE2O8lBfY/ph6jr8TGkInvrLsGX0lgR/aEh+Ewl4ybG0rMnWPZTtOinKaVsHvsEkohu
GE8h47hAngKiJ0ObgqA0DH7FIsVP7eivzbBKX9OPYJio35WYREav3WZU1/aZq18Wmo794r/gLrjU
dvGECPdpsNt3NyCOMTXlQJMjOEcFU1466+E0Tw/kWe8CwZI2biY0TlZjwEZM0In1PqZgucuwgzT2
/dinzYMW6muViOUSCFI6lwazqmy/V7aLo0BYZ5mT6ZnXy+vUZs1+EcmHXOrpnKlfKMVAj4fHyiLm
NPDlcW7EtsqEflSygLi4PMgoW57ciDHUyaOtJuidTyGbD91COFjbp2CQR+8hC2fvxlPwKO0Csu3S
EfrUIy9lB307QSONiSxzLNt+8IeIpqlHEb3QiKc1Lf7EXtozranXyK2yU97kz76yx/uw8Ug7QgHu
NVPzVE5IhfIA+p/LaIDTB8NJ7F26tnocnQTsTo/WR6PSv6k6qyBkovmgeWCfu9xh9E+dCKUYnNvO
704zVdWgdNYyHeXQKHD03tMUmArKOBn5Ojvfk1QBorC+k/b4tkg8QFlrPUu/22o3fDPI3rdDG3h7
lTm4kUoXalJdfbI8/yRi5ts0XN5zo98oV7rAfTI6EkM13zEonbJYMo+XyR1dys9zFk4bK7LBauDo
udWLgDw/tF/snCUOmiXI7RS5GoGveKKqtXGqheTRlQA6FJ+akrnQmvvVSmbDyBVfkibErzsznA1r
EbKjqZn5ln+cupKuV5bMt02+ZktmhCpM4pczdc0+aPyLGuxDjKx8M2M0I9asucmJDr8ngXYR8yGX
MeLrxmf1JW21zzQTaZzkgH6HAL8dFXQxv/QdSWMDEpIsjfOLh5esZP10Nyv7U4yeG4iqIbWU6Jmj
Mg5dJJw6vtLqEhs7uXF7S1CahgNgu8O7iL3p3FLT3HgF/UGPd5J9qduwuRV19z5hBNvVov7qu+2P
gbrVIe+ZRmJX+tvhP7g7j95W0u2K/hXD83qoHAzbA7ICMylRVJoUJF2pcs71672Kbfd9r2EbHhto
3JYoiaHCF87Ze238IUWbXqOWDiajoSlhkSqF7AWloupSn0BDkgI/63MVlfDImF2OgiML82fU0NSX
4vxEfDdcEw1ulxSpz3IrybhJgPimbm/Vz+VF9AWvMDMs3ES/2FJJ7K/Zmgu7KXW6AFazWMxf4YDx
RWalBxe0A2cAVLM0Mkb4klzsMqm8coKRls3Sm9C1DYs4ZCm02nB3p0ClJnTuVjStuVGqtQ/CZpag
OhZCCSOsF8kZg95ZAJZjiui2vRYNVEplRlqRAq3AGqSY42dTqcRznB1DwbpGNNO3StT2CMQntAwD
jP5mn8Um1e0pArU1YzEeaZhZSDAZ6EfiaPABD66Zmm4vSYAmhVh2qc8IEJ9YBRpg4tuaxLrWP4ZF
Vp4SVUQMSvj4xCp/pWU0/2OVcMq9H2qVNwoiBtT8KhtIRMbchDaq1BRSjQnTL1VhwtaoF0M1hd6Z
0QXD0FNjR+/8p0gNnyIfEeXU1z2etCXl21RrUqYLAJ6mH3U7fflHK9hFu9Tn/vP7+4OssaVtUj8q
w5LbXS/b3SphMOVvY1AbfF6hiLAWaeqIfX9YelLLj/OoFV2tE89VR/WOWYQt9fLVf/ftf/cYFQID
bwuMgPvfpnVaA0LRy/X/+Cz33/MrCc6wPnYpjXTysX//tpZkZEb9/r5lDW+HZor9/vdP/u7L328q
0JV5hdoL29ifn0AQwGoFQSEjx2Ux9cfz/l8/pRRAr9cIsV9zC7xPlQ5Y/c+j9McnuD9VUsI6zRQk
HL9/XNQ5jnQjMfHIU6+0sPNUbaFs7qEz9PyW8tHyg2K5Au5fUdLIbPzm09/9AKsqwfTLVZaqhDhK
bbsYB2YuqdCi2Q7nlgLz/R8/zsleSYgZXYpCy1D3d//cH7OUMcTJQzcxy+PZa7t0Iy8l+HutNElB
urUhppjGkFMMaHkVumhCbvJyQsOMK7RdylVWNmZ/FOfvX/3lMVU1N2jCOm8yWLfs0djkdP2o+k8p
K0CtRCK3VJBolRU7WUsw1Ys1u98wp8cWQq7tI7qmchH08DZ4nd//TEtprFhkgr8fK3S8B9jvsSMs
Rdyl6hbMvQDCNDncq7y/H+/70XKnQoaoinSwM0p23Kh71/c/skL9MZRyGIyIMwlNDSr8B/efKJTW
0efXm/sbLpdjff/qL9/K09S5qAe4og937MHyDtKmJb7hzw7B/avf5vYQWQDR1NSw7z2bewvnXne+
f/vHY1x3MJNWXrK9TO68u4DiRiu0SP1QSbkvorXy6HOumvCxdgY3OeQr4/gy7khP3k5uZTc2vDKi
5ozNgJBPcy/z7mVwPcwpKx2vnlNSzY4PFknu89a/en2yyw6pufb8a+1oD9Ss3QORimuY0mvcNN68
a2xAAs7b8mIHBmdUFZektl9ic31YgjVecsN+MQVXP09fPNDZvCCc5atGmaP4JUF3T67c2F52ePGv
bUr5gMSQjnyINaFEW1bBD7w3UIi8uMdzc23/4BaAgyrt5jVh3SjXbPw4RW2X1jWbSdfkWCDZ5tMN
r1F1VPMzhwX2QjNfCu2LwzNBT57nraW9pqyjcT2ec2uALgn0SN5VDcmCDn50UXAbdGqgoqZzNV90
/BMER8xbXFIsck68tn9M28BJWakPl8HllEhwQTH8xYc02QDa6H/IzqFmYZCNFK5FGLMD6WVecuhM
nAArombqCXfEChYtkwIGfj4WaqBGWXfWygwcvuBbS3XLeUvgyhhSIVi1yPDOIfCQYY8NKyN8HCF/
udato8mG+Qsnk4xhdGA7vJHee9/hUa1clwMsPLtOrkMLvZk002YXpa6B1DK8v9h4QsjBWSheZ9Vl
/Ei6Na9OqqGg2/QtA8BxKyW1xfPMvHbExmdFgCBZbnQoDxwd6yx6ffxK5tU8V1vTPKf+hRnL4X/q
S+HIHuOd/ECDR8OplNpz6yXP00QgjHIGzlauiaXC3fGYHxHc9MdwJ/BJdyokWHDi5FSsB/NTJMgC
yg+GGS/8FC8p2P/B7r/pJ+fvHJ1sevYfGRVRBIHg/eic2Q2fejtK1tPnpnkSXWdkZD3Awq6P7WIO
+C4LoFTbbK0QdJB+5tkxHnB7Js+QAmrsnEl1FB+7FQE1triyfnxCkWyN8zWvT+UxBGJ7ym9peRC2
Pyo3TjW89dsRQLi8MUhH2GqMGKVPgMLIFd2HGN/91skUBajISkt3ys/4o/DOV8Uh/uAS6DTBFY0t
fhU7drorKVVkda7rZynemq2XKUh7iSpcxc96+WAtMI/yScq8oHpo8jf+vK1XpDNxPNQzgaNBbXPW
JfbYhB0BE0gRsJ25Hjll3fpl3olfHj/sXqmVvEvxhvRMNu8pma0OF1I6b9ADATYD//IolQQPnXlt
0l1NioI/nP4SJif3TbmmhKiWRy6uILRDY3lJ3GGzec3nY/jMh+MpuSFCTqzRPLYguaG1k3WGkk0g
NYxILUx5/WrBmyJTrEGr7FUBd/B1kn8EmLlt98GV3NRbWbIt4RAGRy7KlIhgXDmqy4MEA/Jm9maz
S+9HaSHKm7eqfLLKL6SJaCYhkxFkui3qLT0Kg8JW7fKUUXwQ6k86kSpPoJlXYPSZfOhZ3PfE8+WS
Jw3TRuo+FP/SKywBQZ5WD8kE5Hp8r/I3EblQWlzk8mheZ2lXATkSOCNDWoDff5FyaDzxtmcvTuoY
T4Hy7gUUTvGMzTOoWYjZ3HvUArVVzT2ZuOaK894pa6K/vkxpNZFAue3mi/VunjnDMh3DjtH2I1qb
53Z1isJHzZu+uIN1acXwxG3CsDDUGzxkxiazzoPqfCgPoKOAaAGFWCWHOWP05CtOh+H1u95Zxm7G
2DcuJV7Dk3bdF+PqyKZocYUw6uY/Gt84vJVD/kydacLvtAYnxCcNrA8aHfJV+K4p1L1zq6BsnL5E
t3QgV9ao01iTnzApXvUzZL770BR1nkLBIHOUHRch72TcTa+0hU4cA+puVDG8WX3tJFsPHP88uYO8
Cp4YOZHT1VtCyjhaRnfjLaj8smasewdd1qtJT99NJ16c0YehdORe6zC8Mi36G2knecvMoQY2aUlr
wk0zJ39msMTislyoVPlizG58BsMzo4NOfjUzKVe9cFNbL/8R3gsmd8Htd5wsyjjyWZcgPjrZFnkd
f5/F72/qVTh+oz0Wvzh0CLQqdo02dxK34/L08QuVFIZdLdoCYOEO5qcM1feXVzJPMNbFwSjXH8Y7
mdAr4WY8QHd6NVfWu/HA9Md5NDwOUPgxfPGFh9e6XmYRCEgYVvFGMQ8zsYuc6GUmVG1GB2kn3PqQ
M8W1oeSXEsWxiYUc4Lc7P8ycUS4t3itZD+vswMaeywG9G6cDjpLHUjLZLh95LX59cOUxXRhriC27
6sD8ZZ45S9YDd/3MTNy485ro2IeM52M+8F6Md7Zhh5InDgdCiWwGBcUTz8JRuEk7ThL/vcTP4/qL
g6BfFxYnKelMJBxxvuTz87G4+JlCe1qo3Kr70qGliuD5gelF022teE6f5SunsTgwPftX4wiFHewE
Y5RnxQxZHCvjyOynPXCXwSgOyLQL873M+VvLgSNMG15x9pjK4IeCzMSlwTXDxcKelL9kqKTO6jKK
Nq9v/DFrlIxL2sr2DJUB1pBNdODEM/ikzwyD0o47j37JgU/GGPDK5K4dgXqslHc+Dcpn5lCOLOk9
Dsn0vJTx/lY3h4gJ9Z1/qHhOYL7s4InLPttOgQN0ROCCLh3OCzBZ8rE/cm3fME9uW0e1GSW5WOn5
8AYMjyOc1bZCfsXyV+NykZLHzWWW/vC2mPx5Cbbi86arN6V/ab64rX3D46yQ5suUPeFAh7XHuHqE
jhdtWUUJB/5yIvnMvC5XqeqkkidzoR8U9K4VfJjTyGJBdQkW+aEWb7LaCx6x6CCknMcr9YOQwmt3
WzAIjKnVO/KUlaYNFw5BcYgu8YS+1Ovg5ZABCKQvJ0R6u9T0uepbBJkyZ3KFgyIzcLx1R+ERtAdZ
cRxijegOqzlQ/OiplYRNw+/Vnav2+j4No80MBDHbtoZLU6sSieG61IDI9KeS9kEqA0WV1trxw7yy
ScdfQsAbxgqOhgzafz2QF2/cLlP1mpPVSELr+5K8JVINQDaO7k0AKI52uW23hj8floMv5fclmhsN
15c0o7LosmwqHaZVs9+D1pEOOgJDY41bazV8jTs0gVa0FAHKNR2RN6bTgacZIriWOGRqZrWxcny3
sI5l8awdya4HLZ/SEJE8HxVbfrJGR+2Xy8AsjiUUbl7pFjQSUbbgut1purAyR84oI5PmcmVFrBL3
JBJrwODPypXz8xgcNRCXIAmyb9rRwjNTq3GL2VFyAQeOwn1KzM+5Yk2zXGCHinGEtf4X1+xi9l7x
vZFtRsseLlAvmrd+WhNT2WorSfRSza1eUSKiQXc50V23iVV3VF3mQCg/oXlq+fZhNE8SjqRh1Vu2
rjie5zHItfWjcKsJH1Cd4pXxiitghJFHTXt0O+uYsRwK7Kg8qkiGncQr0PEyCjCsgIGgACZvaQqy
w2C1Mq5FMKCegkBDfBr6PW+YHQfXlhdClmK/w/TK2m0l03Z/QsxJ3ZFFOjNG022kE2m+rA1S1iks
hAcmqLVyHCdIh3Z2aL7G5ofgRV14oLsHggBejraTn6T3yuamNDyfFB+MAfUeR6TJ0pgBGfIk0C2f
KnsqYoKgIg3ObGN8WjUKazV8q2QCTT4C4jHZykTWNY2JzXtOPP4wYItKVPLjXO85FOY2eycJaTR2
qmYTdx52q7BdE3KYwvk5Rw+Cw9rS0bi4Nixsa4cLsEV1nUUHkQWJcmzeWm53El/NNavW9lHf0LJI
YTQCLV6VJ4jFX9xyBWYsJitgPyLPvZC5uR9pM7CQsyA1bql8ITB+od40UY8HtU116Kv9YZoy9lbu
gF8TjgwmnNxQ9drkWMR2IGxSaZ0dhyPFR5qdzYMYreeMTNdVtaPTQvckdEUKiCxdMgHl7krs8W87
kGxqR6clNlCu1beTsOoG0qbGmkbtCamp+LYo8i175FbOVn33y7TC1aUSYEm7iGRjHggvRCvk3fNA
p1sD9fsKEhAu4agchYq43N3Ezvu5GFbaacpdsKEqIz+Rl+PrqGHSQAVuix2Mz284EKvprdPWUunF
APn4Cd0jgr5zV8Ru1z204RkzLQ11Pgr0tzLfBKyeddsoHF10MYk/PVrrxg1P94WJzK6NuBQ8RBiW
Hy3Ny76DGx4FxiCc4NFeFUnxfSqwNCdIZVEOMutm+OG6/BArLEM8sl5+BRTpHztCL/c50yAxP6Sj
WiRWPuEjKhfWcBcqhV3o6U6M0ekL7UCz50F7bCgMq3YMG7blTmpJpK3eDcaf6r2HQ9AG7JxCMpxY
w2J4W2uP/gNudOUXbvzs2X9XBYYM4q+x3lxBDeQr7dFCGVZ+wirq821ZeQPNSAK6kKzaDGPSu3+w
HttKWheLWK12MHgA5VXeOc1qv408Uz74LePLuGP84VIgQJelqoDaflMZB6091TTa6/3UP0TaJRie
5vRV7Z0inLwwfEPgvaKiu4KCn6kVrktEBwcJtP85/ZoVu3vI34b3KmUrvyQ/Mkru4W/a0WGygdJb
u+bArEwAZd+u6k/+H57Ts3xrLzRiALsi16UYrfdnkvqQPfiqTSbJyHgRO8Ixk+2odSoqbQgPPhbF
E6GFqKyHVUWJtoHJ4hCIcICs7E27hWSAN9B/n93xoB1CRjeiWgOJkRDSAsuDD9M7Bpv5iYgAkHFW
mDsBR6TfwjgL9HfUCxB2IfDv4D+wVma/t57DDzBsF5ECoV1u1XXxbrmSy5jJZO5Uz4Fpm0f9RpEF
zwXqoqOqscNAg7cingNgPFxCOu0U7uijWi6MDywwVDtcXHxYR3VhVaeQkZZg033Agt46C/v9lG1p
Y+gPwZ5szJvcbSoyOTx4cBqFuTOjqfqWHMe9JpJDQtiBsgHD+4jMj5TAkOEMytlK2GtnyabizaiQ
8GvjocjpdX6Qb0hWdL5GlLiF0x6TgVF54hI/7S3sgF3pqYduiz6yulz9E2Dvg3EWKCmsjHPhFHtx
Wo1XeCuCE7IKlQ/Zz8j2jsBRe3yKHOCIQJnmV/0teO9uoAnEcEfmI4zcDaPPkZNFTAxhQmSQVkva
UfkiPSJDL8h+ORXyvjCdurlyoolZYPQg2hPZfx65tLYGYVMDQglYbHnFEcb8MiaC3WXMP5UkGG4N
p3mNXxhFSfypncDDq4C9MooZv/cFMYzGEt7aVe9l9KRHNnex9FiplwmzCGGQ6taUflh1mfWGNYJY
w6wD0MvmPyP6riZ44o2tE9MfKwShXzYxWYHoo8Z8RUt4+X+BzxafA3fzwXRAgjkByP8tlP+EMXOP
OTmlrsJ7CbYZYbomSEDyBtbdYXg1kCCwpjVfsgNRv5oJonby6hc0CgV5PikgHBKRS2FPM4tdFS0d
Wm0mwqAVgT3dg2ra01G2FpBtgTlDX4nQsdtt3m3kcSEIDxJ3a3xjuckOfXpNoAAjgYWo5hgWKdwP
lPrFbb7s2VGSOBEvQlCV4FLNEI6T+8FVIK8Y4sDS0baZ4ndCIjBNOeEp3Ay/aP2xayKvyKBvsgpu
ac/e0yBlhqxrJBar6LnD3pFv1GNBps0yegc3gowYr9zxNfmJXrrPhCoM5Xdb+tKontjWhiRyH6z0
tBWbQzK9E1aCcVFBMcE4TkglH4dUuIeA7NMVYxzqAlYcB6myaYvTgJIbzL30+TZ56FSrdEubCX0Q
5QMUQKwQGOVRdJBhFr+WV6IlGhw9K21jblnkX+dqR7D1I2FmEnb28qN4IEcKKLCe7JeIldm2TuGZ
+BUp36QvJnPVAK0DUOTK/xXnuO62mYn5RdGUNYcxJ0lnF71BZKBSpCy7l/C5l7wOJi9Jjo9A1iCX
T1b1Vj5TUv1q4wdWWoKXqZeutQP1ZBU7qaEkDB27mDcMHcnO6lc+UTn9djhJLyb5Piuv8tjek2LE
Ae2v7Yv+FjKK0hLHmY+llhCJcRPEl6RDvUawLzv3b44Au8Cf7CQX3xqev1Y9KI8j64mbgYuuPyYf
Mvte8r65RKCYkIyarf3aoUlQ0F5+KT/Lz+LLOuI9YmdPXeOMXAC1gFJdFzdUR6zXanRYqnzHALMI
hIwuhCjtuTqiDegb09POY/kQUF/YtTtR+vEPLYHj5UvpLKuys/+UK5ugJaR0iUGS8NHq/nfVkJCg
L4MBU1JKHJl8M6N29d2uFLxHm4AIwMxwZMPBhsPgtmIFwAC8ibz+syU7mNQlOPubkKbbHvPwZkSL
gFd53ZMcTu4wy9ujdSLQhnC74pQYr0Q4mC55PRA28Az310frFLzTrwrJUBbfxCs1tucPGkD6Mto+
hy8soXCXI6NfI6ivCDsHK0ocEX5ihv2e4D0om9TFzwojebLCAMg6z5XZx5PKob2MvxDcFu/KY3Hz
t8SqGC/RbnziSvyu4ksPhaSKn9VgZzw+qQKf7atak8++MpY425nU41OyA5rIjMyl4F+wnhGo5WH/
J7vpPUOyuDon4YZETVl8Jcxore9YnFHdSOSHdsD4M2xb68kohEMrBJdgaQAFEEOpLC9fDsrSC6on
1pAiAZnBUCjYfAkrHpa+z9QJBgKvntbHQAfo/phVRfsSHY+HCzzf3SW1SCQoyMg1JUlsywSa/vmT
bPnq97dqAP8zFp9aMYeVvzTh7n9//+f+q626iK4nwCuoLSvGgX/8e2yR0jYYdtGibG8Fvfrjn7uI
/f6YXw4s0UNT+7DQDDk62+GFp/r7V//yl/cfaIv8/fevFDVetDRprui7Ef/VoUOjdgOQsdrd/wmq
5TXuX2o07CXn/qVpYNV0DOCrOJ2JjPvz1/s/3+bvxzBNVP/5FPcH77+DDTwCqR64v3/v/vjvb//4
Ksywm/3lJ4kaKihkmJp+/8BUWl7k/n0xsC6TytKy70/xdy9//9goQgnQESZuqyZgAck9nZVW76CM
ovi11HCjfHJxvlLQq7Jt3FcbTTNCl86+6MlKdQwyel5RTO1qVp4wSbEeHa4NQSZdyfYvUdSt0Lfk
pCCfqEmxa1umdj00H6NAgF3aHhtVfreM1ptydJStSBlNIJagI+VXqYe1QsvCEkhLDdUFTy6ogN/l
BqqGRbRFFJten0kSFeNedXuAaWKNrAB/nbVRNGSyYfKSDvG41htt2041GjzxqbxrfZIeeL063hRL
WlhO8RVq5D7zWZ6JWMf6yY4lYsQsQlBZW1bJJc5eg4B1ClWOgc2bZlpboSFsoCBbLBxSQn1rEBth
dA6bzFUlgoEUJbjMH6Kp7owOAzaOgp2a1bcyEj5EfX7INaJWg8+hV+gF5eybGXAs+TzXkNLQqJh0
STWZQJ32aHRwf/SZoo4PRBS56Ho08wtSM+BbdQmMP0EdyQ6A7iuzCKlAQYBYr1Qp6ED6FY5hehp8
43tqR5CFpfwLJclRDIzXIEHCKnezNyZfkrQLhvQrH2q4APnMIiBs0K92P2FuftJGzvediAO8EOeQ
6N6IlNDNXCFN1DS2062MTLfNXwwsKlIrwRSfdohJtllGn2X2MeXKj/CGLxMI2mioUUfluymhIwRL
I8R0lLXkJQw6azGGe79G1ajKt87yevNJh98E8JkEY232JN3cB9Q8W+2dw/TZIPqTrPQsyfGnymor
HS0QMRIBlOp6KKl6ZBwzJZa+y7gjtlf0aTaorPaY4wmi6jhiAF0OrQE0Tqg1ghhmAuJbSeVhenVW
pRDSMD5gUVO/5oR2ka89Ar1/zcqaOqjVUU1VUnRG+bcUwAMMO2E/NAAy1CKHfGx4I+iHlUbQrqku
fWoWlmDzJphV8a8iW6uysWBmhltpMrtOrbakBzTjtk/iw4geiEwkIoCFulyBQi1PUSO+zSVJOpVs
CnavsJ/M5OcR4+e2yeZ3WI0MKbKEVgabOjIAwUYb+MZen+4TqUIpysuIeFtLUb+5khxJap/9wfxo
J/3s05XGKka0gzjexrHf92nk1DoheyY2Rcgox8kIrkaY7zJM4VSsKH8og/w4PtcZBZ3U6uVtTC+z
lFsyZSL1pnQmMfWa/FF9iYr1UyVZv00KDtcIgyQ0pr2sSb47VDy5NU1MXr1P1BJMaaEaCaHQdhIw
4ln0XRS+PqiCem/F7bc0WLLts3lIS/2GmrxGiIn6dqqC49xrH3qOfGEsWEfTEZszqyKDAEaNMRW/
YsjQk69050QsTAK3T4ifz1KVsP6oIaOqgf/jK0N8GLpXTWKYq8Rxp6W67kgK3e0QGAtqdIs8z+yn
hrDYWgOzuGk+1H7DIiNnQd7/qM18Re0coWNgW+j7RNTFRbzXQX5GHbuLTB5wnqPopWNNsyM1ie0r
n1MpI6VMm0+lIDyH3JscXe0V7AyxZgIVmUjcmsFEr5Loqq6L36dBesEwNjPdtoEnCuyYo1DDnDAp
lIfwTvkNAdmNftRMiRBLoPjKJJ6yMGWlOgSX4ruvy19+S59HowGZ7ZRwFu1KjUhlN2Cfy/6602FI
yz1ZeoaGdb6I6bhgXoYY1ZGpQ/dTEyh7Cow9mzqFBIlc8hKm1btWNrcqH04c89Ncy5uKBe3YxXRN
MUwFJkWvxHry4ctl8+wJZXmJVEJDhJyJoTYwVPtZ9KOOV6UYyZRVdMwRRXiRVSVBGpxSkReJsLIk
mM0oTNeC1qPo0kUiYRJQhH36JRQmMb1z+6PqlLeqlEgVNflMGLzXrRJ+mqA6tkiDx73hs+Vn/E4r
UpHKBLoxY9JktNemi35aiJcXiYCUeg5Qq6sWuNtlFkT2ULiZ2UeUBzvA5E31mowlkaptflYu0CZm
AUdckH1rmSyvf+kq7YIqfEvbT51UCohJQJCLSSQDCPYlQv2dnD3gjyS7vWpOqKsXVSkFdanAmyz7
NdHUhC37bfYshN2nBqOVzJ+l1bXU6lQoFFmaAl8CvwE4+hbpM2R0epPIPuWVj3CupO9Zgg8eZEdI
cZ+NBsz5QqUNDK95KKiYly1FEBNt71gWFyWn94UUl7hHf3gRR2taYa3a1oVPZM4oN2iqtRexFlmx
izlXbddSCKmTJ3GWYSaRRNR0O0DZY0CxttRYPaWISwwJjl086dpBiamkt+w+QypiTpGBPu79tN/m
KvjPoVkryk7oDoYCA0YRaTNgykVrMqYb4Pv+MaDkaGWIPg1l+rJSqlNiQ8koyyjR9hT0E/OUAUKy
w76zeLf0SfJ8nFjpSBTay/yxa6rG7VVSZPSGEoAp70QfaKUUjaMd+Xj4awn0ATpBp+nKLynRN/+/
kXqSKv2vTrBjlOffTdH+gxcMhNHyV//lBbP+ppqKIuL0Ug0dpLf2pxfMMv4mK5Ym4/SCC25qFi6t
//KCWX9TTBV7mGiYugRcT/rTC6Yqf4PyK8sYzCSJyx1v17//69f4L8F3cfnD4tX85ft/yrsMYVbe
Nv/2z8BP/tEKJlqSYWBS0xRVVyT+U/7RCiZOmjK2SSHte5CPFhxltjDi9AtOAfFkYZKiCurMWFRg
sFhJI9ManKPpVmpZEf+kQq8W3yUzVHpT/XkMntvOkJdsWD8e/A9JzsXkGxCBSfF/NIpNbhZWgw2d
1XSIHzwS4mvuG8DJmiRJX9lbMNMbgyzqmzqJ0nhjNpEeuqPOs/6Sk5oaeCbGpr9rOmt8JLBGruCN
dQ2KKyvLWZ8jOw0OoN51fS/jN0BCEArZk1Z2Q7SrB9M0vMYC7wYqticJLR5mGQNwlqSfKYOfsCqi
QEZbYpR4YXDEcevjPJDH2fP7LvkKcGih1utEFPppZrZ0xcVxZutd98qz2mmUfY2KzcCmhxUIMEoy
9FSTXd0swMPufasKgwYgcW5F7bZJcqTvzTATofChRu2QboNagODXJJmMXEVOdWmbJVlATzbB+RG3
JcjxCLNbS5hc0/gwBqb4s+2lSEA37CfJoVSM2mSvjfUv2wwZhVwC8EBwoeXWDeEtn3piiopBQJBt
9YrP3rbojV1ZGsIuUNmY0RILUuU1UhKluxnYqYxr4w9G/wtddnUbEaD/kprIrwkKEyCoFoVAbWLU
WgN4iKa07xmBGZYj6l1xTDtmI9OYkluXGxkAeIlptPcHCtzCyMpl3VdCj95UI3hkxLRQrJtMlBFP
aSmaiDikijw0szA+WEUyEuasDzlFXaxj4i5I+0j4ycPGJBGtRdbJgNv2xSWKSeBx+jgL4Z3DU9Zs
NZIySmJTqg9A+FOfbHrT7/ML0Qi18DPCD2pRwwgtiDYrEIV6FbcCf4DbekYWO81Zqu+FuJGIVzSk
ka7SCPAJEW4MCUvUqtZkvi6UheobTunGNGdsK61Y+4g0ugzm2GiGFX2GrCTMVxzqBTtsAcD3qR+p
7fRsqYNfbq2uGFq4EvDd1HXZV6nAlBLhlkeX3mIMesgbBVJeL3UOm6BwC1yMfD0Z99WMotrWayI9
7ylAlmhNtjyP3XkW2puq4QIJJFNeE1yFp6CS6AwwFq1EqYi2oUSJRsWB7JkNO8xOQbORQ0jHDOob
n1Iw6U9tZLwZvih7uKup0orL9sPKKKipzLgNIN4lksDY6wqNSakO8q0miYGn9vRjyxJLGVM566op
ynQHJJWxm4FRHoaiNu05a3VbjpH6YbgjkDoMJKD3bUhaSCTtYiU092xt0dOKLSVFsFs7VKpPfUdW
k4mz/dpjGgJ+SyscLnLjGSLbwiTWrwEchg8dnjqeOqsszpXSfHQalhCIDiO9CGkETz70Z8gq/ibv
gPdkHRGFTJLBZcpoTJAD5mMkSKPHPIaiOvSqv5tampMK5HlvUFQKA5lhJUdRpIETs4tdp1LXUEIX
aKPoPQzmIAx2HZgYMuoEFkZA5D0hNEOYRY1UH2TGWdcyU165os7NAt5w5jImxk3RpZse5KzPierY
KKjmH4lA0o+wfsiu0iVkJCmQbF+nHK6OQbTXQ7gz5QyNp5ml6zTIFd/Ba5pG7IiY5T6bCVbbPGT6
JdPZRvZlqNu44tWzjL/TSztiTE1sdrcGgByd9Tbaz0OqO1mUizeNj7GKZZYbaUYo6EDwlsP7zx/j
ksS/SWxELxmx5TeF0u9CNU/YsHH6T5NJFV0yp/C5LeKGVVWcO12nBFw5LekKJQBrraaBmWpaYTH2
6XjxqtaotjrMkNdmLAzHTAvoloZpncQ21b/YDGJfgwDupgLwsKI3hb2it0vVxJzsuahZ0cP1uMyg
xR7adq5cRRtCGxOaSJIUnQH8mogKaoZzjVQZB35wTUO2JuWj0lioZppB77sRNBBqQDwwNCF81HHY
T6y1nZ5JwfVn1A9RJA5bLLQ+O4oJFpxaBO4AfmrdWIRzdgNcNznTRC9L2DeO0TR8hboMC0WZaSd1
MWlHBDkQ0A4krYUAYU9hFp2CmhTZXFYnj/HKIh2rwuxYl1i8FC309LGDpgdqY9sbubaZusngWh3k
U1SJ/T5StNYzIJiTcIHZQ65HQinmkX5L3GW7aLJmF6SuTxF/IkzaGOFCSOSF9HjBvCQjRSiqmMrk
ROvOmj/XdqEFmlOXBF9nMgvDttGldQj7gQh5APs5JVKGMJbxhJ0gIRqgv/Y8F8KMRbtnJD7i3Q4t
VumXm1Ya9EMn1LPdJq1Bl9NSHd9QJ7dIFY2UBaU8mIGcI/laYDWoz9nizjWeac049Ikob9KM670q
u8izTKxSlh+QfZ2AQAQoSwSPETW4rRi7rY7cwlhSqMvgpeQWA2Bq4iZCrSTQcA+w6kZxJdsW5iBq
+yNRlN3EMN6yH/ClHhVCIoxkgM5v1kAXOhOgO8X1YBFfMWq2MnRgRgnqWkXWWNh9OZEZCw3fizQx
tEUttuw64Ffasa+9eKD8MUJjdYVAIy80ahYdQIBwSuViKovK36rkkWDn9gmub2EUSilCi2ZAacKy
QGV3o+Dx0kCVVj5dfAoLmRNaS5p0MmtbNiJkQWclJsQe2XOcqRL9Lx2nb91KHultpmuFSU/7KGfh
ZBnZq8aCDXmk0CIsH6RzkfUooftRWa7QFusTUVF+mhAU3JMmGVvY3cYordb/wd2ZbDeOZFv2V2q9
ObwMgMEADN6EPanGJbnk3QRLcpej73t8fW2DZwQjo7LeqpxmDBAARKcoEoSZ3XvO2XiceQ8FQgbL
MMc9a4Nf9tgMDOrefOsi6F5KBx9GGlLctmVztiNIvWS1qc04O3LXTDYeWhhs6MFB7JYBHV+yoewN
FvyUTBR32rl9P34kPrbBZapgUHRazihKd9M643DfMD89YlOt0QZDIpHLAMS1z7N91xH4FeQNmjU7
dgHZ0gFNccnTnGSSN1g0wN0AfHTeetE27D11kr3L1YFga++QcIlg1kIDX5XWhuhX8zhNihZFmrsg
yLxxVyVLsQt1/qAyRbeH04bQP5jpsDa+cV/btrpRgVkfPWOc90CmkEzlrM38AEVMuMQgelWP65KJ
76FLefeq2kmA36rv8WITe4zpmMwBOzr0QjDwNgv6ynRM975Jgp4dxRIQa1Oc3DDBet+SgkQIY7/p
zFYQ+TKMkEB5TjdAv9gQEbibgn4+Z06JhDNGYRinDgxFl0K1vdDyF/3UgDYacla0IRkDUrifKLnx
K1UZgOZNUZlTrziETUbbqrBQqiVIHGKdk+tgC9+WBrlNvdUhMwtNXURvyVl2RHggxvJLK3u42SGc
HoaLYWuVBJ4SSydOVoRSe0o1V62s5FtiWZC8O9L4giAhFm6wxbEvaMRDqEAjKEtgfkk5nlwvJROq
60ASd8jEogAgMGvu7Al/sXOSpFQiW1kIempkx5ix8Jg2FW+k8lt3w9SUx2mkvRzMZNJLqwvvOsQ1
t4GD8gpHJbJcd6AnlSeoSIi6Kz6rJMh+ldycvoEyIVPfS4O4vJsKErD3uRC4rpUIlXVpW1dcJOZa
eTZ9M0a/5KZ98RzWTpcdxq71LKYgQp0jYo+owGcGrLjGI4F0wxxFlIjKwpzyFUo+aw6qTTBGY0nk
Uej7EJTytA5G6z89Y4UcpP8xYwXq8V+D6k25/oM/gurFB9NxXVJXpO3+ZUGtPihpKVNZrum7Fqvt
64La/uAIZRILa3trSv01XEWKDzYJhQR6/bFG/3cW1CZJL39fUdu2g/OVpbkv8Ffaf1tRz3nXDYUb
e5faTr9QvcYxQb5HWxjbvvZLeChYRa0Zia9B9z7GFhpVDmKt2XqFLBzvDc07gxxIFAEEtMr7Hmki
mk2ETxq/xKSH0Un6hdsrPs0aoeYib4SoJkGr9Zqx5mramk0c10T2+00lmtuYiMT7fnwhCpymfZES
oDdmz5YQ9uPsYippKQJWY3GJQ4JXVWGMhGUEFJNG75OsCIZrWOMRtnK0wsa7DRsEAA3MOEfT4wig
pnwayI77ib03SlZ7LPbic5HCUM4y9SXyE/GxtHLSQ22YyEm43DuuuUsUDd2gkvZjXah3Fsoo2KLh
Peb7tV8a5zb2u+ksPaqomoTnZi1q6ABfsixt40bK+dSP3bcxto37GCbRgBd964ywxAtzeklpdle2
vLNkn78RqU06a3wKy2V+nIJCnM2+OwP0ISY3T5ddUFrJMYD3DTtLHMIBKXAD7s/T3L8Mkzhls48j
0WYxuVe1P8W7AV2rPTvxTVO5IOBA+RLHMvP1T+2TzM5zF+7o1kIcdE5+xLIXrBbSWJiEXjS/KU0p
nDWv0NXkQjAx95K4yuME1HACbiib9mW24p7oECzsWYQKJXB+1pqI2Go2YqApiePKSxyQqMwjDMUy
feg0U7FX0BXN5anXtMW23CcacWgyEzhmsXsD9dmyQOT5E3MJFwMkHTH5y7ZpCQVjd1MYzW0yGf4t
U42D+px2RXhc/Okum/AOLFn0RprMsGss7oqaFUls6r10SiBRTkz+Y/mOKQW1Z0gNNUVneRRJ/61g
ubWLNYdyAEhpFgSqWhbkP5KS0Z6F2T6xmwKfmY4+cVobRKnDrBLkZQmzx5UUiUUY/CTRdDzZ2kCf
ajpmqjmZnSZmVob76GiG5qDlb8xfzYOnhu9EfkynTHZ3abiUtAgZlllhnyGinB039G8WJLGMWV5Z
Bl/K+SPkxvBRJScbracZESKQcoEda1PuICd8JYtruZlZtMKXCyCxVI8NtZ67gT7ibWL+ks2UYfbu
g71T0IdujAANcIFk3JXNDYsaWpQ0ANBjiRsmgv258kkqo+r1hTUGMRgpwa6Rmyv0YT+MqW2ODNrf
wrkbaadky05rCC6sNC3fJQnBCkDIVVRB4jrgqpuRJ+ZgSJltU/83Po6aq5qTjutpQ2Uk0OYIFtgQ
dDIJidXMw42n1HiignFQlc5HnklEkh5adjOEhJVid+rmlpDOrj5MLg41NUB+7ZkjxGMW4npIvxKH
jJd4oE5P2Wb+HqMohnvLAE33uhm5cZkz0fyky20sdKZOSz25DrhqkuK7uTjxaUwQ7Ec5yj3Lyvai
bB8za/klSYb0YImGMWo1oL87JtjvngLZVxosUQLSWIK5Pk1J/oPX7TFzcs9VGSP6xta696DYO25Z
IrhdtuXIJL3s2wiw4beJeUEatMa+zYHpDkQITyJ6yblpb9TcIT/O0OZmHSEqTYva56lhYrhZgj7d
OWpK742nsCYdpCjis1VlH2U7wgly1I8hisgvBdnLarwu8KzTAZ/T3iJevITOnZESp5KHpiVFws/S
ai9JKyo6/Dpa6TYqw0O1/lH5DdQwsJVbMoxIMg1SKFVGdPBryq9d/rVamvRAMRmgQRLTUcOML+vl
trVwW5DhDghq/umEwN7JzvVAD4SHnHiu3aya72ri+pFMxPXSugKm7n7J34HtZse0aJZzg68Qwz2E
9RKqQQxQq4+LHyyOQKO56X3a08TuzM7YiQG9ObaJOOIll8OIorYpCSzJLXSFllMdeuN9oet0iKeo
prgrsIiM71CFgJNOPljm2A4/M+Ye4HY+LI0f70i3a9D+EuefRNyTivxNKuPFEMGNORLqEDo0JUIL
tb8xfKmnfk8U6JZ2RHDJGtPdF/D+oqwNP0GPeqqHwjksk93sbemkeyLiEdhFLOk8Mk9mcMREJiA+
dFthfcRuOXyebYrGfYJWoLVYhYyzwkBWMYsNWpnfC7cj48qC1Cdb5tyhSy5CKZeHIG26vd/Xt2bQ
cvk4CPrAJ80PMBcJp5nB98WoO7uyR34buv7Fk2jp4M91yNiANllEcG7dGog9JDHrGFndSTKVBe54
RtqS74TvoV5qsUUVkU63apPuMiBoUgMtUCKA6t2gkAJXpFnEwciY4E3VwafS7s1etjWGGqIcFicv
bKO9Szd5087TsOsFFmFlgcLsFt63ZjF18FKZ3QNZ4uYbdIdRNXdxX93mKpQ3doOFJURGqKBu75yp
TD6OGVE6oX2/VP54sShbkhWHEDzOkRLEpyFw8W4bnbmffHQBjOyEc4447CuEpMxaiKsgT2XC3sqI
rAmDZfQYCxdpvix2rNnqG7fLTyinxg3p5MmeqEn/aLLaNzIj3voFggPScrqzEzEAx9jxQYRyIXg0
jCPLu+spp56aT0aM5CKyiRuf4/A5cKNqxwhfH1VQDdsxmiCK9+hW0RIALzBvnQDOSpQkzh28RclH
f6grY7qFHQ2ZcAD9kZbOXrHU1a8y/9jGTAP81NkZaNjCzPjkEbR4FkAHCKBShKj0S3ZLBtaRdntI
YArl2HqqMdlpZdjq7idTJOk/dfgB3LCyTuHimguOzwbrbDg7u6BSLaXPbiEig6TavvF+Wt2MksE6
r0m269l1T+qsZZcwHVdMxT5rh08Tq4qL15P5U5PhzVVmoGG2lAU+jozQnMvsoir7e5IiVkoKdD12
BQKIm9hJoN0iQHOG2sNmyXpzT9jAa5qPuEWd4YexBAjg1nAEketPOxPI5rU0LneW/qR9JgpOyU5G
IfZO6iJMRdOCqBXAn3pNhHhWdjY2UJdxIHVoEBu6IQ0VY09mxFvHHHwTpjhD1hc5oa7h6wiupAxi
UCIsbbcTFaCN3b40uaKC01LuN5qXINXgap0o6jledTExaCXljDhLH4WVd0vMDQpeok3xXPQ1NWT2
LB1ZvO5dNyRO82bESLH+DCm+xhXPlm2c8Sg1QxDjJiJlofSf7EAA/QwCqnDcTwpobxQSU5JnE+yj
pUP4S8f89WDK6mF9uSNerCP1kdPfcqntkQCR31nXayi1CiMyaQP1Zfozjnqowqw4BfprP8UNfi3W
MoytzXBGF9Qc1xhhOTScW3dbydubQocGqEuaBOnj5mBihtcpFCi/INqsu5nTwn9caogZOvNiZb94
a2zs7+16wpTlw6IwONLr+hbWpLNyfSKN1HvXzTVLWop8p6il4qpG4Wi5RBDbOnV5zVleD5s5fRdk
m+2vp1JAACAVe+ZZOmx5fRuc9W1Z36vWcm4dUHUH67louuUSOY28BAsCbwLXC0YpK7pZN63ea71f
dV8kG5bVILiFJDspZI2ypqlPw7T1mOyc1gz168ZvUp2U7paH1F9ecqMyLlUUGZcMysbGjvl+1siI
ruHosMkbKl/te/Y7NX2sl2NEkMUaorHmUq+bNU7j994anY4OQO4no/u2xlSvG9ek5rf3VE37beDe
Rxeeuzp2nKTmL1VxD++nCY9wTBGqoVh68t1xPqw/HPSX3a6xXXf1ZGFlXZB79zomRVDU2633id9B
HX/mr5uzh1C50cdDF36OvTE8rB/K+lmsH9SQ2vlBFTT41jzpIInI2yHIxI2J0v59gS7EBK1766Yd
yfqrCAP9S+C6i3CCafPZ6mvUweuFPHHXwNo41+2pYULgrW/IGul9fb/IkhtwjiV9dGY58fstWP/K
9e+VsH8v17+c23Zx8JronIMNrYYGlq2wf5K+jnJqIo3Y7cxHkxWxKyFhOxb9gMpGNg5F5Vur4ZLW
QD5Vl+BdLF+Moo+ha0DMtZYFn5nXvYNy9Dw8nlM2zl8bqK/7zAvR1xcZ8s/GJz9hxmZ23UzaWOea
8U2Ly82XUOnVgv4Hn4Zwy2lrxc7TQL8He/RdbdT3Vhg8NIq1mxEx0Mv+Eiamhj6ps2zlU9mVnwjI
YsREei4XqkXkrOFcxxzuF3fTcJcUxQ/TNT+L0IRraqAngRn1JRefkwjTQOZVX8Oh+Gq5AWgCm6+A
mSf3TVRkRB5OjwJ7VVknh3HCZkHII41zguvUYJPdyMqzYfZOAlh76N0OjeeC+jLM+tMYzEx93OE5
qazqJmy6u05T08IseqlNOhB6oiokhWNB1hLIe8bXUHTn3nOLIyoGDEsTzEbvOYELjGwzvvHeDOoE
e9ortDC88cnpPWZfnm7+yrus+TFZj97yVGW0koPI0NSZ9DZypjcWJIi5DOPe6BGRWzJPCBtjte6h
1Elz2rQqAJVLy5xPrPmUhM7HInuYvfQn6iyq/XPEDTQLX9ueyYoxo3wTfXrrObRJJnc4OUn15DVn
whGPtRUgRPJUydvVPaQu0NhoIsFJUnUOxvyuh7LBrG+4E9PnwEXH2oXqbmaS0TUNXwkToTDau4g5
M+2P6sUDFGzaRPegym62XoofvyvJfdMK79fWGZ5b5X0feBOWCAl+PwouROV8arL04uXiqc46nGaz
va+a5UeKCABgDiyeZGwfJZSMROE0hRZNZkGG12SydwRfvdC1xebl0+nKnfemsZtdb0NMtSKXpkj/
kFfDPiqRXE43lDmPBMj/amPEC37nRztyHVNrcm7rhB6fQ6+ojyREghjii4P+vxLtU14ZeG9Q/yIU
Krr4bbHSJ3IH4QCk6i6baVd4aXGLkuxkF/Oly+ebFIVnOqQh2dnTj6I370luelnguqSm/80Hp7BF
u04Dm9aGIG56U9WYCCrcowJpbjqOG+akx0b1X8syf+JVQm7wZ9rZyJsLrBqBzLLDZBeAZ2m1UinR
7iTGNjdedgYfQ4gRPAPVM6V7caLtRb1mUC42ajzVEkexIzFN27n/EE/t12UOCAEA8BC07dcmJH5+
bHHBWwprjAd8cGlClyZPiuM6ruMjGNpvjcYFBRocZJClMb67JdSJwEOlF9XDq8C81gij3zsW+ttu
4XagQFuQy9M99K1HnrDOxNTK/JC5MhqKG1WYz60HTcsjJY7EwHyXaOSR3SAn5V2rmScjt9VgpF63
KFAPnmYNTWol+KRmFPQlICr1kJUy+qDbQVVfPQ1dqqAvlVCYOo1jiuAyVUyxNihJW2Ij/Gzba3xT
SGdolBFGhfhpTqP5ps/BmYTDUUMkcO5F/kmkCv0jMpFEA6IEpKhII6PCEXgUmWO4zuFJ0b578iMA
U8TpD8jTsCFq+BSat1/MLLB+90O95TvqWqF5mfLPiEMfWRcvt6YmWWmklaH6X7aGXPnQrnjK18lp
xHFpxLciTkoylOSN1hZtyYTcoK1A/mH/lFlDDz1Zpr0XjjvCYLeTRCZjeyTFwCTXAC6k0BZ+unrj
azhXpTFdLrwu6NYPrQZ4AbGBpqmhXkxgPzNq4DILKASC/SIcl6WaO96WvXhCYP+mhE1oEG4QgnoN
dd9pfpgGiWUaKRbnpKzAGBs0bCyPKAto/FgAh4zwW8zTirYfydbg9jSujIhpGp/V15aK9S23tV2s
0WZO2NCecOZDM1U7W6YVoLrgU8096FL49S+QQgg4A4ZPzUyjikIS0C8voeFmFLfeCleT2SNBrukO
8DmZF7m47Zr+o6xBGksKCBrRlq/ZZ93XfvDeGdKHra25qj5cNxPNQJL8TB3a4KMGvylNgIMEZ/Ug
4Swtuem6Q9JKprIMaXyRWrU3UiL4XaBTBJ1iTtOYuTzYlVDnzAH8HAJZpKiKMostaHp0GlNXL8ab
2wOuq2YPGZLOOIVp12i4nSpG/Ni5Qnrbj+6W32Rm7kPGwnrbeRXJpXK0d4PcN/1dCTvPhKHXaJie
o7F6JXw9sbw3GreXm/7BLwmEtdHHbz1eWtnhQLOonyOz7C91GX0rNcAPurlfE/ymwX720s6PgYb9
oQ5a9lC2ye7SKEBpf0TdFG8GGIFGiuu1FCbhlJZ6ahNcxaNGCtbOybbr8dZQ3luE/sdgFbZTMkfJ
Lp+LFFpzkaQuxVJuaGE/PARYHfqG1tYKM4RqOIeDvLO5qmN4h0sC+FDao8PwZfWH6JJqNCIAgptY
wxINRVPbzFCQQ+j6AqUy71rSGCAshlW/kRAXQy79zDzYmXtw3PFHaqfPZX/XakzjQCdhhwYEHVZv
sWYC5kiPlAqcsjYFCVAoQeOHeThO5iKAWozE4gjCWITjkE/VqMcYXmSkwZGZ/JJS395ciQzuoLa1
xk2acCfJfX9Gd4vofON2ON4TikOVBlVSC46PCRkjc5wy+Ie/0N9UN8EI3tLVoMu2h3hZg7407OyO
YQ7MVe/fI7xVm2wqPiXDW9zdBBbwzE5jNNEdONsAsmYDYdOtsF10bvrqBzgh6UU0pxke52JOb8yb
9iacThrcIAEBdwYQPG2N8mziRzvj9bTu+HOK5JlK5a2RexKjnXYSyFeEDvjpNCA0dM6LBobGXfZO
zvlTWeOb69pu59jJW2XJN3CvjKud0XEvYqnZc9V5nnFnxUOCt5F00UnjSvlMuA2neL9AjV8aAymB
qfGmRlhuRw08pWT6ZBOnucVmtHdgonamfw4UCaFWltSHRXdFyzH/3JhWue/dFoYc9l+lMasZvNVZ
g1cjCKyuRrHmGsoKq1PtSA4mJQJiq9DoVlYDdM7px+8mDXaNaMmnQquyNPQ1dl4LDYEV4ketobA+
nyPkCevQK3JNKsixIwTZJCGlId9SdVpQLBMF6OmCeW8iGKjvR/ive78pn/OMdjwOGaL2NKCjmzOR
oZwDd7QeC81AsjSS6nPWEitKt5c6wsrlWI+vm7iKuF043OmNAmTYbFbHyIRkBgU3ApTHMxiCXxCv
azaP640olEujf1ExFY/0RCawSTBA1lPXzYDfidQaL9mWcdJfksnJWnScZJsKgnCX/JtHKYO0Qp8M
fDcb+MX9cCm6AtF24aEBTeKBcaXUWalI1sYLmroRQyEbXsAtLpziuJ4X6luC5OeMMG682P00Uslh
Ioh2y4RhAlcJ4Rxo1Y7OyHroqo7s8bLCGatLG7EubUQCUeEJd98mrAlSp91FrAQ4aaLJKYjg1CN0
c43f/HOTdSLGH7KQ1aEX9tKHwjIF9pPZZczU4uzZGa3m4GiU2LqpNVlswfmYxMo4BXrhnCRkcUd6
s+5dz5VifOhGAkYal7iCQuPNwmDGkaAwI/0+vp4sGrITnQxjGpKZS7Z0+yZV1clwWBwtUxUxugc0
ixqUMJuy0aQiXc6qCw8pf52QBpAlyP16ultGwr9TGnVU1QuJRHpP6s26px+BNQjmok84QNtJsKfR
g2e7OgClx6Ri94l3EZbJn6gauWXCZl1yZVlwstgbkjrUZLvt0HrmJUhHmW+ckTBvNDAf13NJyJ1z
3TNxZ21EryhwFv27aduwlJ2a2YSm9Un0UmeIkevBelqSon5O+cTwfYrLumn+3PvbIRPedp9WxKCs
r88oJ5vrdme2/MGiL+3fm/U0QsXgPJWPyJlIBGCZkJLCltybMuIQ4oBFBDablEkCSa42kET9GuW8
QBTUm/Vw3ai6I8CgeUorRmKC//uLC6Javyt/eRH6UHmOS1KLfh3rT+AekMLIlDkaU2cfeM+yboi3
mKttH1Uha65NWYsvechiZXFxY8YR6YQJyerO7GLjn+zgREyA3VTyHsMS4rySkrYxUM1ug+7WtIgP
n7zkNZ2yN+ZA28ye4YxbudohacXaXbyUHVcJGijIiIQ4Lqno6fT0Ag4Jb9dUwAQIZtYSBs3DIW7z
vUmh4mDP8qZjRdNNhXNMB56uMaLdL7GbWG8el0DGTE7CG4q+DWfOTWy+lObwbmT8BWpA1x4meKFn
zOR0SrlykVSHOpEb4cknwyCWolY4x/+jXRSmMi3sC//7D1fC7rV7/V/vLBW7+f41f//v/7qBFPba
/pPa4/c/+UPtIT9gIHVdB4+EhM9p+n9aKExhfRCOxBHgwbSR0kFr8YeFQnwQ+j8XfwEEHPScf1oo
bPXB94VnetQ8lGcqaf5big8h/m/Fh08Ku4d/wrE9Synxzx4KuipexpxB3ZhBcLaTTNyOshe3bjdy
H+U+EopYgZavCJXoa+SbupgtUbyCGNe3697VYJUlBhGsYkyU+twK2Vr3Bn3nvx4iptgOHSDr9YdF
8D0OZHUedSHZ1Bbxdc/Wew3q2zMG5evp68/Wcxmr35R5xx//qitb7ht2etOs8csRc7BDTBKhQ8wN
GUHfhrw0D5mPNq42zgvroEsqqPDbqsmR0UY810oTK6whJvShjPaLqisUiUJrnsVzEU7TyZTGboyM
6Caz4mmvlPo1dH19dKEzytsmb4mgbAgjQE57WTdtwP2HhtcXVid4UW2UexvB+32ukL7p95HV3AFN
uHGEx/KPkY/fR5/gnw8neiILtlcwM9NHN4PQ4aA6J2G1v1tnFyYZnbhk2+M6+K2bzGExWdBnxxTQ
3WaBDguEQbNNLCz368ZYGELRSnNMT6U6ZfzNQDXp7QwYOK8vY30ti35B69664XV0h1aM5BwyJtc6
1/m6Wc91Jb0AunGnAjfGiVox5nOaMQnFR7TcFPu3ysmivTTo9toYEHRf7o8RUNDaxcc9nCaaUCRS
VkRcdJlxWIbo0+TH06WcnPiyiENsNhM1aKrFFAdmDSbFrtmQHFIRerqg2ZkWpIWS4IOjR+dlHbjj
3D7Q6ihP08fQGHwYlNiSbTMZ9kVP7oxdIoQQ7UDElCBWmdBcM0e1WSw+8pEKQ2hZ49sodNdnNNES
VLX55pfebeLZMOtWcJ3eWH0uTsIbtuupuCy9g9dHd8kK3wx112PdBPEfeyv4zsyeaBtgvqadpvhW
gbmirFpjlj7bmrnRH7woiE+Fy5XpJ/3eD0p47SojtknPHsfKxzFfSpA0eh4ZeaShdZb/y69J1QSz
wMp90ePl70dXK0B1faRs36f2G3RpvMn2aUhwDyyif5TUpw44sMTeHKwfRmvPTM4aZAqmq6k4zKdq
lCIXqJAzpCbEI3mVVLs8QKce6bdDzRAyt7Vu3qxvg5Oa1UFU1dPf/vZCtx5D5u3HLmgMcs1YQnSa
3kgfrCDRgc363dScgH98TennMXFBXN5D8daVfBkbP5uByHUjpx2MpNLqmEGPrd9s6ggKdltPLIZw
bu6XAN1JZuBXjAbUN6qP6Gn21bOaEuI/B1dd3GZ4yQxFrGvvg+UqanxMMYlG02GygvzUdqO4jLq5
gZ+1FbjjLd0VWnQvSa1wTkvH5Wveor7ILaIMMa96BXmXwUw+S9BTYYqTqNnVg4OMlI5Uo5t6UiJL
zyCwoGLgsMongFV5+Lpy/9bpvtX42cGYwrdw5gItBx8Paqfoa8feKR1iVkgkPDDvaLEiZxPmFvqI
tt6sc+91bz3njeawT1XyY/32e4hRLnWdcjdgQY7kCdPGhnx1ah/IErkmmHPWtklDySRhzGuIn/r9
koi8P9VDt1vvQesp18dWLg3EEkP2auolwrpOoDlAWtsmlUkOMKpqyxNmM8J1Cj7O9Vr4vSt1G7pX
w8nXnUAzJburiO19agcQP30yB0KL0jD+Mlxjo9zhtq60i3hifjjcRxV3CEs3h9PQ3FFGe/DNymLl
qd9ZfDWztG7GWCcFOOGLsh6XnAilkmYEZFd/JzKClteVx3p/QxJ1M0mV/L4v4+TotoDVGPGauDgJ
szKOwDceDSQTI4ygjayqu7gkCKuKe2wIAVnaTAlmyqBYQkAyh8jL3XrnJM0tHRQkippBcaVPEGxA
xqzRnfLeJy1Mx5iYvgCfSyH+sh7CcftZi7InfLGqtrP+VV0ccdtz7fc5tc19GefZzRiJ9IZkHMoU
Fydk4J0SPdVbd9eNq0/+3rPaRHtyKMmHpQNrEYVyhEmNDhjz05AS9Nm2yMJcRJbfwDjNb/pRVfvS
KKnUd864VwVG8GLmNjPVfXIOcpoByANI2A6i5ELA6EKV+iIEd1gE2Oog0/ypaEkV7vCE1Vju6aAD
BAL4lmugq5205dml4eFbeixYzyF0wQGR4VbOR+7zVBvnoymcs1toV389+Cb9/jo6Bn5FB2V0z7HK
EFaL6TSO03IBioG0n+LpEMgAAepM2qTthHsvNc8eyA3mx+Gx5lE3NIyGGx+7RD3hVEMgP1XBQVHi
FvhJ+aTyRvyVExIxETraLmmy/jbvqHe1Yf80kfCVKIg18RCe+lpGLKapA1woXxO2NF7WTeFVycGu
is+9zsyJ9bQn0xOYdQPFC9RplSdnp6BmHegsnt8/wLmXFWirsvdmGj/mbjXeWiZWkqgLt6llkfDR
mE8o0mG6uMOrRWMLxx4limz4Eofl69wyecMLQRiQ0RMiD6x0knQPZ/cT8TA6xdsWu3Z2L3FQ7YNp
/Jw5JPEFqoeWOn6Z0wwfQr9K+AZiUdCtocO84D85mkDOTo1Tf8kH9ZwGE1hpo12OWizqZNW+pYw9
8mWkQhDfdYGTHS3sZD31/WNG4M7Wif3PuRnfduMyn5RtH6rZ/oWo4r6c6a70gQU8lVgTFJPLZ+jV
JEPK4WAvqKrcpv6sBiJn4+yz2035PQ2v3CYcsYg1qi3BtgGv7x61/a2Iy+EQh9F3t6Q9tRADYzN/
2mNgxx1T5KfEBWajJhz9zBhPWU1zOXO7bldO2a5sSz0OvFZlG24NjBHnrsTp2dV7E/J7Zz3UkXrJ
aRzxm90orz4GMYUxp9Ojj8/QsgwAEIANbj2JdJHpak+G6NDiEh4J9JX5c2z56a6KR+IPl8n83DIm
eYP4ReGVdP7M+NEJWx2GrN7Rr4OFsijctViKNpP6aQ78H6Xxs0kllQj4ITwC/dp0BSanZPFQX0wL
njhw8GXZHcOh5UtnhjdTBZKeYJgspC8SC8JGW/vrPI/mI7h28gasTT+RM6msLKQM9712yoiMD9qN
M9Qg3wU4h7T9o0XMzVlCvb0VfvDqlc5FAmqjz4IJuMxjbIcPtI6TpzTOWxyCEJT63D3bHnnCKNG6
/QREC4D3RjOnJjx+aK+S6mA4JKegQX6x6hrP9bxk27agOdF5xMST5U0IvgWIXtmHbJK7aHHjYxwV
3wZaUXGcMOQl0b5wG5NqDoG8pCuRmW0M3z2stniMxOfR0bIF9TTSXznhafqWzjlxiI6E7UAqUXun
rKHfElSBhHcqx7se5WOBEouqrLkRttcdzMX/lnnjneHzSofnnkQyheBGdQjjxUALJWrgMc/RC676
bVa14rSwlNzEcfnQ2dRrypReoBx5+AQQjhiI9juWsO8jmjGd6epUEak3ifuCqqTaVUty2zkZU9IW
P1GFMNwebWBN1vA4h/hn3ZnmamMB+nL8n23YcCOUKB1k6aZHNQTiaIhJ7fCpTIH6OCSlz7eYoNgs
lzh6aKN3Lj3Bqp/oGfkp2CjnmM0lLMbAnXcR3X8yxGjehpsxHz7RnfhpGNWxMvnDRetRmgeJ5Jdf
wql4CyMIqMtI9YTmCL4oPhgA39Eb3j1BLaH/ZgqZveGAex1IdRxZLiOz6782PpVY5VIa6QpUDqHj
7qi6RTMJwibCdhLFAdhUtWLNtMJrsPgnB8mwwRLLqUh9Xh9w3awPuh4W67+8Em/+9uP1gf/+uTxu
7nzck7rt1BGc8Dt9zdYjrjlpBdrvYDa91In15no4rglt67FiznhAGn3XBEVzSRdmKOtep0R1DgXl
GrrTRs6aYT29bnL9qOtDr+fWPcJpmL39P398fZoEE9zvXzZ/Sgem3dcnEoYTnucIm5N+VdcH/uUX
XJ9nSAM9XZQqZXX85x+A23U4Bll3plfn4w+uv1wpzT2BXLu0IbUpW1fbK7B53Vwfcz2HN4sV+fX4
b49xEbptCoRKRLCQf65XCNfN9bGoA5lhXo/Xx6wpdddzRY+Djkxb/ch/+cp630at5uFw/svTQeft
DumYPFaywYFYju6DSRv3UJgUuVcg9nWz0q7Xw3qe680YoJPFCsBca6h0GeX689/H//pnUs/d1mdZ
H582EW3FqWQtK8lSoteS5kps4kFQ1l+Xwhktu/HjurtIl0XFVBMSjdT74miB1Lp33ZAe8ddzAu17
xs30dH3EulcYRJSpdhqxNPzTP1j//b86xzcG2Nb16a+PARn9WBFBiM/TNiG/Dmya4t1QOU7myvCO
/+GVR+lRivsfKo+UIfsf6fzPtcf1H/0R32J+8F2f6rL/t/AWz//guJZL1952lC48Ul78R+XR9j+Y
0vKBszK3UJYpqFe2qMCj//4vKo8Y2ahHQvg2lTBxqP1RFv3/CG+xiZX5Z4y3JTC7eY5v42MyLetv
dUdb2RHd7iC8jNM+KfRCJV3rNgqyd1kFd4Efsr5Zmkvmyue8AmO0eEV0EtNjbIBFNsbpXHTNgMyU
Lj/BCN0m88uJQF1GeeTQ+K3snEVihZorw5oRpcknTMXOHlUZfCbFsjUQ1Br8OPg/3J3HcuVImqXf
ZdaNMsAhfTGbqwV5qVVsYAwGCe3Qyp++PzCrcrKi2qpstr3Ia5kMkVfB8YtzvnMc6/GzEYyTeo2x
78+P5O+v+q+IGgEB6l9eJ+8U418THbPDzPe3uHKylWc3E4F3DNGzL+zh3ZRkBSBK2rzQlA1obptm
QUY+6T10fZHFz6IycNDft5sh0/lBWeazCu2Tdk3uwQ1rEZ2l5LQ2NG1euEXt1596aT15nd+urb58
UIb5kxbEuf1+IBTTW3lyMrehJLkW3+0kxmNiLKVuVS+3X7UlOrQod7POxrORl8cZLekBvUG9xfkM
ZDkU41m2mOamxHnPbIS+TTZLfA7N4/d+yFs2RqAS6lNBRN2fS6HvUQkhGv5RG3f/78fSbxayW8QG
trM3gAgARyziye+HOKGtCS3J5nwZkX4/fI+R7TC8m2izdyHMBxJPKBx3ZWi/lYfKF59DCSN4dlDc
fS/forl+Lc1EbtNlCxf3vGcKqgBOYtM8VUaEs8VjLV9m9FpTH7gMKlBSRG6uPyyHA6gr7/Jsyk56
jIMdzfW9lw8MWcuCNCTPrrZuxsmtlv/UnSn/8vD9M6PyUePP/qEqVLxP7PZ2Wn5Xy9dvEebAe47h
GlNvrSALoNcUVH++xW9eMZGIyD4iUaYHl10j8D99/9u8TO7aF0wIw65jssJkCTtEpKiR8/pQRZpB
4R8TUMkCs+Vy2IwG3psgSTxqWi3x6dfvIkM3/72w/l5dz7Z1Z3b8SJtiV7Bqu5Kez/w0Hqrt90Pl
IRO3ozI5D0AsCH1vWUFX/fP3j74fomjiFwttEP5n32lzEULmfY80eXmogi9r0frmCltN5PyoMnBh
JeIcly8VcD4fkx349RjTEBB510IKTSxbo4FEyH471Pa5KZslCbBcw8D7EXhvJhLQ7YSIC4DoPxbm
FXPgFd6359KgaKhGLz12lcMCMCHYp1LI3jV79OH8vUGIfNQs0DhQw7fyWXppsQtVap5axg5dob0j
VhaydufIA0ORPEZpQynv5shMbnEngmJKMhhBRbKvZbQhlSQ4COmOsI+ig58i0DLyCSGBKflfs4CW
RD93897o8qscTg+hEiRSGQ2eWJYfvdNbhNEEM6QBRtQUkc0f4zpoRoCta8j7ZLjffe+9KwnILzY8
SubyhT/vH783o5qpJabPftrGNdO4Do5KFyOHSiWXaDHQx5slCE8YK0FP5Igjyf/22nNWl8lGVN1z
k3TvACeN09QfJh1YxzCY1qr3B+Y9cQ4ftH6Iqnk4YwnCfEKPNqqnutDBpqoAsX0vpz0KEKcItm40
ypWXV2/2GNs7wQSPIV8LKyMGu2DYUI55i/gWS1CzFieeVatnVHTFboLTdRyij3L2/FO9POQkI4zm
fMyY8K1lXrbr74OSe199cIoBUi/gED0Vd63f+5sCOQhbDrL2CvXY5C1mohiVZFfOA3VbRcrNNLnE
42C0sLHDfc+xy0DYRxk9xRV76QkjiNdlXxKywXpm2JyFBtjl4TMtzd2oI3gzIr3CbsF0OZevse+s
lWVZOxgFz8gkymM8Vgw5QkB8gW/TrcThKUgM2I6p9961NjNr1OanuDYECsDscYxIWKntJyXyk57Z
/rBEupR9vcg2w0/GMk6kfgANrLfsib6/5nPOkChp2r1HjKoyTRgweaRPkSQXrsGsinAUw0nbeK+G
p3mWIKtT3+n4PvQkgLQQHPuYcg2MrBBeu4ta8QzmpzlwTtz79jOEHPK/cqNFdkZZyhfifsgw5wny
paAAECoM06NCpcI6AfSXgQtWNmTYgBAAJGH6G1337sXCR+qA8MU0CSpiJhmPD2d0M/eQoHNY926/
zQ3bWyupUS3NghyLpjs6GL/Pyr6np4do5JnXRWy/OZg2kfu1SfXpzYSDBIYF4yJlwU2SMOgJ99oj
4ob2vYbcSCh4FjAPr/gT9tz5F8s2YrzLmHPDTGt24E2I6A07s2D/gM0OE3gmyFGY5c8pLXcJ3fCd
jpoe0y6x2NIdbio/Isg7O9aMl3csWLbfJXMW1+qAkfEAy2PsoN2kBQR+S4YkLuTZpkzqF2HFbLok
sxmbPMsmoXyJh+an3xBJY0c2wInJIAbJSLttkg8aAYx3SKMKOxh0jsCk/8ZPZx3KUF9P8FzWWU0O
HlGQrT2g+63aaUuLzXmkcdl37FwjCcknlzXDmR5ssia2u5yNJx+L5Eorw7jzYG7lMmWoVoiTqPQ6
IOXQ8D7CEMQLJwu6TkE/7fH7ra6K6NeTmel8te2zxbPlihawE+cWtl6yOtRbYlKZjfcgIrGSlXbN
2Cy8HT1RP3hVfu34PVE3GOIbUpe3jU3mFkfZzu7Km0l4xZPCCy6yF08ir4GMNqwSAc9oaJpbXZIm
X2anWEO9UBkkWAzDo0++mp76O9NswFH1VXnuhx9u5z4nOTp3wKA+a0W+lha8mMWkCbZS6n0ZkQ2a
9OO27Pj4qyS1QX97/a5G+euYKJvruc2uaiq2l7y8ceP7EJL1zRgFb7VCEN9qcEsY0DL0aqAaXnPJ
eMbBZY54x3b2YmYp7gf+ayokgu4eiEtceNYt6x5xWwDoc8rwNU5wOEMTe6xHpD9I1b5y3E/lnBCU
EJi7lMjcFavxfjMv+di55c6b1lfeMWUrt2m/EGyhGFagrLpw3wUutPTe3iqFeUAnTvletgQFggRm
BOil8jCxEFi5WYjjL2/x0RmUwH1YIbiJuitf1txCHh1RiINXFVfWVF8H2EgwgNZyrdsj2yDCviQQ
VDMaf8xkoozB/ByQzRlMPYEsvbFpvJbvqatxdVb+2WewwajmVws7qmi1emXDyggvQ7zjlNddjg1S
GS2btiQgEyiz5630Y+/dhzpOjpCOmGE5JyUwryDcI+gWO2/lh9me8o9YgpTxv8uDUTXFNQE8dYeY
vil+BjDk1gG1e9r+4kN/gOB1B2A+ZlJa3C7xOzmcsV0rUqjq0llYDk/td50XpSTaWZtphj+Yy/kn
ZB6EA1m8V669qxFs4yW98zXAbuVbh0KZUPsyhu/ZJG+iUJGBAU+rB1CVhwFBpWoI1mw3P4l7sOrI
u9NTAA9OiWuDyWDgQagoOyTwXSx3IuyhfAfUUtkrOfIrw0/fvY4sithB3ADhqOMpb/DSo6ot2lur
hJMoxsgFKsykzqzMfh8a5IOELPsSgSWxiVGM5vi8RVO+dPOvWfWYS5R3mWvZ7AeFgzvt6ychpudp
8l9VFT6UoObwS5CvwIJ95+uiOcjpuVKE401OcLDnkCmqgb4XoDEy6LXfHLueKzixgVIKq9jYLSPC
ZXi1Gh1mthT6CZdTt3NnkW5Ha0Ju1HYXLICHiE95p4Jc7TJAtlEtFxQEIaRue7Z1/lzX1cW3IWpF
DC1NK9JbfIBXjoLINCmhzhYqzFgGn2X/PrbiifvN3paImjy3/2JDc6w1HCydkKbSak10oTa+/D4f
d1EBCGJELm2Q7SvL6Gxkd6glxnuoJZSFjbdRib63RHLP5DtcQcnpNrH7odUbANwCdixlEHJovofj
VeRW9zE5NkZuPhUh5jqWMgQZ5wRHVOlLbRLS5w2whKNAH1VKoAILXeLGCrAkmOdWyCHnOOKztfSZ
+351F2YXyz3WEShwJNU/Ryu7bzx4QgUssX3lJtfgO+adm3m3onPG7TjWnMO1LThS1AkdKILz6Dil
qj5oj/X/6Bs0TnU27YGMkbzrwuIOrTRds1JAJYjfP2ONNefESoXkP21smImbJBpIUJA1ZvuUt9qk
kIyC9KnOyzuQc+OxsW7HjHq84TW7pInvHeWTl0OOj1e6ZwPMvK4RMkSs6XDa9idIw2yHErKLWsbm
ES03pqMNixlrW8Xtq19GNxOpGWFJjhl2p20T86KnwtmZJWdhZ+ocvID84diVuGaxghGTQHUshTBX
btRUP4siwn4DTHndRC4nOaMB7pifvXGY7WVfAt9l3w/DSlUdgQKmM9HZGfdxaDa7qZ6DvSGbYqf9
vFozKn7M6uUt5Sz0Aph3YYX5bcJoo1rkwtnib1PeTWkw4ptyauK+bS5Bj/d96gkBEIl4j7Ahb21L
3CjN6cXy8Fwb7hOE1WuzCT5Atd35yOjXXs4p4eTAIbLsI7V8d8N+6s11iBYxY3xxsiQr0UIno6h3
MbhB8lSHHtdsZEdARkmayh2v3NGbIaN2hguHo46oHAFhbkhQueTKphREkGhMX6Dg4McgBI+E9Swb
ZiBze+rj8aPq8gp//gE2PAS6ET5apqL1tksTcCLjUpQgQyODLv8ANHElC/lRQkqwe1rEMi+jTdkf
+8UtKQ0WMJLjT1j22We9a5VfY97Oj4ZBzYH0lNzMox2R6V0UHnanvPxwQ5bCmTffGhhNmAC4W6vF
khq7S/Sj9mACahdq+oToEm5tFeqRJSX0sCbEZJSkCetmwh5jE893KLH9M7TCCptRwvsFwgnbzZJt
RlpJ18XdfpiQVwKiuMPQ/qTsJIAoDvY5Q5Cvqk/bIzqHXoSIBrE14afOP4apJc8t9bnoxx95Hzwk
rIkGI7uIFEt9ky9y8lKGWBN++FTwJsTMlZoALMrQeM1bfcA3cmPkvlo7Tf3AX0zZBA5o2wbZq9mO
2yoDdoJyYNqYAUVeV2bxruvQ1JXdW5KP6ojWhoxLQ6Aqk4pWlxo6uvIyHzgErDaKoujS08thM6j6
lcrLTRUjVUhTbz2bxLGUdQd0hdMdZhx32XwmMiwaic6gwnZlNRA0FYC1nfoEX3P1aEZsVOAvbGMr
JVsoxjyah/qy/FMgI0pY0kyQL2MFJLJz35gg8nUFE9vN5Df1FCRzr4+xGb/CyeX+apRnKPfBCnpQ
XuXFCvEfwNCJy4GyANhbjjGoKnwu/+WNhH3/ElwNlebN8D0sgeyuXRG2+C7JLXXbiSMA9KwhxQ9H
E3QeZtg5x7I6yZG8DmTqX3mcPVTJrorzT3Bn53pCf4sTHjS44966JiInNYCw9VwNRR7fD7X9c1r6
mOrDJ2ljAJokAZYUkWu7gWAWl+EdfH2SaMCgu7RFa65wkuqDX3hFECrcy0FiQUMsPZeUG6Py1maK
nFdlbchuAYOwkzuSGDhTDNB+GTxyc/xIrASrkEAy5vjYLNtM0Mtzn0AnOGGF530LR6Q8GTkFYRuG
GCOcmblbTUdeTfAjag8MSG+TQ5La/np04wigBwBH3KfYKqufUvCCjTi5D5crkgUuKaVVeo5RD+3n
MGZ8Irghpc9V5Dzng5XtJ1lfVaPxMY4t99juR4JxN6n8A96h68aFQTRfc4YMvfFANALZGUnxOEc3
lYfju+hYwQ6S3zYeRB9emilkYDfuoFTbP7KM+nWns3n8orSIjfoehTtIHnfCdVBre82Ge1VnARor
w6YPOTfss2ebN5Aq/2myFH5ZTE0BN0rueg4bWD67JrIJQOIQ1XgXSRLBJFwTzBGUQEHG8Iu6argo
Od/XXRgd8izMTgUirtpo4E20h1aWV8KhmicsZkItpJ+wmT+wYLrpAsfcxF78CSFq7yEJXeiO925e
PzuxcwfZ1Xb759J1blp2dz1+k4mawp/ys+NnD53N1TJQ9ceFuCc3mPAZ/D5FiGMy8s8SD3ujiXkn
3Uzk4VtId2P0CaOq6ezCR0tiki2aka7FxN1vF8e+7A/S6G7M5Vqzy8+6US+lTy+hWV+7Q/ehS8Mi
fRF3EV35bde31Rbc7GOjxFNoPRieA7imNL7abr4OAEjxXURdxLdn2uQF9ryomT4ynDS+JvFhsLCb
Ncb7ZJi4Ylpj4sqwf1KwrccEHUbfRq+1lxwhr/k00SjLuyG5RY/jpd6XGLIL/g9mZVb0HtvyNqTj
XLw2nnK+DKN4KJfXbIzdk0dsaQEuMgiga+DvJgSaT2rtpw40lRwRqAoIuCMMLB532HN+Wc50RHta
XirzGvavQF9cHTPK1LVqgnDXKGntgIMgYzG8HaKQcTc1DM6Y79OB5NOi6kSe0c4JI8Q00KeZShIL
2col4E4k3cBUvzOOkSEfEnoFuza5S6fPRmgRw0bJsUqwjTQ1aaLslPrj1Gg0BwBUYH2ZN5Gq1oDI
0FU45cbtMDcFybyeBOkZOSVzgMJrNRXo/MO+a3e5tt7AIyIkqzL0gJU6wYuLD4nImKabINLJYllR
YjPC1OMHnGjCzPpsizZCMZGkN/eKAFZtgo6jNenpLqNTP2c7CyEMjTfoUjNxngOXisYYTG89Vfml
zkgqsQ0N4H0ythjBWYgOyllZtBK7ABR6kuDBlzp7aVNsS0Z7X4c5tj1CQh4m8COAQoGuIARapk8H
UjJ+lF3xhKOp3MVkqTjUumvjLvfia6tCvTGrJsEMPkxXQdz86uJIrp3EsfblTBQDNED/OqTIp9bS
71MhJ3QkuXNxNF+EOpgJA3H0WRILbRQiva4gWXcNnCAxcw/hBC264CaOM1oMVk0rH0H6HmMQGZR2
NK5Dbc2HBnguuO9Ed8zSLEKiet/DL4yKdgSH12foz/MvO8aQLjvlrPOZQSVswozXjTa2JSukX+Qk
4cy4WWoH1WUJJrAPN9rJoZwA3VkVQ3o7G5JU9Gh6HGMUeaWVuOyJNHxWoFeccVCdFX+uGmGOKtz1
2huqzZTKaVME7oMURXxOyEUGx3OqOjWfqZI5vuYe4p3f/EyK6VfFWAbbiXvyq/w2V7goBj1Uuyo0
3b0Pxmwbpv5PRFP49YLwWQX2BVXez4nZz7mG84cg3W5302isZIvROkSSwnFvp6ugadNrPFNrT0yc
gmX7DiUnXA1i6tc0jhhkg+IznV2s/zZTKRHQETgh6XpGld+1huVcL7t6h/H1LksttFh8e7spr+7H
hosb4tgxGerxYhrxc6iMBCXa9N6ldX3VoFojBBMDqzO5pHcQAmsbpnkTj/NxnpZhpdOvTWtldwSM
mCJGYgJicWWnCGLm2b5JagALigAurlp/OvQ+KZVILqGLQQZKU2e+n8sbY4hLEuWq/g6K99ZsyCHy
OhST5jFWjntUzVcTGfhTZfhrrNMlbFizzMDVlFjGlW8OydkPXm12Ivs2o8T3jVpf9637NAq7vJHV
RdkCanxPHV7sTZN1QhFlaFFKVk3YsXGUDQ1X6E0d5N0Jjivnt+tdMZptd3bQY20w619+P99Hc3oP
oOG6094rmCEUrf1rZkzuvh75RH16UNiPEKiSz7ornLtK9E+0y+EJI/WgWVCi+lkRNgdChZZ+wssJ
JKgvsZIi+DJ0fw+c+5bR0bjnKCSfpyO/cDDCnauDx1CqGGZtOd61Y/KZZOrQ0SNhbOQWP2bl8wg5
nDRz5wJj6F1lsHyWbeEmGSd3m5jyNfHKRwsDFyFRgBOQDa96e45eo5COw8ycOz3iPqKrG1iC4VsK
k+SlYkuwi+aXSGfnLmKIqiv/rbdsjMPxBsmUQW03h9uxJ72LCqIH9M4wAt1rouq7FEMlPVCx3CeG
gwgwDg4jrhLmmDkBausqIHspDtuTn2XxthEIarB7Xk/jfHDdKNgGIHjWCQGF29wPA6DFSJ8yd1d1
NWrafLyMAmRyUF/ck4EncJWGNYgEPKor4ftX1XXGWuK+dSBl+4zAvaWbjLNpo6PKIXISqHERt5+O
wfOMkZ6VQ0q6r+lc40h1NvDrPwqkblkfxAc7LM/4118xbxNVD3G6h+9UGpnLmdjGsJq9W3ecS5ZL
MD6ElXos8ixjnWZU5TGEQZRgGokt0uEZjgn5VKVVbH12dlYPPj3Ks0uoiw+aq3iPRB9ynnyfKnAn
AuAzo0Qs9xFGSb/5zMeB7MokwUIiJJl0huNfXCAthe1cYQa/zzIavGy2uTzT4SaQ/Y+IzIqhBfA1
G8FLXQzvZTzGVxnb7o1M2XaKMtvZvFtDUTfsPUhbNToTMHJT3mS0zdu6DRFzeubGRusz2N18JBSo
XA0AOPnwpkff/ZHF+pIUTr5j/dafLBezIbcSkal658tZ4Kp1vUNUsJa2AbYgXSfFUldqk1flQ28k
z1U/HqQzOysGi/lmABOekhuySftlbr/IGJHkOLssZF3vTSrbvJWMql/iweFPt/22QV+8TfoiuhRm
NZ67jgDvZgkLHD3u9GO9DbPyqlgYfRiUWgLbamsjkvEeWap3zB7xEuttCo7CG9E64ymYdp0Jvtq1
DHE3oxX1ZvmU5U57AGslNrWJOsqYy70QJpsbM/mgbIAVHyTlWvj2HWzkdoMU0V4lFhVIBSBxlfrF
PUGKFPcuCAfIBAtWDyU5yvBfESZzsCTGfUcSIO+LH936WT6SUG8xbCSvq8mRqTvejU4qsVbav3cL
7gYy0ReHhpBDu18Pjk/wvS/I+6NQnyYEs6EQ0UvW3TT9V0htfqeFkpeW0AO1COk1ooc5Q+/ai56v
2x0qvQd7gFLZhYzlxshub3rT+lnMJCckmXHT9ogiqfivDIvb80CSwHVdZQcAkhvTGevnhrRejOli
PyoLGXa2b4R/lQ8x4235mcXvow+31+Rqqpza3kYV+NjSOUQL9ba3Rmc/C0WGPPzpdZAWBHJAGyYf
Um7IYQg2jgM0IDCtXf+S6upLNT0lcpev88Z+k26pftlecXKLbT835XUa+0RPw9T3NbzzxuB4qZr8
rAtrAzAv3mnXpykKKb1HcrEncCaC44JYDGoubXqbocQS2ZBJk4/jfRly/HQTIdwuQdhzi04CKuRP
f4ZTR3INaMNUX2dGyxh+ltkumYcrFzLaLoVZ1PeAygMaB9YbAM3nyDjmVT+crUzv+97NrvrptVFt
ezSpjWBGJghiY/MqK/DWFwVzPbCJ0aZygu5M6GNMSwovyJ+NH4yMsR0V+s4bs3kzjPon1QaZ5M07
qTXoKCFlEt5InrOZ4EbNIW6Kydlju+DmN1vFnb3UN16HnqNtElDxqX/xGJfjSqHBJgLxZgo1MJOh
29fOVmTegd3aR7pEaiGrTfE3G4zEaD+sJXhLBuLkE7gA+YBtg5e2u0rl90mrb3FfDzfQOIkp9/k4
01r/ZF15jSo3/dQ+US3WhptZtJ1hQW0ocNr7eY6vYK5tKtf1f6YtIoA+yI6eWUYX1+m59wG9omW0
tmlm70xGRdfcNchp192N5zV8fBaXdFZfNwn/T8FZ0ZrBhiGBi1OlL29FzOjETwx7m9fBgoGsDmzd
WRoLptoK1ApzHpLXLPUmU3XjlgUsXLGE6qRX+WRlDwDVQWnkV98PhpEWV64f0lkMoNQrvgstGg6K
WBTEboboWDIhgPvSn5qSZj4pRMLmKIDzSqqFyP1h51fg9UFVIRjW9q00a05N9oqoBthEtLV57ib3
NerUGT0sDNo4ulFuWrwUOZ81VB7WpDj0os5FR7JsOq0lHmTwxFOGkWK+aVgRkvJHwTXLIONkbif+
5pLcT89byaR+tIkzQJ0vjQ2TOjwnJ6Nl6BW4Yl+7nr0eh7KDnGusUZ+gPvaz6TYTABKmDv5QOd14
JJ3ssxY/nrTHbU0ZSBH3OSnN3pI55tj3w9aWbA88CMWge12iHC0dbuOZAqVhQuRY4xldit5LReC2
GNJLZAT3wBuYWuvBoEyWDO46h+EX0upDNQ1YOZfNYQmwqsqWnBNxlG1YX74fTD/dJmBEBtdOjk7l
zAz9Y3NfwUGgE20cdGFp8xJTUXnzoPYmbI11jUWgV0F46c3WBrnUi6t4cTXYjFxtOLlrhZd/Ffga
q6gtr+yCVkCp5hbk0FIsn0qP2mnq2IDM0SFQSuws9ARzpM/AEp+j2nWvRJygyW9xK6FEf8cdDMqC
VBZ2OxGpdjM+EzGmLyWLzTnPzG09iKtp4mAqq/poPKcO2o2KEJ0dc+fxkBCVh5I+5CLDBbnPrYnN
W4VIe6LyjsYB5oYc9L2ddwHBKfZV1Gc+uFn9EZA1IpznyqasrYy1qSqc515fXKVdAHabz8fO5D7x
iuJEeORtRI/QiIAQC5vsdtKNjYM7VV92lvzyazPY1UAFt5XfOFs3mX0mKA6XgC6rvebbVAr3Z15I
hDYg8lYK+Zlp+FdtgxRFRf4xyDxwSAnTJcLhMQ1GDymLxxSMCGUxJ2P+BHt8vCD+EjCThBuR7GnT
0angSO/PXYaDnzXsEulIyG61DAsJfyJRdlq3RXqoBB96S7cAFZWFWtLwR/oo2InJ23U6uiUsaBnf
za2xb2vkgQrfAXexSzNiq4j79hxpAciNW0Jv4n1rYmYoVYfYnHF3jnN6b8x+Dk5o4pnCeRXFDIqd
2HBFeWCw2d015X2UhHonk8Q5mLDDNsas3rzg0bZYDZlDdlVCN1mFiukGc3WJ0cdWxY8iF3TbzIBk
N9/T8ofHLmUbY0kEDk0oyIBsmns/MOmV2iPTFiAK6ch7JtzTWEpG8awj6JFhF2TmfKNjPM5pfle2
ik5pik8xcr49eXxMuMd2YAtK0+uh9wvQ7JM5sM5Tc95YeffmZYFxMEnXCvvEuKldoLWhy7mrC8Zm
ZuBtyaeKHwcPtFFQ6TtnapOtbYeoMEv4Ib3bUrppeS76JDwsI++pSjFodM4vOdPb51IdhrG09spp
sJXn8ylV1nNmpRgaF2OpXB6+/81ZPHydF+NS0eYAxIkkVGbr7eZbOfz98K3GQJowgLM2J5bQMRqj
xk4LplColE50HCx8kpKCNaafQh2myNAGHgF7Zvml71//fminmtwTI3jiqbPy/XbxSuiupOy0t98m
1u8fRYyjMZyNh3RRtWErf4oXGKeTa5ZUnBkLoq/bUXVudSk3HMrtSS8PaAoRgKSuSR9m0/Et5JVv
EMv3wzPUm/kULOozZaSPftNDqBo8CLnLj6TEp/q/WwKN2Q8mwp9623+BLwAvS9rkXSHK/YPJcPz1
f/+P9cef+ocGOvgbkAQh+Yb/PcPyT/6CdP5mOgEJlovc2XI9QRjHP1TQ9t8Q6gpTegF5HBIvxp8q
aMFfKFGakdEhJCJp+f/JX/hNHoxOzHaE7Viuj6yaJN4Fz/Dxfp+oiMRL67+SuRn7kq/oUblYw5K4
laSyzY+1Zk6Df5pxj2dsVcwhPTdA1qZiBKKE8AKBvhkz5YgzsZt9bhbSgxKJkGSv6uup611CjYsn
ri9qrdHalGioWLt2CwYtCIjoqG0qn/hYWKxgHAo+ptUngr/ecqcudmQyDGsw1fWmb9iRNi/BTRvX
2d5vWghXZOlV5WvuJXqnUntAL2gRJo8uaXKRLZBFdaXl2ONpo9WuiJTPaqCRQW/uA0V4Gvz4dlMX
73Xu9AfPaR4b8vao7nitpQkxaCBCjhJBYFpzIecw2bSU0X92UEmOPVKpnPvq1sfIyP0M0mwB1xJw
6HtV8Bc01YwfdS526CFKYO71dLaChj32qZLBeNPMLe7dkmgihhfbZOB69iZkLG+x1VQb6RPD7qQe
eW/sdXbZwnAB4+StR8uONhEtjXS8ZleQv0V5J9jNGoE+9Aiwg8jH/Rk4P+bMtf+Inf2n0NO/KsiX
+NW/6uT5gpClKhxAIQB/BHOnf/6CpHPQDOVQVUfwsI9mZw3r74c8aNmrebCzorlHF0EQttnzpByw
4Drx//5m/uXq+h/U7Gj//+WpAAuxHQdmiW+Zv0nZCdZiVg+p8DgaDU1upd6g8TjNAQzsbSSKJ0Oq
z8TJ/9M78BuhZHkHfLR5PtATFzuD/ds7oGF26Tb28iMIQkYdeLb5Yi8tSLwADjrR7GcCGDdEokJ9
XOzpRjsS0jZ2J16Gd2Ss+vzv34cFAfP7G+E70jdhpnB+mCYnx18v2tQU7VioNj86MW8Esl+HOD0Q
PvPY7aeytFdGj8LdY/K89dLsPKpcIx1F3ZZqhMQ2wHPEsp/DVMm152lrL8t8//1XeSHqZpvo6TZM
H/79k7aXJ/VHqO5yLLrfb6OLcyNwrMAhoPC3Ty/iCsDxmvKkZaN3STsfujRA6T4YKLNSosxN3002
9li/eRZjoDriOkxC9mREBZVM6H7V3qyQ5HTc7Y3yzqO/RR/8lIf2Fr4zVTfAAGay67wm3LUku52M
y+wEb6Xljjj/BB19YfLBGyGSX5MBQCR0ibFwY3FPwdltER09/odXvHwxfnvFBIzwSlkoSIfEpX/+
mKYM+G+RmUT6dIQQGZRtTZ3QcoxPcaDFlS2DrVToXEzhpCfkR+Ya7FEIV8VLmB7RdFc2fecwFIzl
mBKZjUsfYoO7JOBFTPJxYKVGV3whBAOJTcUhICvUqCoP32VlMUfq6+wE9YIYQrd/r8tJHxqDqX4J
hoKM2nUSOWigwv90vXBz+u1lu6YZ+L5j+pJH/7frJbdaH2msjQq+kY+l7Efecn3ThPlP8l76ff2l
oG4qYRnbiXKY8AEXrebWbyNq1xYlMLqFjr3eumCed/kPH8n/9NyW6GeMP0EA0eI3109Tk/zdNSj0
6/lgNhnpqnn5WrLc2NSt90gwDjkVBnmOy+2AzB+XJhIpRkSjYuc98QjDltRbLvNe/GjxmDp6zrZg
je/4WkJVHeqAMDYspZZuvlzHDFZKPGo5n1x1DgL3to6s5mCI0dyWaMGWZNLbFgXIxogS9IIV8ZNp
8iNxQu/6379s61+PMBexg0XgmudJn0nyP38TGc2OSeRV6VF78GUYhNw6rZbwQzuynDQ42dreOKrb
jx2NQch/6Bn9kVXH9yQmFgdF2sTqPzyl3+4rDsRJkzBuy6SUcbHg/vaUAKZAAYklkbqh5Fo19Y0Z
e86+KdRRYbk6/jdh59UcN7Nd0V+EKqAb8XVyZI56QZGihBwbaIRf7wXKZX+W7XtfpkSRGo4wg+7T
5+y9dtz52SHS5lkEvrPpvPYm8WgKqML6d69kuQ3/cZt+vxLHYgRg+54J3/Ovz2vKtNRoDW7TLgkB
s36pGAvYYkfZJelAniPrUIas7jTTM+TcR3xzTFZnURP9RZLfWnbec+4LGgxIaHaOcLYVMNB/fbXk
8rn8X68R4FbgsvOxmixX8x9lWu/mqOurkaVEOTdBZwXAaTJaPdWLIXz1A63dHJnF2SPi6FDHn56e
yRYjDfzGSYobCsovuHnJyq8h1Abp42ihMQGTo1O/uBNGHm3ChMFzFdjlljBmkBTCeO77uFlXk1Ak
WVHt+RDkDa/+t1f/r21hufpW4LOnWy6xc+bfd6SerCwhGzA5mjYcgwb2ASjo6Zz4frTpFDEpskNh
JxgBdMC1EYoRfBLKib6rqugHerAiyX/MUuPf3DPOX9XG8sIEu6zrSp/jten/9QHVnHWrOSSQbUiD
vdfRTlRplbLXT0+OiSZmxN+6TrL5wQ+ltVzAmHlSAjAZHSD8JYrQiI2NUexGjchoHXJ8KoLGj7aY
rMOcq91M+931hvzWZAKy8zTGOEg61spHlA9jvn+SS3eln1PjoypqTutaMXfuvsbMJhxptvo1/G5o
aQL5klPc93B5d1NFnwn9F90zAZk6qIb2EvvdV4hH6pz1/U0pMvrkmvexyw6NU3cfhERcR3IbyxzB
epwfgpyRfRAFeyOb0UtWSAm+OVEhL+T+X3+svf9jEUAwxfHI44QUmH/D3yhXwwEetHGwKT8OA7kc
eUNU3TzzH897x72Thb4PA5jGS/44amk/3+EKrHeuhbbWisSeKTUhqdkIlwXwlBMXzNjJ75p0VR/b
qvxVET69Q8ryGuaBOnA/k/YbwE8WlJm4L4fk6Hc2PZ8sDOgu1bckJdjvdfiEVw+1vbiA3Mx37Ry8
pVHsMt0R0JhLSHWTltVpVjZlB1EMOVRbaqdlfRjPA00sBku/B+V1G2dwFnIIJiXXRPY0IJkQ3Msf
saJZQnYCVgXOC5LQnEgF0aHLOKcnBv2YKGyZ/jXdwfKXEF7ITpsB2aoTMRsqiV/jFXfkM0OnN6r0
ZM8jI3Mn+HNi//+r/7/2S24CH7SEBPjnUKv+LzqfGZSA7XKuEuhHYs5KdZsRBEhPtKe9SwhU6nS4
z2ldND4jWFCRT25Oa9zzq/vYIWM59wRjiipfy4zkNIYO3fZff4S+V+f/uTL6Jvs49Ybwefz7UJAY
gg+RoWi9LrVwM+jHIoxImDHZ29EJrQZuM6QqWGZCvN7ECOWwX6sfU0KZ7AEQWlVIx8lZZ2o/cwD7
N6+OfsFf67Zvep4vODo4mJcXS/U/1+3JV46yR/SlfivsPWHYpN72aEBTjyRlUUdrxHjT2SDV/lwW
iWTSdSjmVABwWTa9mGHzv35B8s+J/q8LJhG4QFfnKMVL+6sqzdsafxbZDYdR5mLjSJU9FOPCRvWP
pS6NN761Q8tdXoi0jPdF/Ysw5fpDVu/0/Ux627L92dMONIy4OAww+s929Ytypj+H3lAiZ3fzXZzI
OwDy43aIG3+HH437mngiVGLo9TQN6h4CgI67rYaUf9d6CUcq7uojb+U1HdVXVVfpFbRCfVAdWWKC
UbSK8L96XMldHEX+eg603IMH/WzTOL6MDqKOrCJuOUipgp3Ahejk3fVUGKc44HVqxmDK9n+aULbA
idltfbLlGByaMjr3OU+FgFftHKSUq9SMHgJ39o9Mqwd0Gou0LCySU52Gw1pW87iPtfrN263WDUOr
HX6cL9lCc85zMhAJzIW2jiipxEl0MKVJurnvnKsosTZebKdPwn/nYsdXWQ4PoUkUvTcglIzIPl67
HKDZ5HwLrT5O3TCPBnIz8h3RBfYxKNtNQraY2Piibs9sqD+Aps73ckRBRNQ4FjHwNsUQO2TP0LlA
KpLsrSp/9yxjPCcgy4k8BrPPsamET2y/F7SqqfWAYgTepkYAd8VJMp4LxKmrht2XrB2XHYvAnFUQ
h/G+akP3bRaM88S+jfV07ArxG8O2eOjz9MObp4E+0GTsfYzHjCiWPcT190y27c0bi+BNYRnBFT3w
UQ1deJMvw3VoQbAux4F30tcQSVKB3AGEdhuHAKO9YMBNPzZrm17mXS0K/AQ2MU8CURinG7HvBHf1
XPbwNG3Af5LIUbIavJfIYpo61eWNGkYUOq5EVWsyRUUL8O53YH3SqKxOC7t94w7+z9hGz4aJMbtQ
9C++0BylKC3wJ47NRP0wyeBfAruxDIgoIeSPdVxW3dFth68BvMw+Mkh8950aCzG23Y1CuEjz4mo7
Csqmh2JwxG4fTMOzPePPoKiKNu7cb3RjdSvFqXmr8TmiSHDPdkDmYjIofIbK2wu7vZppHqMlgQ0i
0mwHKdnYWFaXoZFhlmaD6Du4iX0vpF7yFkfq1J4RzlxhmUpHpGV5WEQkRjR3c7/8Cte7eHll3puN
dY41x8aOOdd30d2WIaawnqgdi7hZ38WjmJXWniOOOFbki4D4sLaRgYaobh1qRK8X29aTI8z5DH+6
nb+GVslQTyFxznSQ3OU5w89ZsX1J/6VianXfWuTq9Rlc/bAy9TWwJuuFjDBmH+JZGNH4IpZZla2Q
IgkKJrTHMUAxHYld5ap9FkbhBcUG5zEfqaaEI5eNj7qc3Cs1UJ0WIVpXZ0bnb9+S6hZdzeKnNvHq
zHbobMYsYP67vOhEBbfEIvgL6DhfKbQya5dT8i6TM4mScdRsghjPUI3DRcbRjZh+uszvJ4Qb10zP
xspOq2Ld2kzhjLR0LiZ2ew6DVrRPZv1kY3GLMZlciIu3t2BFSM4wkbkpxhxYSy/aGq+hO3RbAeDv
3hj7jbX8x3GXDXtL++3WTvvxxa+7DJXe/JxZ4kL9SFhfUba3vuDFZUx4XuNufkExECAzC6zr7DfM
XkwNmjBx9sUwy5clUwLyeazPWnLKZTdMYiKQuK12tXLKiyvJX/SSzH4tReRupEzL8yTQFVaGMt8b
IolXKZYghY5xz9Gd6+TTn7AYNCUZ8zfLEstExP9ZDVIzWrNxnacd4j7Xe2jBRzy6BjaPdkrF2XLS
H6AzGERyu1JK3kxesqXQ4OjfzG92y9LTgLjCH0drIvxVaLoGnBq/RNWoXePI/iiVoW/xsXIJi+Be
Z8Rm+B6KUI7ZnHBKYHfBaG3KycYKWh4cL34qhrG9NcGObWxMZJzHsTplw9ULb3kr86M14IcNcGST
Q1EfMWOgqTW0vKFN8mZRyBROB8o0TuJrUeZnPPz7OW/unZh7sGolM+vAGVnrlV63qVKnfEAAmQDk
a4ePsrJfOuTX1ywFHUjgXLNDdXJKshRpszPdfD/rqDAVmokfbrNxaLcYNuKdbf2wx5a1anAAweUm
Jk/yuHRp1tdZoVr+JongyoLeCJNKBCcMAXzEsZWsfLJysSqc5zRt77EfVStfQeqwQgtbt35sCzfd
5ZEkDjVogcBZKSK0ykVF2Fq3Me1wr/dJqxd2fhpmKLmJbIl5DirzEKH5xyYybI0hp/x2safkbn4G
HISVmqZrWMEf7Mtmug5V+wzJgxpa6re8/+gKmjecWIhO9LObMUYQlba8wQkolKFwXHyEebtjvcCD
k6fYPsr0tmqdS+m66WWIi5ZybWAWKpnA42RhV2MTbIpKPsZMgm3rbARYOs2mPaZGtR3Kwr8oDaRE
eqTeLwq8OT8Cv3+bA8+6xJ5ZkYFxMr2Fm1dQAmLqI30qqDqOkX13CEqglf5TEHN6CKbuVBiKAJ6E
7dY0XQcPjE9+djd6W13Df5NF355Nd5EqEqAVxsKCQlnLA24jUGWZZyGI9p+xbqLXjMtrYMegmGly
9Wnd4/DDn5GF03keiCw2CLUwSefgFO64nGP6deVG4y2hwwHmKcz4Guk9OUHZbDzkdhuTxssMhaCh
ZpOTHFR7Oju1ykHNOs448NL5aEOg2XvMcFZMU+KdX1SIVMyhPiJAePGT4cdgvI6FSzhRggGmn9aN
HzqP2TLwYB0/chf4qySgMnTa8Lke1i0j5NLzDgrFxlpEtnURxdb3k8ekp83ILafYdBNsxSitGevM
UB7rvZt1H1APTyM78TgVtwb97xUnP9pOWFOBv+8mH4vLCJFhUu5LNMwAORUpJGg07r2G7PQC3b3b
GQbODnga0xjt+q6+kR5ZsS2106617HVqO4+U1Kjp3OHSY7SMcDzvJj3DKO3zz2kblv1nTeD6GmEK
/jT5HnnYf8YwP/h29tTSGlmRNPXWD1hrNNvAcUAYsdJkUlISL1iTiRgrI6RsEzC9TULIQTruswQi
hDmnDctbGazGjABrpgLE1wgzQUC6NUe8Jtokce91QKrPfpphN8vZmkFQPQ3zm8Dzuc0i4n1sWWl8
wMQDjV7RbYdm+qoHCYQgB69o1y/p0JLMPir04ka6M3zKCawAO3A2BLeZ7wmUiybD/JW3Cummw/qO
xAIgbLWOxQgZcTTW82C82d1CApk+ONsj1WjI2FQct/Px6MMaX8UZiiHcw+TPSvUcc4CjrCBfk7Jd
a6PaRHH9abm48FxQiuTDaRow8VWXtOxSd59K3EyqiYttmwbELLnwUhjczQTopKNxSyhggGZ3jf5w
5XkFGDNEHCtm1RBfC2z7Ia4m3SHs6nISqGYL9zCd/xW7160k0xFOwkTw5cjBqY8R9S3NoKAWHwTw
XpvJyNcd6srWyH8KlPBBdJnchTk+YXS3zJJKoc9ukA13bNetuY7DTzDAD65XPNZue0BX/9zRbwBo
SZOjCTik22gxMvATJejsIGLhC2jLrMKc2wXN90+Am5uCPJ95RlTdIQWil2htyKvjaGIER3fB/v5Q
VVHeF35wiFkKNm6GPzZduoGmFnrf1vFj3ZKjMIVOe2UEyC3RjMZmmtsfFEds2drJAG8Hz25isnVa
5R5eC/6l5UGrBDwrbr11AtMHXS1ffn/j+0e+v/zzsFBdE4/m6Up//3EI9RYL/8f3z7nfnLnvHwwY
H/7nz3x/PTVmsqxC5++v/vwgRi2ioEbz8ufLf/yq5amHzI/ga8dheLCA3eJfTvd1U/BW/M9nFl0t
5u0/n3ZSC1kXTcj3X36/zu8//fmXf37ZP54lCsQjxhpUvt90/O+XYeLBp5BPsR4tr+X7n//1+v7x
lH/9zF8X7u9L8+d5lqeN+vI5UDSjpuiKX4X5bGcWR0cpfctU+KBT1AGDN34EBEBSq/b7Efcs2vJ4
Phmth1hW09lH8opyjRXtO/8LG64e7qRPgZ8Ww1sRk1CVJR86Kwl1pA2qagemYbdr7YwQzS5+GbrR
5aPe+1uzIx87Ie9na436NYrL4OoBJGjMIcSBEpdsbYS+JgV6vjKr1cqS+s6cM0DHoVEc2zA+Kb8u
LxWzd9erL65fFHcyOI6unyHO5QjGASTewni3Vq4wf6s4iB5S87MdULKJDMh32RJWEwb2uPOPc0l9
bozzB3y9+2yMt8jA1pYJBNZFj9zQ7dtIn9WUALcrivvhmFtAPtrBhBsm79tpmUPAj1/746WDolAn
uUlY+uytm4m0LsSn/R4Y1D62XfSXOXbnaVxD68Rna6NA8407BMQNLZJyU0pSUYfaY0AuD5FjkD+/
bTmxraPKDteNgcu1wT6+VaHBdLNHkG5jjTEfE1rdm3b2fvq6J15NBojEIQS7w9Hlo7PyxFdOzSYk
V6PDUAZ7tAFrk0dL0M4V4YRce8JI9mPZt1caE9Q9GktmYdwUYxPcGv6xKYYrfY0P09L7yuw3UYbq
qVCcg+KBIAKve05l6F/ioNglLVdPBtN7bQV3SP66fZtadHILY6eHrifLoF3I7Sk83S67r3EFrLwo
8ICrTnd2zoJqQ8yFsbPTbnszlE4O4GlgjiVfhcaC5WoKkcbLKl4t7XRw15eWE/Wtj9swam48M4SE
MEkHcxc+srHym31Y2OMpIu1snCeI2l6AuZ/ua1KP4VpO5jNRbgQlz0ZymCG3QalnkuOSRZTl08qi
9wDmnszJtsbDNLXHJX1AxkwyJ/zHHhnQq6JnD5yMHkaYCVXgu150DVejcLeAVqONhtAeJYfaSr5g
wZS7gvjacErj/TgtxJDO9W9ipE+kVHI2T3PcD14S4u+u7/ivqWvBNKFkrnxjpPhDE++XyhG4GCH2
PZH0pCU5Tn/o43SL4r2skUOGBtJnYsOOVjJiueCD5TdR+uiNX7apzCP/KAZiCeGmWCwzlftDY1gi
7uMznR8R++UHLL008KW6Tv661km7ndHQIvKdPxybSrJMhtu8DJ+yyP5iimS3HrwJb6FMGSfyzHmR
RR4etOcb8DlgVtYRevAgdCTS+6Destm9jT04N38xnCOzBibXNbcyxcZE5whiQ5ZdQqvaxi0TAdPx
2Ihh3K6mpj0Lu0K7PH/6Jq2z0trKAhFDi01iR6jzKyQU9HzYHdk37SelsvtlPDD1w8iu7SY7main
TEUXx/nEDB7SNTXu2hldS1zAzvAWUEc+YQw0zRGsUKRvgWBN6xwEF29tbR2axvkB04tFw4asYDnA
xTzU+WsxIByWdfcGDOXceRbKRjl/memi+ZseMcHtk999GFnQit2T7gMFrtf6zQdwWA9jTg2R2i+W
h1aOOh/huY0O3/CmXSAFpnCY3qEUfACRosQ5+dySBj/HZLyEk0V7TuTFNv+kxhi7KDljXDrNbo6L
tkM/twyfI0GWdAndlQUDIjlc7ix5CUy5qgVhC3go032SWlfsC3s9gzayA7qotj46U/JkwLZaM1OM
Nl6DZt037GLfAo0BW18Rk4ZMad6UqajWRiG9bV/op5S2hWzS34Xh3/t4QMDY2yNoCnubPKiiaXZ5
o7hHpvy+yIrr5Ahzy7BAetZXJ6XYqq67FFHzGkxY79LFWtYPxVNNXimZtfgYwKYh0Ao7l0SSeqF4
5DuvmqlnSIprbZoJVrd1LX5NNqnqDsVadDXMm8TE3l0rphNy+AiRTeCxhSI99ROj6zl6STP7l2im
cKeW1tM8u2gqKSngEHkPsot3HgGVIyYYp/HkRXEHxK3xqcAOrgbvzWhLDiy4ba+6g4zuOC+eRWJc
AwDIbNa47UkGROIaKePObBJyWi1E8Nli4iYBi7g5Zmdx2PZ7o/Rf4gUC2JjFu0uh13TABAXhxWhY
aJcNo/sE4uNghZj+FXdoNoMdcsFZV0llA3wZOM8WzEmrdDyYKTD2HJ1v0ocfsY3dJpPEkvZ5dU16
5wcBv+ku6EC3T96epuibtrrkDLL/lwsSEENbTDIvh8QkDNaqTgnSWlL+/IRPJqmWALZE2awQ5NWH
QpAhznnDTyYQb70qd9o74QFG5o0EeEOZ3xDZucqSbLoMC6zCGipgT033IFx6Go2dP6l+Z7iGXElW
T46qCNRz3R7zVFjnNl6OeEqJU1d1T3XAud6Hp7XuawdpvKvNfWJT8bNVnUwFjypNJs6DLVk1aelt
DFPnB6eLfofIzxGqeHtKEZblgcn2rABXRN3iuKSbuFo6VIMdFuBF2DjNeDqPaXGoIn2sSXa0cUCz
cLqYQzZlhhAPiMYz4upsXQrSpLFy3Al7gpSgaQpLzNeVSTeP5XvA0w1oMiPfUSLKjXF/jdWhdYNu
6xQIrDP00Xq5ScG/51t+IwYSQF1BlNBvK1a2Hx2yNC64sCk+IwuPgj9hgoD5Q9inQweEZkXLGAaE
C0mtTfQLbj+5Sa3nb1NR45bws4cUef6+t+ppg0FprmT5RV88b2DMIbMgbYUB7SsQstfexsqINJri
yGrOxuLfLoHczwRCN2jrHbwjt5iW8L0Y3pmb6MupcBcS2yFPE0ESuPjEjTEUMaZgIMpkUr9FVrLz
TxHOqwOnHRp1qv5RqHHciqpegjzTm8Zzjy2hIwRTBMNOefDw3Ebu/PTQ1To9bTi44V0uTKABmKGn
uAgOkzk9jOEe9ZyxVUREu2mrOc5gt0x+4EjDh7RN6onLY/X1CnvhQ9EFetPKvgYkb780wYBNVr00
MeNsYgdeMTuLnTHf9nYIr0R0VzOmJLGL7koK2dmM5B3eJK7A4MEJi28BdTjk5Lo3qaPJA3SaEFYh
/U6lXsPeHVnZPOy9Nna0ka2x4TzGZwSTQTfOW0chWvOsUp+s6FKN3RNzgnTtG0GBtzp9mK27riUp
1rZQPDVwbFf2FG4wVFarHm/qbLQX9IH2Vo+akivA4uy4zU1o1vGVQJ+H3tL0Piv6kUzeLeMWc8Bj
odzu9O2goXVLU7pM3Gib1nRT/vxlrxmvt4iDhFcxWIK4uSoMo2aLreVzJJhR9ZFhrJRKBRMZ3F7d
XJWb3q5gtkJ0SQ9u7G2rJdLp+8GLCLOwY0qntMMDsjy44VxtYg/InNObxAguD/hPTt5sygNcKUCt
PViyCrclKC1xGggUIvCD3KluUMl5cJ/JZ2FOYOTzO+pcMmx672AtWTX12KJAk9UlXGC/3w/GQgH+
/hPbFZERNITW338H4scZm/SUibQ9dRjWT8nyJ6wpDFGtIer2FXQpW03NKaItdSLKkv/hf38t+8LD
fgYaFgum7M9On+IYrztJ5wcOODED8Ii++dxywLey6vzoVWR5iIp9O6U1ToTld5YyVnzvv359QvdN
QcUAf0gQKC3rtFgF5QwCazYe7SX0R70zaEb4vnz/+4dGAja2owDSNsuQBbpTBsyebGHZlM7arTl/
RJ5Zb3OLoBcoz6Q22nQjWj1BTIwdPDlJuS4bMhNAefXr0tQEJpSUFXwC0POby0OmCkyZNyClq1Nh
QydYzZBikjpMjgGZBnvaQYc/31zO77yRDArHz9mXQBFTcL4nommibwZsu2PYfT8u58/vh5StYjPS
tlqJJUxpSiCxF6CsUPvepG6BBrUmd5IqDqZQBMN1XB7wBiKZYVzeHdoUq3I3CRJfqLYHwxfvkE27
o59kB7TcoAKy6KNxG2MrSz6/XVfs+gkv1/cD/eyN1XuUygPxSBMMOjoaoLi+v/n9p3z5svVrJild
gHOpZ+gZG1A75dJb8/T4ovKaUU4DTGrp4IiYmI3+uXLlRCsNQFE2vbMC4iBdIYBCRKNz7MqeQC4A
XxEcxe+o4q9nPdzn/jkLzRd4OEwzQ02X13yZOdeukKzeiVG+WsJ6cTTZNB3QDeBtD2Gid9M8Qi4S
/ZGa+FcVUTf/iJz+DTiYg6qPpybw5tYzhnsUmC8KvBpynefRpQIhzgaHL7/barqN0Xx6tv2B+PJ+
bF0Om7U5rtEsHQu/PBs0+df+QMtcCLy8wAg0J0ruXxvIiS4oGVmVKqAd0wXPMoe65a/++0HRj2Lo
0MfHcupW33+fe02zN1LO7Mv3/vrRJF8+fN9P+f1ts++8bTvar3/9nA5ILvnzfN8/NyvHB/JlX6us
YCpUFgDAJpmvGTX8xnJztXPULk2QvIHjSTYt3aaiXnieVAArrwi6k27NjW+cizT0zy3hRVs3B60C
vmLNXPDeUP5t2Lo4QiGYqIYwriHiDSngyCU6fLDlMglzjF2Ugd6X+DYdybeUz2hDJ3DSxq72Hrnl
LPN3jwvwtgZ1VI7D1qnaq8XicXExGw8EvPgZicWBTh9gTZATOlHclFWWnsARn0dFILgD03ndLr27
KCcZzqi7zwaZ575C8ol3ikjVSmCbap449nvUdM3eccBiOZ25E2iUNwWpwFu3tx6ttBlx2UcU3SF7
sU+NMbFd76V7I1vQl3Gj7kZwqI0y4XyH4tg6MVAsHx5i6o+HmCMLpSKK6xiR+Z5OJGf9zvrtgTU/
ZSCZVMYkKZXpG1kMtGjseeux50/Dq2n5+gQW58NK8m5HcOZPlftXz1X3eInu3C76sp3SPEO83kQR
5KVYPw+Z2JuZcvCrYaM0KX4nte8cXx85zj4XLVHAc8Wgziqmr0r5L42Q0a5ZBgGq8m64O56TIEZv
YEXdqpD+zu9i3LDDG6s9/8XqaEvBWSKOn+A433kOIifm/XMOiKnIuM+6od7pihj32Jv7PZKvX8YX
56yBcEL3yXIj+IIJlHm8E084TrqTY0/zGjR1DAHT+11XA/SMGb+dQrbWyhNzzCIw0AW3ECiy+dFe
Yq0dQWBU8Spd+6dXAihd2Npr5mrTdtFCd0xjR4/XI8Nk0VIBp+0ZIvU4bvdJW9zR6qXK5XAu4+1g
iEOv+ks5ztXOMaA5GbZe22ZyRxzED0/Gd0Ok71LEAGTo9cAniWmDWovhOmhoXWcbxzC3mLw5aW6b
zD1PNUZ5yfAqQ0kiSKyigTQ+RRZDYKKbvww5k83TGOeywZzl99exGN9tTKerWA53IOrvW5deRec8
mIN+jXP9VsYxnuXxkNKzd9IaW91U/PA99GcAXVbS4Lawh+pSleUH7z6JS3Z0D/frJ7XWDHM8Poop
u7DQm8yVvlxVXXp3+DVa9q+ekTwL9MeYI2hTDhy/pL+by6LF4qiWSFJx8Yrps1D+b9yaFMQOppnW
5O607qT6QgPzqS33h3gCGZXS3mGhnJvq52S6XP341+hnNM/g8a0BQNzEhXzP5qUVIJhZKP0yBWLk
TJQiFvAjbtGODgUUMwTu73wuk21qElpKwX0zReZL57vxJkUnTB/e3DXL86AXgQds4Uedxuws/fbR
8nE9KKaJtE6KtRPC2kOrs8gAPWo9IHpmKZjd4hfIxXyRnmRIzwvPFHwSGAJPadPV+3IuGfU357jv
3rvcLBn9vyZ+lmGdJk/ZIsGS0BfgYlC4srZedYZzG4+y2VuloA1KMv2Ihtwqh2AzWOON1Jg6ERik
U5/tddtc3JHBBofr2zgS7OoQnrEN2c1zS5PXjZxLN9G78pY1Szig6sP4aJJo7zKTorVm/xxMZDgi
bTaTb8UbEfXUvmb/5Kv0YVDDCj6mNdYLfJV8vNKg9YuTh9WKDyB8L9p/RXMwWkIaAVmhEz6mg7rv
pfERBv4DV5jIhJG9Xd9NEUtPUW+NCaQsFHGj726hkZ+qyDkQPcaBQWyrYnihwSQ98zfi57IPmBB4
2UNVTY+6m1/rAdxXYOUn2CsXyIz9yuDt0Q76R4sGlpX8RBiS5fJeZlhUvC74tBxTrRMN/zUe5E4l
JooaR6/rMlH7UlaoXBVSko8ILd0q0OGPeTD1lsjBIueujI07B5YNYakIaphX9vKT1sR5dvAp2WH9
Ewriq01fJ62VyynjV90jQ2vdkNmV58DFVy9x4j4ztaCJ1tNBhpb4i+xY9kzLvwdjsO+b99AMsfh6
5o1ZGNfUwtRMctxIUqXPpBBBHLQ7Z6ZoKF+Mlt22CuqfS0CWpvZbKMLNTvuhtVM09tdTwPHUVm8M
k+z1kPr1AasCNi+t0bUJk+phnI5C6K+w4/yS9fNd6wJUC+PC3CCboVle/jZpi7K56nuQONyUqAmm
tMHFGj/N6qeRYDvqs5ZPS9edLbIHV0zu6R8Vj0VrYRxrELVVMXkCmLbXKVCWKfKSaxK0r1EJxRly
AdRhuqkrZsmfFkOBA+4niLsFPOaYtcQ2GEQgTCg2Bk63zWxwPVOAZ6hBaYHOQl6qmT6r6cHT1rF5
EywyerMOT5Hv3Pijaz82E8CPDKVehbzCQo1HkkTKnMLd8r9E97O0l4Bv/Qwpas7NrLjEA16RPhz2
cx81B8lBjCC7BPyeJN0vrJGvVy7nSzJlLMbP6ndmDYc8QPZE0AnrqxD1xkPLuJpbpFVlX3SnBFDf
bvTrBi5/8BT6ef3YpRktFFvpPeVmsg162F1OlyXn0pnuG+Z5l8DuvIubNGKHt4Q0dNLpLlYR1JvI
EtdA5J+R9uZLiI/iODITGwKvufTLg18l3Xa0eHvx7rknsfhOpjE/VyMtcrOeSyB+HBCzbOksLfT+
Nu+D3WLDnPLCOtA/u3VT1HPfD34Pq0kUm6Jxgn3meNMpURJNEG39yB1gXvVsopYNdWjIFP0xtpKb
7wdrQrlnBCjN7fnOZ3APjWFYXImIPmHABZcFPLXL3XEJRYXOpVH9iqayLyObITbwHmBFNYKo65X5
SK2qHz38zeb86DtkkOamI85uX5Ej3zH90mRmPnXWWOxwRVAlpqnY+ykfuahzjHtZPUd9hd1/+cKN
rGlnLTN84j1X2nYAMwlur40tUHRnSs038Ryzr7pUM7UJISHouDyuKO1LrMtfyu6SvRSte8lnnFVW
mxxcJnRrt1Hz2owR/3ihvAm8EdlcT7KCm2GLyOkEr21vsLfgf7u9AJy/6lKAnoPGcj8FBsP1ouPZ
NIPhuWLKP5n0XLrgZvT3g6yJLxPmRqQdUOCGSXcK2cfWVoUMTxOOMrg85x6IlXWJJrY4qPOIGYVB
VEA2Gjjzeo4MMXSHqTcPoZZHI8BiFFNO5KmVnvtRs2GBPA+ah26WMY1AC2gePXNMdAwxZgM8v9Nv
/Jja3e1R3iGP6TbcZjZLangwxnTmQ9pMCEa3XcPOlCj+sTSjncsl29cujXijpq+oVOdvBo36AvEA
Jkr7ROKoQTtOUSt6J5JY74BTHS0af1RQBqgB8eKbnD2+Db19bSdrM1KAhTj5wb7Bn8cGurX9dGvZ
0UTWSnuNxsa7xumY7+euva1n+zIrSOmj175n2vgK7MFGSwojMlrkLRU0VlVwIdDrcHQNs3NeYj6m
CCxW/sgKM/ef9jTdzLqEC6khSAVQckjIJGKJGk5WbJslppbEM7ZOG/0HZ+e1XLeSZdt/6XfUhcmE
ibjdD9t7Wjm+IESRgrcJk8DX9wDPqeqSqqPOjftQikMVqb25AWSuXGvOMZOtX0zRgmT4mYVEvnZ0
85A46ZuXhuflf7Nk9009KIBN0HyJEYkx1ozbEe5PaD/XUzLd+aPB6ZP13wFRpaf4G0iDx0oZK21F
IUKWDIUXybNsrvD9mZ3BYGKpFhVsCgRQaygMIFy7fgF7Ra95Cg4lcCZaA1M1X9PkR17KgMCjkgaq
q8Aut8SlihIZZhJiQjNcec3KZgF4YcmOAppgbXai8Qr3z0kBpYArZgU1mZG5X3DJpPddNH5tQsqP
uO8PZcSBbR7TS5BCcB0KQaxmv1imQQoGlEyuBeEkypyIaqaLD47mZJ0WZGQCtdrZzRieHDfnqTTz
7hEK9SEVb2EWxNTgKK41o9VzmMb3vRyMY8hMuossIjGSEp9SbJ1Vqv1N5UcIsPKh2Bb0CJd73Nz2
Dq3hOcia89RZu6Zkw5i0f4z7uj2amK9SKRj2DPNDbuX3cVO4BwJ8QAp5xLWWsjZg43t37IefTF1/
4xEC02eg9fTnNjh6S3p0RSfPtqvPNlOovdt3r2WakhQuk0dUxYvbRF+mFCRhn/icgqkvVDl+bslx
md0R1QkzD+3SnHVJSokB2K7dlAnJPL80Q9vTVpQXZWIfEDUnKhJJ0CXB1sFKmZ64vxJ6efW9hNWq
iSUhV6HGfV6KYz8jpYkeynoQ+Mfl2YeHIhEtM5WQX3IUEY4cfBwmA4buUrxas2Xsysynh85EYpvo
ehMG3euHNf7jEyvKjhTt5C7GmBQqbKHzp1oeTKh+q9r3zoqPdlO2ldpUghIxt4BnZlRWKMxxf6IQ
oQ9Mk8IXRMsE8mEgB2X9YaH4MPuZYyfPLjf4OpR6SSmV80Gi6L/V4vHju9quRaEZ4GkFU4DYu6QG
GWKFAipuAi46AYmyQ4hg+3tvdIM9NgyqgtQnHUVVm6ABYSLK9OqZzE0akq7rjEikAHHctQqUw8+C
F+ia3Yc104yM12gqnjnrMzOb4wOzl3NmZRSbuGmq7DUeI/NguTSD1WxtM5m8lgIRK5IWgPOL194a
xG4cGeCWBRKmkCcA8Cnnzrkr9/F2AbasiwUlgAEckyYyPUNIPAsvTj1i80Y2uq0mwHchA06/xDwX
ed9ymnFrTpjPwGOGNTx9yIVNeMwdPnF0UacCo9VK4YDtXTSzSf4sGs1LZ1iN6ZkcRD3c9w4VF3jv
gVEWasmwJbQ4CPvVx3d6ZLv+saRmsinWkQi/pUP4HHUTKx0zJORrnHZ7cm7GwPjpDECkiwaYzTAz
ockwULdYQ9BZgfs16F0BeWlw6Kg0u7dqenH2WDory+c1sibdxDFSiNEG1p8Ol0Q63z2L9QhQ/K2K
qahN2FiRzTofMz9GzsizIO+MUXCRbPnYcJNMvCtfGc8QPYN1nU7fup6zGHkf7FYJF1sAXounlMLI
QGWm1Gb5ZBhGggz0Ke6UBsCmUXjQ4Nx7iAudIvc3vRW/fuwnc7PkTZXHKb0fbPkDrhqK2oAf+Wjf
kYDJgTB+1dSSuhy+xjPXzqoMiEBViR0aEQoslgW2ficsp9y7tS7OaQD9p8VAoPpO74qYQ65vU877
+Wh8cuNOn0ZLHBrTvM3KVde26btrxcwd8nF+9LJSH5ca2M3H5h6qNAeHSXzro1HcD5SRprZbDH/5
1nDs4T7rlgnPvGHWVm7IBk8PZe9+IzI3P3/8YQz9SxwbETnOtdwSA3Axot4kBn1CXm1xCDnD3vsS
j+SBIxuxr5M2k0M44wRnHX1k2D7sZ9t8rGXn7lhL5NnpwzNiFOohsDU1R/xD4zcvQW7Z60ZZDzH0
1k03GdvRZZNcbipzwTrEvfhqEPCwSbvl86O9dpITzjRBxpygCcpvedEBaRRdQII8p1ndeSsETuax
8w9ekwd7mvwE/aHvgzFobvLRbI+g/iDTL7Jbqx+ctWVDR+i5ehQGRCdSJozLSc1u7WirGMB0FaM/
HsQIqHryNR1QgmYebgbqxweZkd+hIyxl86bF3aNIIl8sQNxLo3GrqGSQOFA05W72JDpZIsN5x2Hn
b1wildkNNX4vtEO8t3paVy18ydH93NV+yzGIcilC3VOq5nNLZbxuNGvQx0JEewVqU+AEkJvZjsPc
kDzsr3O5nEZ7j7N/Ava74en3mEswu6e4bVaNhgSHMuJYeEz96awN0FnvChNkyRhOzcGEErEkuWwG
W6DoAN/Hq7Ea92r4YhkYrkPKMnIy6X9zPCQZad3l7QnXC2rbgU3143Ny3a/GiDZNWEuiIo6hjzcM
+J5oIqotc4w+zRSCG0pX9noYKBaAooQh+i7mFkCYYr0DvtMbnsmNUQncWD1iCX8MKVo1jUxcdXQU
eFYTsEyQVVN6BixYtsVSkyH36bqhp+ph6BCT1+R7R8IDSdSr41Prxa+L+b9T+WtRcjchpEXsbRkA
mRfbuT88RVb3eeK2wqMESeXPW9BsGXqneL5h+j5bhE+yYmUguNclrO7mRnw1+6N/TKz4Ky56tSlH
jGhQIShL+Kaq8/ZTITn6hi3w6Mx8NzGw0y3zN2bLkh/eipkobeWOV1rX09oDB0MQRreSESIT9AFq
odDzCWB1sYpHzvE3I8Ig6MEB+1jJB7UbEEWg2WclVxMHvoxvFy0lHwYRWpV2+hqo6frRUsdGQgw8
p3hkEhUtuHTaGMK9eEufkqV93oX1QrnIivva668Ji8zKKF7JVmywEfPb1GaxnSFNN2I+FKGKN5L2
ORE+XMc/1sR+PBlWNu6CMX0lJgZOo4NZhqShxB6cc54ioJBjQPgoT7s/3XEmiW8NU6hVQd/2yzDE
DW6RKtrlHozdAs+hOfpLO6N/T2joHBqi0u/9ynzX+ikKKvuFRgWK53KeL4lw04N05nYdYVbfGDSo
KhMkadVUx0Ta/dXRw7EYOPwFhL1eQQiD3p/RWVek/QQkUODmhZBSIt9E28/tXIM8WDUeuSfRmG8I
mgOGbpSvsrQAeOQ8j8sd0lr9jy6YPtl2eYUpcBsrcCBhu4RQse+arTjS++aQ01uM9egzj8vdI82G
RYoq0VxWAh1kbLMsKg5JcDxSPHEi8l9miF9ejs/ZFdmXZT3kOUF14JEnk7zGXvhcZc1DOYuv3RS/
5bl7iMeSVS2FpkZXg2QDWvgAf58aymtnpEPoJEtnP6fcFctD1GheSFU09ma5WCGL+i6qYZGj+CGu
grID3y3xshPNN5MVOcghoefe4WPDDjnbmvYZ0xxJS+SDblIGHn16Hs5267/Wpn/MRIA70D5Cesae
1dU/QuVzz3Jzmb181j5zcuKo8DOXQTGtyCWHQ4iZZS7ZfMmto4xlkMLml766mKlX0RwclmfXTtW8
K3g72vCfdcdy15pptjKMDmghtWK/lBPaIdC1wa3sV3dhzcNglrilFa1uGYlbhQ5v9fHO2wGXdupO
EK6Np34QBuN47G9UEfUc3OzFGzzNbATggNWqC1jkYrxW2gNCz+3/AaL6eFwiqJIYJK4G2ml6i1zf
CBNC3xNBJGuWJXi7Wwwbn93lr3ke9GpoHXiV7CoV/tpNAfijsoL1NIkbdEE+BeG1LGCAkRMxl/vl
780JqRWlq7/JB6RCSIbasOFKCiamE+FkYU/+O6+1fK9igQOPtKoiCLkfx53aM+217fAk9ckVR9TS
pWfTiUuyIHynQ0NFO6Q0mJa4LLZ1z03h42nK3ZaLV7CH9UX+ahfOqc187GMLJytNykPu0VGEG4/A
zuXXnoN02k7FWfrwqeLlbF8Y8GAr+UPWnFTCgv05pgXtxXWwzw0CG6l8Pg+w542Wwx13P3FlWAY+
rLk+SHVuoKVTSOZeSLJeoziKFzklgkeuhgf8iOEOhgxjdJ4aWyYr5G0uu3i7tCvI1oBT3izbJjdH
hSd93mPRMLZzg/sM4D733EvFlYOeGnxSGGusxHgA1BohZQ+YmgrYmuju1mErzL0FY35DKMeTGPvP
3XLKylvv3A3E2iQR27RvMi6Px/sUb/cmn5PX0eahb4W77xdKq5tR1ja4ODAgtYcIiT8ayxlJyRzQ
Ml7ux/GDj1QNgnf782PtxktHo8FCwa6rwwBWn7qRS6Yd58lv6vTmTeI9L17BmOmvjEHNCaikLBHi
52h6cTIfwVNOp8ZqM9zPIthIEpnWyBqyu5TeA4TDmiaM6y1pYgEz8Mp/YpyzLsfY3vBP7DAKIw/C
fWfxBB1Fmm/HQH/K+ineBG2GCGdSjPjNLlnTPASdDfTTHK3wasysWLY3PfsOmigeftwaZEX5TTAf
BqXuLd7jOfUQsk2yPYpkbHbtdKfoeM3olvw0/ByUVgtTu92hw3H3Q4RrcK7hacCMsAB9YzUN2l3n
9OyxEQUQ5oYKXH0573TT3YM9wtQyZfmj5aC8qVi+MdKQKSnsPr0qTvAkThYboqDLe81p8XFGwNmj
J/kD6fN/fmEUqI+k7x8VtrQkirvfvvyv/Xt1+168q/+7/NQ/vuu/fv2SH/rzH11Afr98sS27pJse
+vd2enxXHNj/Hiy+fOf/6//5JwPwearf//M/vr8xIaar1rUMNP4ZD+i4ALD+ybP/L1DBL4n6UZX0
SP6Xn/o7VND9m2+6toRjJH2eQBNizfiuuv/8D1KL/ub/Chz8B1RQeH8zmaQL4J6+sMmR4m38Ga0u
bKLVnQUJ4ApQCgHv8O+fwP0f6IA/PvHovfrz61+Qcb9CD4QfBNAE2ZWEwz+HO+g3oI5tmXHWy9jF
CVK1B7Kg9Z3oHvGztPSy9bTzWd5vkpQauLzOsYSZgaRm2iaAb/a9GP8C5GL9ys754+14NngNwSjJ
dy1+739mMBAiZNd2XXAuksyvpzqud6n9Y5i8+s4sIWWFZAT6QAWNob5DUJef/uny/S8fx68cmT9f
npXeDILA8Rlz/vryQerORIx7gtlh+K3Ca/AkdXhwYducRxP9Ir3iAvR8x6IyJPt//9q/0TE+Xpxb
hXtFMunEkfTb795C3IfFa4lzVozyexVO2d6dqEsnysi0TexnI2VaRpJE5WFZSdM3FxVTVqUckBVY
RkeRDxMRxYWOjRiyv3hzv6J//nhzIOy433yTJNPfwUtjkw0TqdTinIcscalqvskctguZmNauUJDF
iYlDwCFIdZFIoAzYaXlPbmw22E95ZUxHlB3NqP3dv39fH1y2/yFkfLwvngZAnhICrQsn7Ncrpquc
s6VOBCb5UOzp6uiN6tAlkvz30yTn4JMwUyYOOS77WYwUeqSkw62RJ6Lfk312UKmAZKCGnZs303ma
Om9nmCEjNy9K70yC6pFWChL+njgqYk70hEnBmljI9vQb4Fn3oa++Mb3wDkEmDsnMJA3mZPWCvOqT
kdri0cjqex6yDBM9FPwutR5cc3H52vWpD1jmovAnIOL2IVwGKgnymmOcet8M1/5iwuK//PtPy/oV
Rrh8Wq7JY+XCiPFItfidJ0IBEPZ5FIpzUpFXHYWKUa+0ug0J9VR/OY3AGREhWRoueueyXTL/mvX/
7xuxiDZ0LJ50HqjfHrSIyI88piqjKkJC2Zs4uM3QeZxBJtd29wSrYi9rIpxEyMChK2hbGPr5338Y
v6LE/vgs4PwJOPEm5Bz5G6Yr6erWcKtenIcw/onARHj0/nEQHCGh3Ysk3XGN/mp5+9fV1gUEaVvL
dVjQdr/dreaQCq+zc44epjzotpIbQ9lPqIzvqxD7UBqY8xnV880mn5h0KO9qgjRpG+rBFqDgv//9
7WVp//XRcU3H9ixk6IIL8TvkcUFhgUkAL11l3aXKRgfKYXf1cyZxKbHqpj/9kJ5BIV5S/eYEr+0Y
5FwtXc1HknzBPwK0v/Zd7K/UJOWJJGDSOt380TFLeawmuN5Nm4Uwm8jVaNUEJZXF2xqKNY9b/xfQ
NftfV24Qdexj5rJ4Cvv3Ozu0LTsM3UycR0HCSjnX4V1LDACi2LjY68VWhIDiUhsKObDMxTFXZIyH
k/viAFF/VDORtbVJN77HaIOO3kERSY1Y1TGwhtE5D9I2brlC12+iLQJOUGzpnU2oLyKPU7kTEeiF
T0fWKoFPo9q/WH5/RTv9ca8KgSUwWG5XGu2/rnJZHri4mWruGxrMB3LBi2WCPq7GsicLavjaR7r6
K1jTr7yvP15zAaoRtUQZYv/+fGi6bRVYBOecyEA/ErQ63dOIpyPdMNWVLVKSwo/3Mbzz88cfvr0W
7ltGX/svNmXr172HjV4IeFteAAOS9/IvT2qNhTdvmtrAdZEBXrDMJ9zzOez/KFvHOtF76PjmrvZ9
nGqR4VyR17ITqtY5+DZj9QDRQRS10VNpDe1fbNry1xV1eW+eTzVGqcgjLZzfkbt1Ngvbtbzg1AT0
0Mn93FoSm3Q2IFh1I5pgQ58SMO37VxOZ7NnCH1gXoX+37Cs0UOyt3XjmKhoc4zxKdEWuTg5yiJyd
FTQIaNENtBW3cVlKDIQjEFKqMk5XxD9qmx8kxYupzhSetdXLi16yMwLm2zc/cZvD1HEi1CJ8wEq2
WNQCmqby1LV1tFOpb+4xwpjEdVH3ZXGR7ItM74CUFVvKowync2JvUjyc+IWDg4hq855sAauqzn+x
DFn/QpZjK2IP58HFk4Vi7XeyXOnjDtNkE53o7WEFku4nc47nXZW4Btab4s7R4cim3ZubFBXQaua9
06QjxYQKLS6YxRCOlS5SfNBB5TbxaRqZVTOdCmfK4E64q/xDUd2N6Y6y6wVK5nFegICxxiIb1xp7
R+o6J2CcD3rEWQ0VLVkJo6KjrzsCvm3vRAs53Y/ueMNmSPJKhDAdk4g6xUzO120Qoq2bBYIiS4Or
SosStSRRU+Djl691StaeCtDKma3DJlNzHtuFtOScuY6PRk7Heayd6pzEhIP4OAFPoz6QFj/dSvIx
w7wvzkR9E/9iu5DjU49baCRmq9HkRU3+gXUjeXA7x4CDQ88lKb+QHTEc57h8rHz5yLoWH5ayqM0H
UGp6O+WxeoptMlkR/djboCHwqnbd8A6FirsyyWLoWEPvRhoECLXmeOua9Xik/t83aawuaA3h6MjI
w6mAP8ybVHDBu48VBUIfV8/WJ0EO+bqZc7H2NAlOaLHKk6PwcTb2V2+RxyVRD2Zu0N8Vm/BTnr+k
ZfrVkQeiE5Ot1Xf5xhsSfVGIJjFmmV+qIYqOvYUznsDxbY1ZA/Qrc/nKCivIR3m50Z5p4EIbnNOu
gpC6EnUijnK4AeF1rypI97OuhnPZgmXsAu9ppHVGPneId6vr9sEcuqdpnj6lGD8vOnUOtjSR9RXu
e6nxWuOubphlkEzkVAkxrFafQgjrovthoMlu9snBIXzqJSunO+GXtICT4RFVH8MOh0K+6x/djEiH
ELAQGUEhI900x5BVIc7NGu8htsJ27aPAEEXR7jHBdcfEb+itlvlPWs3RozGQBWZCLR1lhjCA2Ia9
7jqKWRDJ1zL6nNWYQirWmgTP6a0LaR3a8PS+jnVLqlR5bdKR2T9NbpTPXr8mq3TcWpDUNtE0tc+E
Nm2DtoZfgFnYV9Ojj2RaVrG+GRJiakFcylwjv3S5rcHNZO268wxr69c3InHKrZkzbuZeczZVywjd
sLg20JKJDLZxZeWEVG2aiCymjzu8JbGvK0Lu1ID/sprwZ0AH+VzN1VsQsQcHwVzdj351YyUjNyme
A/wvmNCkMsl96AFPK/Vq8Gh8Cp1vKVi2IEvsy0wk8NrhJL2vcf2B0B6uRp/voHQ0Two6RUQj8L4j
Fywl0YPlA0pU4L4npb941Np2pwiqZ549VGQvE8aeo7UQaRrv3DmNyPZqvsOfU4dWBTDuovx7SM+R
BSO4DUI09/yCuJfS1juGdvhdBCBjuqL6iUB5vEa9tWgBHZ8po4s4iRjr50hyh5XJSVnJ9FmET1Aq
uSv63nvrLpL20mNlI4oFSwBMzXPaO0WU2bxkriB0dRBK/QxQ2OHSV9/RGjR3gmigop9fI7McT2U/
qa3MHDJ3kvZrYh7zvPG+qKp9SSwYmZXE3YUWE81qhHDKD7IroeTrcfSckwTav4YDU6y7BS4xNzQA
sj6/9aKd9qaxJC0W5MLDyDLXJZNHyATG55bj8F6OmDyZbGIUCqofBSXFKqOBWmC9u6+zSB0HP7sU
VRJe7djFFzOXT6YGb+UGznEw5pdYTg7BT0TEWIaXHxsYy2EzvBC7Qn6eIvhHQSWpVi1C9xSdcm+5
l8S3DpMKr4RtKnDOuzL0MWky4loLCfpWjZXatotayqhs67n0aC560XMPYwGBePGpFakmoywLPzdC
vEemnpCjTBnHaN7JgCnmIa+RD2FJCj73QVbdCEOjme/lELRirGRs1uUh8cRKt4gvrbD5oqnQVqio
2kPb9/pSDMFzPDUJz9uwd9Bx3xkxfl5Bn5pppYZKKqfn6ILOmOpaoDX0Iiy8VZC9DBHJb1Ya7Syg
y9CC5FGpxjgOyLmbsOHHIajRcfXpKF7bwR93H4ezkpPxDhEpH1nbYtmxiJnbt2jN1kQf5tSLTzOO
tJXWojkGrE4PWcj4ttRbawEeTtl8XyIR2bZ2OeyKAje8mapnmmPeOSp8kD9Z8IJtpHok+aRcp12K
OXocsWTa2HgGYQ27OtXMHlicnDljh7DV+zzBwClHBz9DiOnH4DS0Iviy35bVHpchnfBYTNvKJTGq
zuyHyFBQWSVnCZhGMY9uJree24ktQWHPnkGglqMu09Aah6Bq+g3ZTtF0RqXDabHW98oPcYGB/IiB
E11qgMgBXe1VaBAu2jGJ2eu+5hiftez5LWMSuMQgHOGUaSKLT9r0nDt7zBiQetgBmjH42qjp65An
7UEXot/bQfPNaCizI4Ib16FVuFszyuiXNmZ4yGYS0erlcOGLUb1BUotYIIHCZNUMQhCK0Rb1zM9C
OTFuHOlcmth76NwGoIMCjBt0NZKGnhT0oWsfqMNnXi6ItsAEdnndxudciQbVKrxKg0hLT5cnFKLi
6Exbac7Ozq1I7VktvrsdaNjFrOoex0lzunSAqgXGAO0OqLzOCPDVgmCoTuvL0KbptoNCxnXsJXVQ
xelf0L+xGr+9MPc5Sa3rczLYkIrmYTyxDoPpwVDtTaQPdsO4cdEw5lbg3rVV05CETTAsOVTdcSIQ
4GwP+S3o2zdMK9MLMHMKsAVEOSGFpKctsrS/qRBiZYjNcdsOwS1tHBp9c70wL3AiARTxN2iVXDZ/
O911mkEEk7ulTs58aGaFRh5XkX6o7HZjBEjcU6cId4WTYKHNaTismmYhwy+vSGZjj4gSw3Qmv+WR
hcUlDFBncHNtZjuVF3r6CUjT1r4AVnOKTgBsmOQxjksfioebXTU7OB4ixUS1BVLb5oR5043aIqR8
9zr/Z1wN41ER6TGU7ltdpxx30c2VYdptrMB8zRiocyQp4s1oDPdD0cld0GrufzvY1a0DKqSdL6ZD
iLlLlF8kum82jKJOn42J+7uw6nchrReHQOGtY+PMD3W6t3TC3sEotx5jtGzF1x742mHIEpZpFFHK
ch/xrOhd6Et305Txi+uel2aYjp1476EM5pTyk/kwakG7eAUR+UWq7OiZ7s5NdLCpK1iUoiR1HhcQ
gjn1hODQ3yqvROZUv0CmyfaFtmbGWoTLNbo75kFERrcomYD0xTqMYWo2bbgeUnUFeo5bv9wR/dLt
/OdhXNya2vmMOwIhOpdt7KYXqTN3l8SQriQhs7nsJq519d0spu+9lR76yfpBapvVlKvYzJ+GifTo
2k/FWtTiULSfCVfHvpsFi0ZAOcip3uwcPJ/KWjznFsl9PfNDzcVAX0eJHSDUYMBE3LaWt2nJEx7x
lVAYA2dxanJSyhRgXNvMa+JaAQ9E5cMA6SDxpn5rOQuMzrA2BOtk5sR8bU4RoSbZFtfrpYHLuslS
F/XWGLXwwRqqX3dTqZ4hqCnUZkyqW5Ui4OjI9gNFzEfRPfX1THxpYw/HTRAkIU4XgiaVhYxSjDnK
6yHfDbNGNTdR9w6ML7GhbGMJsCDp1GGyMzbZsKQpLrNtbcTczhE28bkGeW2lHd5uGJ0W8cdbDn1V
h8ol93BypQFDaHe+a7Kb4WTfcFu8FDFkNuFqIEa9sXZkeWfA9elDs1sPqDo3nNQ21Ig+4Q8JkmYB
8rxJ3jnxHkQZd9tWhOVmgFLBxnBPLfomZhfqH7yBFKTbhrpz3AjDeyDCM9nbSuycVjZLat0j6dcl
ltay2WZ+vKNCx8FEGGjlIJvTrHIeHGujeZ8kRwynyvYsm1/aEPV5QCsJ4gdlZWRYzHbtJzNmtSAb
M0AUXZ1FWoDnc7InThWneVTkU9Zlh98ETUPkTKxjLvRckHGpQlHGpsXQuveKfZi9+bF8HzXeqBhE
805N8OS195yEzbTNmpiNIA23RQGLEIX2xcQ8tsNKaq4GBvVrzvgPRZ3dEn98rCmCWT86lHVG8GMg
f4ZJN216xj4RxK6V6xs/dAPbc5BP+HAh8I3hp7F13py6qBCI0TiHqrhpGxxBGBoQRmxDC47tXFVU
jhXbj+qwc1n9q1Pez3mssb0ZcpOBhjNIJEKtvMmkU22KAf9YVb0CQMe7TKjUIbPfsmFU26AaANBC
2yUMe2tNpbqgBAYGYH1Dwsf8uMtJCRTtIg0+lB5WaSFrj5VWx1/mfdeoG2xCNDtjwARVqAcbvc/W
CDE58UaOMuS3UHAYV8OAyYZ/bh52majbW+GilfW9hxIxKsovWaxMzEjS/SZby1xJHAx303AIwWRA
QZLFOl2UBqPHZ8yt6/P5oxMc8Pa0FsdxQbNqKwpxAsFesVS8Ji+VDhTKBP09T9CWGgGVsm+zu/QM
SIEWdEhthQQwiR6FENYGPVQZPQoX80SNCR9tcQyuJXIvacvuSsLJPoPA41gtYmEmsK11sEvwOO7w
vZVfc7t7M4KM8gQcAVuYrScgUkqcoWXka045zr6arUvS9pCETJITjD7DHxsfvCL6jEfnpxWxPPca
TdUYcByWcIP8/Baxy4Xkr6+zwL03uqneOXm2nmlPHzyXqTy5ZI9jUm8A7g0XWqDjov+xtpwt5q0d
0CVy5qbdStK02H0ylP5mfnAsK8PxPTHFD8QLHU/z1IYORDHbDzfx0OcHC60QLSxt7noDLgvJ3dm6
aeD1eCOMVV017wDUravrVpeBZfiESKCCEuftzAFHsW1WgF8hqd/4d9Lbx3/lusRfGMEwm7BS/M/f
qw4nr4HUi1WnSjhRkcNiLVbXjy8//uBQUpt8zOy4tYMXsGfsvtKK5NkBxsetJlPPpJodGOuH47Fb
/m7J2TNXUxe/xSXumAoSJXAw4xABhzp5DbDgjz/kP/7LhW681hE5rzryPzmj+1XkDjAZV9N0ytUY
HOPIuDDz4UtvbC4Z+P6VzECTWswJmsTewkSrX6De1TA5lJEvOSy406eUGN3Sw0vTGxmJroX5wqkY
qIk1IwarS6RIXEILe3dRv6kyxTcBUwIazvDgj+BOOf8QgZztahAVBDhSw8SmdZ4U+7fpeid+paFU
u14ujFED5ascdzGUxk3O8JCFsxAbzzXepGwvs4gVmnL6Y5JtJpP9U5pGdz2ufJLDY2hL1h1NGWQe
C7InsIJ8tWJKS1pxagcLXOFZNc73Cekbnsn0Zz8vTkXR8AAtPcbYofpv4g2CvgKoNIM22NNee1Ri
jh99a7go28F5gILKgtU7inKvoZZfHXzul2WlHKfJYeeOKGtJiTsb0ShpiMCjkRmnwQoPClyowD/r
uu8uvgJMOfflnZpJt64jMivZpPQ+cXh4wjQxHmVvHYQ9gl+PG/uoTC3PeTG/TRhOnpheXD27iy++
3xiHtoYirKcwuHNJIZWqfTAzLzi0lBaArSzvCWFGi5bHGvBSZ8VZyeJOSSATeZSTCFdMxSHLpoAV
u9N7D+f2aqp5ROMmOpmJhYS6SpGu+IIVemGNqjjZI+Sv7k1aZdgBqzVGfXUBII0ecfxSICzeMN7A
slCWT27T3MkkJQoUsKZqPPc61km8823echmh1V/SXvduc1+aytvGoW9BPn7MchJZRyzVXwZFmkyN
1rqqd52vabq5ibepITVvDBs7Ak/LNxiv+aHIgQ6RG2OsPXB+h8r7lHody/uo5yuvlWdYpVrNPgAJ
tX3K02MOo+ws4+pHi13pTqCCPsyDD5h2Yne1pX4JBu/zbNsQc1qrOPOrx/u6sIet1tEJEPWJQpXw
b5LHOKEI97wQ4zwOt6jjous43duz4/E0juiMc7ijQU14eaKscM1EEBuUbKfHmvK+i/oGWn/1xSY7
eU3osjx4XmZcIBk+BVO2C2AG7HxgqOuuy4sLuE9nHQHy7XQQfWnr8Dt0jeQE5utxGkV7QXDxycql
dba0jbyQHt2pno1P5hRXyGacI8dtHDINQNuPw6ddNdGxG9wrnSISY1UUr4oSMGjmRIg16R9e0Yya
11xAHlMmvhzmscFOKXOekMXxlx/fA/5vuPoQM6neBLyAWJjx04gbcJcwA6ZhRQmAZ57KpCy6hwFb
45GtEEuXzisSFyshL1WonW0BoWMVFAKU06CZBDj9SHekjPae/2zVRnsChn5zZuCWFYEki5y6O4yj
+xyETnBo2gJ0UkX4IW3RfT2iHSUjiWZKij+ns0fzWAPbEjkJswBWvOU+foxn66upv6aLxM7JoXgI
J8NpYw5cg5jY+BqkrYE3euOUlJ4sWOiprW3bgmfhaeTdssjhjIzSkMqOoO0xdbN1UcVv2CvZVAn7
RjrIOB/vSSIBCqLV6ts7HBfY/jRWy1WTxT8cN7a2s2GQEJuADojd4ICxwT4ha3KPZvS5xilz+viD
5+gRAtEPYfispD5JBbZJq2X26dH3Iz36j/+q9NLDr1NbITTCdpd2UXU2OfRvAtJreWDdibpc8qnk
Pi1N0ozHRfO6phoD4/3f3J1Jc+RKlp3/i/ZoYXQHFtoEgJgYHIJjJjcwZpKJeXLM+PX9gVWlflXd
1jKZdlo8WiZfkjEB7n7vPec7wHxGOPakmLScnXbOUGvYyHB8TSNYyngmkGOsMgoM+ieudREV94bO
0oxlZt57iXEqrUSiqCxIL1QUIeYinpYJlkQMvyHDdM/6ajxPiH0Po9FcJ4Wyc2a5Dmdnvk8JSjgS
9Z1E+HqUhUqUQNSKcpL1q7MAp2lDdk6sjjOe1XeAl7/K1p5P0u5utBUrquCoHojSOeWA2wj0q/84
KtcIl/KOdOFgGAz2cszdQ9pQ8i3Cmg6gNEknbryXZpXpNZXRznXir8FuibxeeMazo2Xh2LM6UpLt
9ELFt6QJDygnvcbPtIxT1sbsK+vIOlLFxgW4hJaVE7xotJyTdrYpq4pbGk15qPeYDnVaETs9916t
UTNvwCg9zUrfOiDA9WMReiSOsmv0MXMy7x5r1bRDnfs+UkuespTGugFyWSITZWiG5BLM1DA77W7t
dNIa0Pni2deBeeQtohbaYIu5nCk7d/aSrQ+WcdKmuTvQ5T/Ewn5sGGn5zjq0oTYgLEGhTyqWFw6Z
btMGEUSxaMwxnMYOoBuc9A2AbMiVxqZm/UwNUz9ohbrtbVWeCI0PGN5Gh6QpDowUSDsoGxGa829a
cxrVGi09wTGU/qLEskKjsv3UaRKV5K6RdbC1fGaI1EnzIXMzuUvm65os9nHN9QcjbvoDyhl0lJV7
l5a2darNJAoGDaN/PcEwB7QAaS0LG1PFIc2QEWhWSUi3Xt+MYuC1uegaZcV+04iv1i6HvfRyaACe
R+GT+YVWvwk2hn1MPJmLBSdyop+lB465NbwJOsEY78p8dTCgViNyxTkNZ0msNHU1v4xhSm626HNr
ogKiaG80m2EOQ7A3HevEQ4cuHmN7LILejD6V0L6c2CrCEQP4joPfe4qeZ6d5HK6JVuaKldRBaSLP
etvYexYI/MDlk266cRiL6OdUijXIRhcvq6JLMHXoGnKW/YOqmNP0pTwWukXCo/VKINFPT1mT31gL
yk9BtNmygBavvZRVgWo1SXFBEEEFhjcKeq0FilrNRbhSt3cdhDi5ZK99YjHxyNVjpobf69xzKf6Z
Uk4LaFtBmk7NTVQ14NbQyGY0RdIhXPUfq0pp4adty6+HLtW4JKZ4YxpuhDgZl/kNBbyYp99es7U4
mEgHk537mWrLg1bHHNNTvI/6gYkwOx4Y831rLBeDFsUeGdmLM1fYz7ri1RGqCVJOVhBaODQjW4b4
UwoCKwpxXTUbquOI7hyy5LlOqxBSdx16pqVgO3RTsEQIWAUCYubCf5wMu4pSbRGKxXYONKdpeRg3
LaC5A8NX1vil/UQixu3hdp96hHFy7iGw9VnSBOZg7HODJtBEPe5JDuArkRGnLTl+Wl+0sr6C5z94
mt6TLDTpZ3w7xLjby/yA6STbDpI0vxTbw+bPoKvNIG5WSMAMMvMo4W+mGmcaRdjC0ftseRlnUsJZ
fJQ14LgmGASaaO2zkyquoHb9KYFpvWRp4uAqHu+H0YuvZkdSiTPlz4XvMlhV4JIuU8GaEGlNdjA1
5smTziG+tBeC7DnbmTKu90N5QmjZXLr2UHnOS+W6H9hyAYot8tjmvbxvAG0AaUn2a6oyqK4UFqVJ
+WR0BekZI7Ho1vxUMjLcFVX/vMZadJPYlXuxh4TzlR1MlheBV7C9QyM5KKFEz2g5WdTBsPaGsjG5
Ftuw7gTj/AW4OnMDrr/BIH51msPOziE8NmdttOMnZ02/Bs2ilVOv1W1ZA2Ma3OmwmFYb4pn7Xa3j
Rs7uuqOluR9Itsxd3Fj6qxmvkd+n1s6s8u7YwOkZkMAzcJ8fKg5cZ1J3bmzbe6u3YUdkxu/WXL+B
GSApTk7xkVPpb7Pm1dQjXh/Q1oyM1hX+USYroMk9fi5hPOhxox8qWeJ+bjiukDG9N8awgMC9r0g/
RLlg+6C5MNrTavIjjNyMgpkSffMMnLj6rOXw2271/NBHxq1TC/dipeMxR01ygoHW+DWO/CKprYNp
ABa2HHZoZkhu0CWA8IeErLGKHwdt5sKkHVB9T7rb0bMajAO6mF/Mo0HLZe3VZS0+WG4B3UO0ZA50
+LirCssFLoq7stCwYKURHw/dy9RpmHDN9hXX0kFYVKIlua904gMnZXWDO1iCnC85bdmtGcZe23Po
NQ5D6j0OytHPUQxhIJ5dESJM9bu2vK2cKcYLkWPkauOQgN5yV1cDY0nm4UaCNd2L2XSjZJHAgc2f
0cgnlyCOKMwZjNmcn3RWTp80JSOgoZs7fXFaR6527N/knNCF5AxNRzDosu4YtVpytkLAgSBF2Znm
NnltMEH1m8kEU1zkAzhl019JyGrluLDVCOtE8ouxN7F14XdFHuWtornxkuwmlz0pZuqHkmV1GLfZ
oI2tCShQ9gcrf7trJuvX7OT6cXDXs13AAp/beAuaXA5t3BYXlduoFGdbgihO4pOm5dpT1B7c3IEc
RUgf7ejynngk5VdfUgMxPjf2pYbQHiBRgTwADzwXjnls6n3Fp3SvVRxVLcXmjXrG30IONUx2TM+A
cyeTFy5M1voOv1MiGq5Qon0C2qAk6Wk9+goDrVlLed2J6GjV7nDKCHaUGmVRbDIS19ApgePdOjky
SfdpSfEZSzsEMOKdXRrGD4ionnVUabs6Ne+KydZgenGCy8w2wmlhhOKHOZckUHFWudjM1wFH/KTK
dtldPX0fKedPi98ZSw2SQSM9linUOJWk27aBZb/xpjMb6N1Y9AfAB9m90+G104zuYiqliIuJkdAO
zWUU6nZso35v1cuNPdbFXbsa1J+rIekc4A7r0ZKTqDFD3x3xJssYDP2qL6Rqju2LXLhVXK14afSh
2SfRRL9c726I5DY3gy+7/eisdwPvHHqa/oyhR/lNN+Ll99w1iLZwEiztJ3Qxx9gkj8prTSpczfBp
SChGD9SumQKsL23Sv7wY2dWmmt+RlX3RFwXtHfsqOEq5PEyOzqETe1XoDu0F1UIfVrBUNFF1oUUV
5kOaQdgg+8r3Oru8U42xHMZFNLC25Rz0WU8JarnROR9fMx/Ujnkvawy3c6R3ezmjIElGuRsGWK6m
Tdt9mZnkNCMzE7ccH2Okgk+lZ97kgHw4DWXROcJcSxRjSEbSW8rbB4sDElGzqiCLvZtp9l6cNftl
DMmRc+HA1pv99cv398Z//h/f39MKvWVHsGb43fBi7YZh9AbsJMKkPsNNAsj7/cfvb35/aSVca0wk
kz+oaqPsRSdyt9UZUqs6b3jpgh2Dv//HN+WGH23Zu4BUbn/8/pddxHWWECUTlFJSf0+sFrsoVwvT
e366rNabiGTvQ66DMKJfx3NKvp/O9x/1sipPeA/YQIAr/seXdlw2Uuf//qZcOIemIvsNXbE9t7y8
8+roj2pa2r3t1GChzG4jL7YI4v/xD/SNjNqbjet3G4j0+9ka8QqY9PuP31+S7cXKYbwQd5ZxrAci
W5ozX7a3feL2L8CuH+UGCGWs+tTmQMWd7W9ejnZPCFqh29++vzW5Vr3vYvvJLjPyYpwYKE+eY6+k
wwrqETrwobaW9DgSoUArP/4Qq/P5/eP59iE1NqxDo3rubIvuCVlbvuYhefhW2f3/6rwhZXiThP/P
fzhb/pPz5vYjrb7+6rr5+0/83XUjxL95lnBsgW5VuJbjIbT+u+tGGlhr0L9vCnhTEKyJorNC7J/8
r/+B68bGpGO60qMwsEwd+fY/XDfWv4HhlyRz68xsbdzc/1eum3+WXjuEV6N4RNNqk6bsCUP8iw68
lxmbxqytDDZ3zm4zUhtM5gOiAczfxlm9D8/aKQ4YLDon8nj+8kb9Fx4X418kqzw4riPHcVGh82qc
f/XY1JVTt/R2Vwgy844opLW/KaY7giEAIZGGSW/EFV8EWvw/Puym8v1rLDbhfqNKeVj1Y2APLe8H
7RAiA2SmGXU3DjnB5f/hIf9Z4b+9y//8QrdP4S+PSBajityRR4RiPKxXQ2KwCGNyJ1LW99f//uWh
vfpPD+caBnJgaZq6hGD9r+L+rqAqiCHbbVbG6AxN9EDM8QapxsNcuS2+8TwJORpAbvPiPlhAHdx6
5YRSTjL6gtlHQgwk00yLEPMIqtRqAWU4tQ0aSFU6geEylLI6fdivUn+LJF2lmhCm/VISIgbsZ2tt
zHzwO2uSFTShLZMGPcMhB6kIy4TQ82y6j8CLYK2d8LsaFMwrtQO5VVUgvlOkxjGg647eWj/Ztfk4
kMpCJA6dr3nhMLHi17dEeRcBrD5H4LQxrrzlHmIvLZ1fLBewgrbIp1kW0dMtE3nc/Q2dvWnVw0jq
aBuQJhhwZ45CfXTLzJVnYXgks7CulhcHtQdydkazhXNmMCB9g3gOiQAUw9S5SobTZPa/rRoLcsS0
nFL9yykx4zftO+COl2lpKL9RGzjT22JO0pc97+yawdHjRBbkTO2GCVSV6ObYX2HrF+LXkHYNSAL2
znW0W+aC08vcYfdsGvVOd3CTMNZ+lWr7ZdFwVdUkzoptvm/VFHK/oUl+WRo/h8iJu5fsMGHyq8wY
qY3rlr5RrdfaqOmnFkuohikKeduOWrv8qDS6zoil+p6eG9R2WA9E06XGvGvqNLTt+p060s+QFMhh
+crX+SURVuDEEHbV/LJMTDMLKKnITWYkS+uXZZUvcfPJtOhj6BCOLsw2dkCkNKZO/pKzKUlUG9FM
j1mKPQMoBu9ifHGa8kufajQEqNu230P5RrvbuV/qB4GcHZ4bA37AbGnjQIzBLgx/8jF2WK4aBCxr
pfFP6jq0ze5C96NimIHYc9AaIIkbma6wYKKUHe+aS8TiJEgpMnmNp9mFzl7W9pdG4vGBWAbfLvV8
l2ukB08GkWLpn45qcldyxIBB1V9yyyBmyVqZqhbqB8CeGa519+nVtIK0RM7hkOfnMudfa6v1pRcp
IScx15y5Ct9DimEY6ENblyfS2sSTr9WKfWIEE69n5m1BMg9AbZwELc9ZdtXVM9SjvXKZFIZxqTOG
2qMGH8bSqXsKLWHEiLrHNKAUtVw/HIumXVJAY6AXkka6IKetVVwy/MDYHr4/aA992tJGH7jrHvhd
MfgL1viIN2My1aEBs8WjoxZKkIw25pXgzb9dvpXpAZSE12pkYgxmt7gSFZzhge/WXW+7jzkxcqTB
8OoizUCAjfhuZzlYBKXIT9t1My/VM27Cu8V0YgA8/bvRitjnCBrWNYhLW3rkgXpqQQZEDt5M1kLl
DF+FRsW4JPpxHAhmmNYbacrsNOgrLRRLhGOuHkA9Ezk7dLdu079olSJ8ceDt+77ysN0FrLsVPe8G
EgW3YZHSo8qQS6QqikP0nqQISJ0L5gD1Y++NnAMJCiJOyjaz4wjAZDAbgvdITXB7jOJ4oJ2d0vSv
0uif8Hrc5SbqB3KEfWP7YqH/8LuBNd5GzOuJ6WWUvMfMid7llg0pvYEMKxxtmbcc3Cpud9zOiz++
RqMysTmTe1D2ZQMSarbRIMLXi0koiujjbJeTW5PmvmzDrLhPSaNIXwrrVbWmvdeRQe2cUlydGuuW
4IZMcpiO9QKppgFNpnOLgwch9pgl/3s5gr+5dFssC9kLgzMwoi3IlCwjXhTaWmzEXNix/dV3LFTY
LQlbdVn85ymozOjRhRazy/hQ7dX8UgWJP5bnHVdLPCYW8ECeGK21eVd59TW106sapwMH/BfNzNUe
eBJ5G/hDt5+f137vyPrNM6cXztsvytvIT9G9Lric9RS8bJzNLxtUDtzo07DS5KYJtqsmImRqnucw
bWuMKt9V6ry0VTjGtDJpmZIsDvHD4WpkLYMNZ10nu7gaenlFOfzHW2WAi4pqeLuPbT7Rdebt6rR8
T5k57HTgfz70LABVcjnY6DKjtbsddN6KcubTGWCfJbytMN2pzDTWIILreVtRLTpkuO7iSbS7lP3H
pzi9RaTHrunFCg6/+QVgkLUzS5+L/p4U6HbtX5ecEDjWT83jpSFT6CDkLafOU3Djlhda1CiVbaYo
nN7pYRcLcoj1+wUaGsj7dkjO3xe80/TvxP2QpwjgyFvDjsf0F4N9NKU4kV3/kx0Zw4iZhCrjA0ce
HoV6V14ZvNyytb8nVvxD5Qmx9/SQhFzzy8I2Pkiie1GCHbw52RrgVsiw5ddKW9HPtlUNiGC9m4yc
Fo9i2lRAa9ylUxpGGzGWgQnqAbUc6wa0Zt/Q3plkd80WmvA1wtjQVeJgJA6xYhW3UKIW35jKq6q4
Kcx5ekAPQN50d9tWDnIbMCPFtvMlfXELxPCKL2YA8p48sUff8BFGtNVrCBjIXt3ppSEfk8KMAWqe
1ThWZu9PH1eHUrEDgIxtAqPSgcjzEoitJzbDAWC8wmXRuGPPLpB7xEbLiydRpwnEjKyy2qFhdhy4
tHiClAAjTKFqoivK5ELm9z2TC8KyWxoKs/tDtdJi7fCsXULgBx2osDTIm5OQCvw+7opQd/hVbKqf
nbOGDU6XDHERG+B8yfmv7sk8WKL+2Jij+QavOHAdbMwjx5ooG26mrB9umMNxlTr7EerjZdXITrfp
L5OCS6jx5PwUkku5rSceajbfJ4OAi5oMnaTpwFitw2kUdGan2Ltf1XwFlUp3dSCnIOpHQMtYfFBj
kd1bVHQ3LV4UGlTezkKUWEPz53EFV2USxYEQq/il1SiWXbGyVxAlsUsGDclLQs4qVTLWKHqq8xrb
Z4TfxNZO/SlrmX97sBch4l0HEf2y0Tv6ea+9a73JWUdbeDfQW6XSr+O2A0c3uTsWPuwn7kl5FPqZ
CXgNNDKts3kvSS3nWouboKQaxwSzukeNMbq5tvcIaKqbbs1fY43FZwSmig6JMROMO2fUj65nENZu
NAHcaEwHoAQ4ljFfbY0y3RkQ4Y4o23+vCPXOmaUA3zi0vRBELf34jDSYIZi5gfTHmotId1GEuufF
Yk9X9gTJpPtktZtu6E5dYouZcz+TBuROw3NmDDUqk+ijbrd2yfeTSFvyORfnaC/3prZevDl9BxOc
BuQ0EiBpFYRnJwlng5r0Q4u8XZKo4n2m6W/MtgF69s1RWLN+XBuCqDxmAUCX6GmguTzUFKHIdezn
xUofGeyWgezH+KyYaweqJ0qeLj79RuSYPox7dZhn9w7REedA66zYezPGJqeUQUnoSHQk8leElTko
tNI8NGBZ1vlzlNxUSG2b2zQrTizAHAp6One0DdNdQvP82Jv1Y4X6EOh597vj1gSr8gkemgS6Mflt
EyoHykcuu6zQGY1G9DM58SI66KMQhGXuzJ+rPhohkyMypRJmkeaac7ew5LZM3jjg8eS/rygWilS6
KfdLdIt5PAs8tMdSkVjE6hEzhZoadGFDBU3KNqsj7wRhWKI0domxFESDRull1qKHwvmMUWDQQ62z
kKSPW7IEipCcGHxlpAvNtZOGixu1oZWmv3JkseFcplQg6KZsj6ByDwMNdBNmOzRIo11UMUlYW6H2
dCnZ6Q3Im5qpv6QWuILYzMOC6sv38MgQOu58lLTdOWydVleND2W6sAwgOnTi6BCxhe+zTnC6mvo/
s2IjpnP+i6oImLsJxaZhnhnkuLeYpdDma2J2dCyAXMZZQKY5c/ja2Ve6+epA5tpGUICKYhB1Rn1H
tjtK2wSgUvqNEkvyx0Yni3BjW5FJmxw8ox12Cpr2zuxaQiMz1qPe9L0kZ1UsxyyoMRXYKWTNClBX
u54GaZb+sAGzZtu+E7XzOVCw+nLD/gGa3LCYbPq2/Cxj8w9NUUYHDkfbZtPwtyafq7A7HGaiPcFm
zv1Oh9gEG+itELjaGqBPxmYTcuDex67iKjCj/orUPhilMSGCziCxDagH5ih0mo7CdsleNrf/Hgzc
dOKMCk6k2JsFmc3p1jkzzLG96ThagJfV9Lan2ESoyJlSwAvfTIPdQLGBMzIRA2EfTOsFOrRDLCNG
MTM4z8790ecGTX9be0ob+Wg2zC9zDe1cYW2UaImakNb9GOPVQ7DEIXZpukOUHb3RSW8tJ3qKbgH7
Oo9dXivwnuSVEGCVbepyvXbgVKGpAWdEzSGdgDCe6sTffsm1TwJDE/vJAxIbE0sSAM1ktcHxY7/B
fu4JbfCeULr0J05WzIxnEUH/TQhyYNrpc8VdOAiXB6ZBTuAhWZhWghJSWgYJ1k9azgp5IJCSPR33
Z1ACpJTOv2xVINUBDgnG4Q6l6HSqsKlHhZgOZTP/ch2HnmPCfWZAvUUHVlG7uwDpeHe53PsprLOM
abId4zCYGMG7tgLiJXCP211/mfvtdsvUdBTkwK3l6CJCAQJItcnl6RGbM8eKTEKECeO0XWmFrQeA
XA4Wwyoeez8lVIzKQHY7sVoy8of0nmrWGUj2aUUhuE9aptp8VEkdB3QgjhV2b19IEqw7+g1VHmpj
zVqTSUwY+nrER3hTT81tX+A09cRyMJkly5Sw7sSmc64n+2ae9UBU1s/KaDYhMBA6oFxSS96nDOLu
b6UzO+JUg2O1/ahtjbpgNmAy25iFo8uAqWJ154M2tiRY5+VVX9uvfMGKyRbse4q4zCTTF9Z/rl/6
hUfRVT/1hSjNujJOS91c61T7aIjMAv5I8VXiEhgX269Ggz2NYw4EQ++xT4Am3xs1XWNLqU99ygn9
bbaUCFTvB5m2+zWXbVAPs4cm43FwqGSjvk78jZebWTGT7cpGT2GTOcHDPFU2ncN8S82MQkRpMDwG
y7hEkpifSie/4VWbZXVYsVPtMSvdmS4tMAZqQYKNLSwrDJ2EYCAPWvd2gw6oax7HMnmSVfT6jfmD
hELJnmxm1YJFVWobrUILysRWIAPrt6Z3zAAva429JMSsyIFnwnINiNAHhLbeNKvlFzHPgHf3Mivr
2qX2rSWYsyu9zg5ZY6C3seaTbfNsCoGB2bEv3oqNFPLYrRbRScn42DjVWg8NqWh7PNYbYa5k7KTZ
B5sKJZB5uS+L9kWv6J/MYJVxxax78nnsIG7KB9EBBTPoJoVLQ3nXE4IeDBzsUbixCEYNQop2fOit
bcApWMQHXbwKDkl7kqL9Ug3Kl/YgbixXP5ExAwPzuICZ3ZXZ8EckSCUyxJ4AKasGKqLZxZyRJHPj
YkU1bxX4BFTJfKc1onMBhnhHOgHjhOoo6lr6dJ9fmiX19lt9B81BhUv7ZtLBQLxBrEbF8pZl7iHS
mR4QNNeHbXM3SG7HBN/2pcg4/iy2dq5187GYuh+y6smnXUjWGcvlLpfKY0EhItlKxWGR+bpPiPMY
DKNC89ItwZKyhCWADfMKM4qV5FDY5vEWVQZcpzQhnYOW4HEpl2m/GPV81NB9eBZ/q4vGehsyeRlI
pdiT1FcdbGD7sENmEgNQtVh6g0/RyR6JyCsRGjlXq7Wsm4pDULQt9bmONieq94wtO+45lF/QGlHT
LXR+rTgu/VYjucTSweAuq/Ur6dTz1DX3piSiydogod6ykEExqT28LJvb2bsF1KugcxSn0TTvi7Z2
bmaCUu0YWWzDDNcvGRmrMaHhRFYMuSh/26vF4BX+ZlXIEqomz2PDxvzKUTeSHu00HZ/W2r7VTG3K
weasCdo6mFdKeGMDk5rC5SQnowdvc1RMKHG+SbGNyTx6Q+2TwHw/T9NblNWISE2dEK0lOX8DkGvs
vKd2+l4Xs5dxe/KeQadYdHRdoTwciEnDZ2OWBUYaWq2t8xbVq4UWLPKVUJ9Nqf0syBYnh2omvi5n
VygcD1M4byA2jRP6EZcDpbtvIPXF+YJSxEs9FBSZ8kfWXuA/zr6rvFfXwQbt2LynqDcwDLv5vnSZ
Q872uVjUjXDKa6LRNeyQpHDQqTmx5KAX+CAwk+wngYOSq2ZnLDnovo0AbusYTZJs2S/j0AX2dn31
g5UedNuFbV+iD5q4cgoN9uDS/RaRTbvOMV/JG7lNC0bmcZoEuYopjX4KhUMvRou0zIdZqVNdEibb
TzQfSY/iXjGKP9+IyDzJhr3jcCyPhr4PO4Nrnot7RhkkP52hpSlY8MyUZt8WlnY/ZmovcD5WiC6h
bJv5g91ov7BWp3EuA1NvPjxF6g+erQIgX22c43eh/TFXkIyyYAGOQbSDl0+8g5PF5c4aGSpIBBDY
IQrAvLeGIkt1gw7zUjhlDdM1taqLZlNAeKvh+K2Xf1Yz6/vitdmheqnXOYSJjEPO0dEwyZYI0o08
mpPZN0Pe862N3NvJ8uJ4Ce059FOgGwXBXxtk0qy0Z7khiVMLpXyvJ4zgI1gWUhG6pASdIBw9LEDx
RJcWBe32m/Xefe7chXCTlrfXzH9PE041Uoiv6fKxboQEuii3Ar8Hh3KP1aT4lZLb6Xtk/WmM/3GZ
43kw5dYEXOmN11N7P5nIGyj2epBj9cvU29ouVowDiLZ+A4C8na1NsVeGACZBA7rHkO7VfjmWz5gS
IgIdVqbs4GalvyTOtUWp1jcW8GHN3jtjsm+b5oSe9KN1TovKcfe2lOSdE/0SUbqPMveOw9Xeswnv
9pBNyNQA2SjcN2u2bgQ8q1Eu667qjYsmaGO33b7suN8nXoVbq49cmdilPZZTeqPDrgtrNX56Ji3l
1CjuRJ74Th5zcMcUHtaPs7hYYgFubc5a2DuYOSuG2buevLNGdJe4icAtDsaz1qAscHHKjVuRkWAT
1J3kGpPw5ajaoDOA11DPrbcIzLXdth+uiT52HrQrJ9SPBuI2ic1vWexemBNcO4PFbtLOTQqvcTXV
x5wjSZya+ijw9+AcrD9oDL6ls/WMbu95yol876dbjZnjLrewcMRNBlPdKD+IGXuyteqnrfhGrqkb
r8PJsjgaZy3yyoXWPBZNAnuFzRLBJtkeIF/pY/345to2qXcpuRYADte/LQ2Mda8giH7Tt5dXjP7v
7eLytthmyFSTKnFjxOIyhfZaIvVsYZeS7f03gKlKqYELCU9qOerk7xzsNoN5XE4lsqbkdsOeGpS1
pJLPARrX2Hfsx1rY3hMefMLPKAKx0/pVhC5r7lxcBA1nbocxi0An64+9SRTiaeGW9L0oGg+6rtzd
5JbI5EiVuNZjiz59fjczELupdd/RXwozIGF+I+YHCklJ/xyid0mvyRS3eYdbZOnk2+qIH7rArW+W
HJ2SBFeWXd0lG7L0O2FhhPCy0+OBQ2eDMWYDmyYb+/W7yCtgLBj2yJEO8luipb9Uvsx3HQKcICWL
ErNmxnMAIw09Dti7lNhYvPrJGC0XkDodvYVwNsC4S3NCtNLuRdR716k86OXXNHq/KpcAXwJ2dg42
9XlktYDwgx73WVMzj5fBfi28ZcPvwq3gYLTSmS5cH2cv08Rsoae8Fba9dXQihYuQ26qwEDPJEl1b
z0eYsUDOCTqILeTAGziWSEM+j0b8qNqBBuo4JciL0Lfwf1qIsztjGosbwoLwM+HObuXDnFX1BZZr
cxX6aUQ+WE7kJndKF/jM07dswC6jGUVHpLm112o9uamZ1aH3Fi9OO9lHgm1oC2CdiUR0U3J2QQaC
w7sxj6rMHwGZtncCwVUNd/2wdnF2sA0CHQneyWsLDsP82WnEGmg0/W847Kkbh4wkbS49gKeMYCKq
+WFe2U26mk035oMwI8FKxXvmyhom76ielfOCpDs+QVKLj9pbS5QwaSynVbnnCEEk/RDOqd97Yazx
CzLzEQUAu8Es7mIklQGZ3ncWlj88ItxdhXPboi0K/oZKbOTzNy9czQn5pmS0pVHHbHRmjKjz4X0v
9CgWql03RdfeAQXdwrr+vnSJRqfEB8FC+nm7nUAT2n6T9qcwCLSBC3TRS/dBJx8iKHNYOCsRkhu3
WOLa2IlmfLfBNrsj+Onv+5x65Y+l+NzhS6vUoK/cNn+GOAndiF/rdUlGNlttodOCg79dDWPhPXvb
c6y341abr0Hv0rpoa0oLFi2/zeo6wHDCTGyhEQo3WDSMexFuHOcUXDDaY24U8t5I4Vj3A4BHP4Wa
dzYz78ObGJPC6A2bwl2OGarNXSZLyE7GsC1EWRVENv2OYoyug/1k0VgkgXOlQVeELD+wlwvCt+gO
JyDsQ29lV167gdG3mijZtT/ZOC1nY8HFXFVrgEqQe9AqV84nPEmTesNcCZ/pSW/2NkgvtZeFIQ4H
9az/SQ3yo73Ek+dRno1efKJv8wAcxTreRXKwEtnPd99/GrrRCLhQ0T8C9tp7EXmoA2ZMSO9Y1XW2
iD4eJwhOIAwAjNaIzt0q0JbmhTiz/GTkRzlfTY17NutLB7onToxqXurz4rJax8abmUY3zCuLszFq
3MkI4baMF+Oe7C1yGaYx3pTVQYLEjIQrA2ebNj8AQ0SV5JXpfa8XX+ASFAk6aqClQP5CZBY/2sw6
KN07WIX9E64AlgJnoZRMHxI6M/t4zT4rXTImNV2mNoYV2EP0TqqQZNwP6qYp37HnI/acCk6N8rZK
AoKgvJ0m+uzO2wJo2hUIYJy2b1Ue0Y2imCLcPiW8IDGyHwvPnHsSbLqjqO2a2AuIhkPG7JKf6dBZ
MFsc+EPbpFgjxe+JAbxjFtyzTVr7DhmM1ZQVP2XdPkzbhrY691ajdDa8jKwhKxtDxmAVAsnlz9CP
N1mPnhZdxMNIHbFzUuKoq/ZA6/8zatJbra+MoLB0Wm8JJG0EfStqOtwGMo7e4l7T3iUufkAbVEDP
dYsVfZbdl8dcPtDwotj0e5seaDkDejzT2cgBmdFqYONW2vfSeTdTcz3rgEJ4UpT7GPrujbS9NFXC
EKkcu1OLhbxsEEFWZjtwIOn2tcUAy4jGD22qqud5oBXrYS+nr/VSLU19wqDrm5xYES/mlq97zD9T
C91wh8qfxtidzJctDyBeDpxuti74PF6AKCThMIUVbP8Xk/KsGRH5a1HybNgKGoHAv+pVi32K+K9W
1R3T8XMkdCziMvPO8b9T9ibLbWtZt+6r3Dh9RKAuGrcDgmBNkSIpSuogVKKuazz9+eA8cf7c2r52
3EY6nPa2SAALq5hzjG9k5oFEwWZXpNJb0qDHHJJEWvWMRidh8LpgyqdlbnQVthian2oW75V4/JZp
iDhtN05bmdrSSo2z5yyg2WnJA8UhuvxuMLidp/c7ubQ2NU73la417I5kGaKjwOBDM06fKMdc42M1
iYRWRG0SRgyaWTshLTXVoFA6Zv2lEMcc1ClLKBsbGOT0+kwD7gAK3KAtAZLn1gnUCErPaeAQbpJi
BRPBbaLuIVZ7CSdgijMnlpfZ5FFM4Tzkl8QzSwlyfsOXOHZYQb399UvOKr5VpAzzOEqD//tbWWSA
SYB6RerDqu6WWX38zz+lf8hf/fpvy6aalOdfPyEUr5EnYwGY5pNFmG0bFU5JxXOkHs+PjdImdJXI
uyGT1zao969ZaFYPSa/4NNl8ZcXJBhJHJ2MTgFRytngD8J5JI7mvhbWWLDcWMn8x4AK2gkp4e9Qn
HIA1oUbH0WCwZPJ71hhf8XkErLAJcVC6xeg9FHW/iwNrOnEN4VYsSECKQPVgYbELscN3JSOst3Dd
jL4cnrOQ7nHSBjECmC9NYx5LRdVA2BbT3+fzLhIL+mSi2yZQHIbSnqCiTaY1uRsVxUscxA2VhP4F
YtciHbzuIOLNWPWmisySgxb7GuXgV2qD34dnqJCqNRR969LXz8iWQPqcpsPKCrkjaQHPXcbwcijz
KEPRMiD75qwns2VKo8wNLWVXhV7Mzjp+TNO8coU4vw0ywozIS3EHquwglYEnmLb3JifdOi4uI8Ht
S0luTvqsSYYOiOakrnbUpDL0ZlD9mpk2LMhk2QdSrG4UdH8LTRzmE1bOhABb0Mi/KS2ySdeSu5WT
FBkabq95M0NwW/nw1KoSyF20E9P5TSfxmDy6IXwka/XY9YZhB1QOl5JfW1u6+JtSpLvcy7lLKARH
HyApUYoDwBd1JH0jqzDRAXYf9qYLe6I+4uJGhF43R0WU09U0WQh4h4gAP9pqVB+09oZKJ+LgPbpB
KBcbCoBEmInWuk8WDSfSLVznrzEz4zuCClxQ0rYL/GGT1Wg/woBuc5kREzXCKbKzDsexbsmtG2cM
dtRadpkQ4Qs1mtYXmLAlOa+y3Qq8/3FRfE6BYrhFYD4WRU9loqCLW460pqNZhtQFWrRTBwBJaQW3
T9ZT6O79twwerJ3xZha9O2PKvyNFe9L68aMNSmRFobrXDG1H782hMEQxUlLKubJ0R5aH/bDNrgxi
7aiOEiL3CiM02ZjqRT8BK2nPbQh0QvYpWOKXc4hDz8CpeTgmpd7YZESqC0aaLhO6W9sKPSqvSmcc
wCv0K81IKJpxIF9XTWruCOwLN0EtWFtoGNamVOpg22tcBsM/3fiWDo5XzGvOIJa811tvWg2xrBwi
rzDdWOm0Y+7RYY+CQ43L6ogeSp5tP+LJkOAKAj7M1hPdHhQuhE00RC0+StQhHU3SukcqsK3TC5rw
qJCv0gls4Ew/HS4N5CenEprwWqoCUQtVKV5bqxzJMTPSG5Kd2V2XswEOdJqcNMo3kseBSuUNW+iZ
Vz31HGPIZIurJ2xNjHAtLJ58j73pILbZE3wQQAmDnjyBIMbj29MXFqsC601fR0/kVSQLeayCp1/R
aaAp/CdvpL/UsEm9DRkigiSyzBsT06zUL4wb8qp8IaGFP5FuuCSZUabCjTxqxtWiEOD/RsEkHzUy
B5dD+Nwmuo6VhN66Z4EthKZ2CiJN24R63R/h4HXHpgn7Y58Vyr4N6GPOf96UfbMsrLSjT2Voh1pq
dsRYraVWN5+a2Lw1PbrIbHpPhj502nhuL8CTW6am/xJNDalTAWYE1a8NRx9UibsUDW7eA1ar25Ta
eseDEIZcctC6fdCvHN2wqkj763R1Web0RitRGsHlMaDHIFaWcZO+QYPai6KUn/CKkK5bHPsezl9S
xsZp4hsLkb7P/GhrRWXymGpMx3SAYcV7FvNZl6GL4vsjzzd2cS97LER0BNUCpQSYp1mwIzREDVcU
wIVlFQY6ugCjO2hqR/ek98wtoh2yWar2sfGjXVPlsEBrfLmCFp9IaV+3VR9tIWVm7NyY5LFBF/ag
JHsvN/tFM+ElMHTSSoBJeWynWASa10zMpzVNtnqZjtWn6UUU3OC5zLO2nxTkrqaYCdssdYhl1uiN
zudauiQQ7VBoKfNujSjKPdZ1bm9Q0vXTV5OPEAshWIFAAGqFGSjkmISxDrUTU7SVdCKjyiRWXNOx
7bPZ5NBEdq8ytjtJxVubUQLG5RHt6Xzt6qqaiAQycxd7urxhQhjWDD/Mj+kDXLkSESsBYV1I8dwg
tTQb8ReoxsQuLQk0yCE6Z/oB9unIPgTEGCeHiMaiGt1qXSpP/jiAyaQoxrQ9rWDLQy/BTeeHT9PU
TY8+ZYS9UaJtyRTRO9REAyxwJi1aS7S2SOIWWa7gJg4SphIfLk8LvGYcqAlwkdMmCZrpZEySTKXu
YIpSfKxN3R37Vt0nUEmWmWGYW7XTQ3Jv4OcmIs4XH4ocZqgHuoIIVRXlLkTFFziIW4CQmZE1PuhA
Z9FvSMqcZoJLuO46u2bWWie+RtEyp1bbVtEezw1FgQic42D1oHvZEjMdw3JLt6z9Hn7SIFvgF7vn
A/2RUbQIZ2kz8ooHtQf3ztFDNh4aFV5WHdCwaQs5hXjXwVUK2v2AvIxkH8gqkZmXe3ZmR5yIndsy
3mitxwtFDPIrxzoJtZFOioM1bJtBrajddwQSq+2SdmzrcjKBM2QI1bIfUeLl/osgWsjeKRmvxrY8
jUPK0gBCcM0a+izLHIMCBSLdbNoyqqMlC2TG1knkZqWZgIrCLWl5c6iZ7m9bM2XxLKpzrXAC7tgQ
OGmLF13IIEVNw0Av1hP37GxGBmO3N4zG7Yek2g21/vDr4MidtKtUF1ZBOa2NBBdXAukL7RwIW18/
C3olL8pWwyzI9biJbBw0AzluknX6MhY5R5eijDJc8I9TKmNDnTheCMpIpquuUtbxLKqEiPEWfYpu
vIuiJ8X3yJGYso0uyvrO0hvyVjWIXlF00vKRKkniw4Et1XZDQB5nocZPpJ2ft9Ju6ugPFvPi/+vP
fv3SzX/rTRayNEAdFKvTWnNS3VDWlV6vfc0Qd8jYTAH+YuSqXplulGEUgYzzF79+J2e0+XHOzhXx
xnPMg0nozblrVpq8mIgPZ5xuw8lGJWqeu+ceufvVd8pN6Ein7Nl87T6sPVxFNSCczwUJRmGXUK0n
jgvquWQgqMv+TDaU96aQHNWfcelaaAkFqA/sMBYwyQJIni8+TMtVtBbXySpb6h/8wUN+0fmnyOhh
VBOElz7JBCMdMQ5HpHcDo1popwyTMOXrm7EPXdgpoiusnyooxUSnscF/wDJvXWkRiu/GhlUKxvwl
ftcNV82diYzQ1eCUeHM/i2tMoa08kHnSBY5+9p/UdF2X711xYEKYs3VZR2hlZjuphllnK7LTEg1H
1NgBZXRKCgc4ZIz7M6yBE0PiRqCHV0hh5MfyPSfDFeLLwTSugoCV3Eac5yq3uFkg7aHG1H+WG4Ql
Da3IN/xew1FFpoVJbws8OL6mF3bdKuGe0lJErsjcccZD0m6yp+hJeEVKQCkJ28MyX7XaUnlS3xN5
J4u2Miym4Ks5KDdrGzFUQUqgPV77NBPtblfu0bclpR29dm9pZytnQJknLm5cqB/Dqr8Xw5ag0Gv7
JLmVskBqexAgbpJif2FVQ0K04sQJ80K3uyNe0AIWLSoMO7uJuYOaRLhGpD8Tf9YBo3C85jg9YGOP
9hYoQTSUOBII3NUWPZ647XTp19hfcpdmD/AKuls7gyj6wh632T59kh60a9YvVEI/5HWCwvegbuEg
de2WoBzrIp6Nqwy4hIEjwI7esL18brd4AyZqw3CA9unOPFA45iB5BaIzzCPA58Qxrv07DbvOzb6q
A6TR87BNUOivoJQv1d0N4eSSeAwuhjiiBYIaqskfNVvet8qh9neUPgfK/bbmlNgcHirWuFfsEHcm
4BTgQwELbAXnACVGw6J6hGSF+LpeGJsRooayiW6muGg5yQ5bgyIzr6rTXqEcHDmHoyUYF4K4DZ6S
WVft8ESAYPoARfYQN7f+ZbgJq+iorcKNcauykxZudB9aknOXzvLJ27A3jUs7uzfE035Vu3TBNFhT
LKG26vrEp6MEfSHy+LnaeZQB762rOsIjHNEMHZvdrIPARU0SHOG3bauDcSpWb0OwqPfKqliiyi0d
QgLv8SuGkItxRuOSP6u4ch2cKhCzQn8ZgFD7jr6JfEY8UZc2IsSjqJyatbSj6NO/MpUp7/T5ZkE9
CvAV1e8EWd4R5qCIUnMNRegdxheBaDdhQcuEqO9rs8NLX/Zr6b1+FeMljVZrKRzKjdguUIFai2Fh
Ppcb8yIRsf6h27kDPfEhvcyOHqS4oP3W8QVylHClVgQflBJY64hXkpE/6ufojXzpcmmstPNk2NW9
SBzzwjlx+iYMpIHTtBcvytk6B9GGMpi3mSggH7lDHNajbUwKx7ugOhA/lkG2pE2kb4Nt/qA/967x
6u2rnb/K1sV3jSt3Eb2TZjhCIUh3Bt0TfrhdqHYr2l6+pk+3a43H5AzaOHQ7wcbMe6b7oSzISFMd
bY5BdOo1jHHEyEjr+m9fPJDJHMELouvziY4T8INpHnukNQqQALu64lkoWWsYNDJyMLvAXZ45GntP
4P3KhjtvF0/Bm2DgNVrUH5xYhyUAUNSJNGMxmS7rtXQKUB+votjRdy0UPR42gymTFvPSNGsfbPOh
OJPMaOZEb9Pb2Qn9CggNAmjkdfqy3no3tVioI7A/GFlIY0/CRabv+Bjd0HMLlILtJF1Bp5UO4xrj
nbqmZ9osmHU//KN5KCKnc4BM7oHOnKz99ACpC4ieebD2vnbwvvCtR3uyKagA0xG9siIS9Jo9a1fj
ZLz4F5aEF2OjfAr7es37F3Gop2CQ4kdbBOvqqdrOTHyUogvxAbTKgj990b/9HTJxn+arLb9IFPpn
nJzd0SNdS0fLt8MVjVxrW/voFBYIgEUFeOjSvFSpU32L/lLYRq8ij/RR2kgPZfsW7dO7x9BmD45e
GQjHglMbMhmCpMFCNg8JU9norUvmQ7FfqZsa7PAmHd3o22qehMk2Ha1nyVQPA99lto04vubwZmED
Jv75Jd3UmLZbjs62wTjfwCivbVTWo6MglqEBsp7OQbYSZTtbYuKHqrk0kGafldGW3ebJOkjiqthh
gtQMu1wNe31l8ZpID8JzvGzWbN3lU/jlH6LcMT/FbqMzp55AcaBdaB0jXaETZhOkfmTrZkePM+US
y1tHrni/kLPFsEPmGyzzY/ZiPbNHl/alYBvGgjag8EadHzmu96kd496WTzH2dm9Cz2I375aITg+B
8aHymBYc4axf/O6sD9tplzj1ql74GIBW5cG3u/fsLl/H55Sm0Tuln2Br7og1Vpf1C4yEcVl/8MrN
OK2d8i48cnddaQsdixtm9A/ciAm8LOm9VzC+lnUGVtJKG5k2GpQFgafEO20rdxFcmbkcwOLtJbtb
S6sJkcZzs55JBCR8BLb+6ZEbBKxhoYs7D1bhoftuxDUQNQAjUbrKnmoEg4vuJrxM3GlyJziMPZi7
kCSJYZmNj8kuyXZQTzj72+U+WKvvqnVuHxAmAg1ejG794W0UYWGFbvsYaWuhd+ubgAMjtRtCsPFs
cfN2GBTHpRzSfl73D1q7h4eEG0PeG985Yzu0Nc02DvTktXPLci9cRvYb4UJ7qs49Mvn3DM3lUsDp
cRJcH0kNyloDZbINh4YXM1sVK3OdNutqemCE1ae02BCtFYgLGlbIH9pd0jgmVqRsKz/y3xuCneE2
6Jbj49DtjNidtZWgJvBMkj0buAp5P4SicMTUz+wUovymqwf4nLV55SAptAc2bMVX9dhYlyZae2xD
XyOs62cmKORPcnijKJg91g/hQ4anctuXS//S3uNyFdN40ZijMA45xsZk41J8iAYw2YX/pD2Q3VFh
IteXKAP0tZ+TnrqlOMd2DhVSePTfzFf5wCSRfEXn7pVcDvDOS+U135ebYNvumhcgVMlqpCOMppRw
ssAGQoUHKpjWQeoUy5JEslfo/CaKonSXK4sxe8gMBwtgsDC9B3+65J/F65z/jHsTzYPJ1vwLqjB2
j+wbb1eqfuEtG5/xLmLDSnTSw9HOY2FcsGdsXOOhIoR4S5n0mq3Cdldf6HZ6dzCV02H6zvf6JX+O
QLSuzavP9mubPeFBXSjNYsCbdyg0OIT4npxIX5S8rDwlBtu5lBYVCpRFcmMf12RvIPVySqOHgbre
ne+JORTzAMvXNkbXTUbrIx03r7hr3Vk4pRecMjDD2I7TvY6Qir4j9py+WNhKjBE7n62EbXo78Y5u
5VJz6tgKIDvotR/NNYBJbl83LbSzdkBHHz2Nrsce9Z2BL4B427JvxfDjUDDPXsPSqb7afU06zBLD
CMrnEUH+U8ZUvfXW7Fuc9BzvFJAubr5NXDKwDyRP4QUz2QUvjEMAnGzpv/LOJLsO/z8WGHXVkPlw
0adtARGIM3OMgn1Jsq+HNYbRpm21o5Haw466OnUKSFs4+AoStaB2LYoL7V//VWLCYkcFooJ5dgeq
LXnyJIdkjRfhtRheRTBbiVM+U3X2hY3nsoMKV0gUEFKzPRuqK+EAK/MRrJ0H3u7ckJjJ3ke0rU8e
BqtqzDaeA80GlMkhvQ43E4rxq2U4oAUDmyr756jZ2hVDC91JCbT6qaLl55Z3cc1j9B49JEU96x0o
IxTjLoVgU14HN17QHOW4q27Ts79CZGsyf26TTbLP3zrT9nfJ1T8WHKEs9kotgp0vCgGP6jv9GQ6i
bFjNJTYZa49i2YcuytAIT9kjX1s6ia/iWblSzOBjcUdxRnjB69OhSEbOvssdHq6wS16p3XFQSL5q
b4eAZO6yX/1PZuNU2KKoao7mHcPue/RdrSNaeptiqX54exOzpseZjz2ynR+sR7yM1PWKfb+FNqk5
8PU+04geFuehdWOHvEdQM5asUYyX9plSAet1+0zpoyE6A2OLIzv+g/oovKSu+CGObgHDnVf1FDMf
IvzkljdvUG/Vj+qbVasvnWZaEBXeb4LOUZbeh7er7361ixDzbuS94BjbFJtb4AAna82N6JYvls5M
xBvKzSYX0RU029riAzHQSjje4Gor61ydmxtizrtJqC7+R4SfvKsoQt1xH7yxq46+mf2kxAHcn7yP
FPh8+6srUFm6bJvmJKDMae7tOVD2yaf2zOh8DN+8Vbq2PGcIHWtnHCX8hZ/0FhBdWNNTQAFzaShI
4W31VdiL6xKj/NIiPNhh9td3tE6c4MCwGupltAEqhQX+JF3myWYWiXGGMzbSqZgPsSYdhhX1PP84
3qTn51KiLe9Q9qFpi+echbF8TdCyLwZXPTJweEjBWd4FX9hfzUfYnOF3dO0+WASEi+RmL9l1hNnB
OnH2VjASL8xRvBTGJ123vbKHNolR+GWOe0sW04UfNrw0vtMSpxuTDcIubRFs2BF7XyjHOa6jvY2+
QBWl7IxUlJN2cMBeJT4yy/v2gN3iEOGBucKFf0OObu3n+qZA12fpPfqXgPfJ9u7JF2O4e2YLPW7R
Y4rn8IHpSGbKwXJm0+6q7/Vde6nvTI/BI3w0OzyVbn/n7Koesr3kGrtNfBaXxnPF21YiKM1dJk8m
S+2FvfWte+3XdGPuxQ2BmuCM6Ei3HVtpd3zmwE4uZL0v0EmWTu2KtPxo9j1ZW0bTe3WGGwuIOkYU
ljn91Xweh53ldEfvox/uUe0KJMRAnVc5W9qo+tfGMab0z2uDw4dDHLhMyRZf5hdoOJb9rvj2XJhM
k+qm7ABaVyzX/or/MF8RVHIsHpgF0RxaW9I/7tWqetS2w4o7IO6VZU1D8IbHOLBj6kHZ0wB4kLoQ
CyXNreO8fcZL+J6xLQuWw1L8LM1VXC+ZwO8CE/ksXLCLtXEo3upn7BTAFAfpLNxCbeFrDeT1rlVX
BiLo3kq8rUBrZvvrd/GgkyoTF5ZTTyKxUBWvNOJ9DE2vfuzx8JS4J2ehD6Vwh1c2EONd+OvPIfUS
WdCUDBUr3tVSZy6jinUcz5PnhBGGKWVKnoVEgTfUaFy3PqNNRQ0iGobVeIvjkI5fhLskZO+FShmF
aA/4S4zKVQIWzQkA5nEW42WAliNtI2Q3i5bOBh7vSUEGV+9VaWC7NOT/55fBrA6tWuhgsYJkO/QZ
LUqVDWVSJeXW+rK+8trq9hZYyHaO5qYIiz5hmRYCJ5Vfv+jTLYHFCYYNGjtxR0gLmwooaRKYd0SW
1Too2Jije8SCSOFZxXuKkoMS7Th9ilp0FeKTT8WiL3wT0YCE9bk69qr8Kcdk5GRg6Ba6efa43m0I
BRUtUwuQlzOXJ3D+tnB3l/74pRTewWtg1fqq32Iee450ueZVEfEf8yBalahPUUhtoZ9YHoezUbfx
asJqQWWGxplXPKn1fVRRr86/D2HFohapPwGbXa2kuFRD/dgIE9mQk7oAw/vW6wUl1PE+FoKyalRx
TWXdlUbjFI+Q7gT5qHDwtDrvMZPUi+FxOIKRbMf6yImFiEI58c4ezZ1l35jA1CbNjX3UQN4w3fpJ
fuBxsIHJVVKIx+LTFMgfN7rWqcThw5Q1YWt5IHNhnHtKBTV6qDctLivmGSCysMGYtIZ1D8L4WJHO
Q34JTnGvbFed6IeLUJ27mLVB5Kc17LqMTabVUQwsyYCQhEldWZb8Af5RWZoydNcQcQZBNB7+0fvU
at8qEQWIRHjryIlytYTtQiu2WwzsxLkEnIYl8z8Qo3+kh/8/WZue4Eo29f/7v6Q55vJ/Eks1lURm
SzQ03VJxZ/KhP4Au+pDIWSeY1bpX4UPkFpiCjvVC9sJNnTZ2mparSo22hUK+R1GNt//1P4Sh34Bz
/s13mT/dkhTR1OkQqT+gPcagDY2WG9Uatuy3N6iOWPuUDiKqGMIsUAIPSbVLxCv958+V/pka+5/L
lmTFsEyN5hYY/n9ybMRaLwZ5kCo6LSlBRzjFKn0VGv1p1PHCTyJq+rQ6YMM76BZ6TtrJnGxzZaPC
fPvLV5mv8ecTIK9XVqA3ktlo/XgCUqyJI/LQau2JYBEioqlaUfgKiItYCw/Bg1/Qn5yBMAzfge5Z
d9M8gFYWO+HOH/8yHP4Zivqf2yJLaFEVU9VkInX/eVtIy5RkIQ/plZM5yvTAAj9jBZKxeAvwonkz
d/3Pl6/8bgDKWDwMLCairuo/nkRMx24qwGmv9Yxyn9GnN0PR0Emy02onkM/z7Tek5rUoIIFDNaxx
opYDW3vkALhMyBdKwNQqFNFg+II8kdnrqxr/yItdbLc4rqrqyUQDAvSR6KqUx1u0tMBLyBEciBCH
EZjRnP98Vb97prKiGFhkzZl69WNcj75asCoRB2KmLIQ6eBhbL/u/vDy/BunPkaPIvDuaCH/LMOR/
Pq0Bp/PYWHK17irtCpvm3KUwWg2K3w1vTEEJ1uiz81R04BgsftObmyHSDvg/BuzryVkPGFFJXZz6
vaeae579qjDVL6uZmSVEL5TVYRoBaBR6uRJr7yS2wTd848r9882S/0XPYg5SZF2TRSIuLEn9EcVr
aeog+bLCccBia+obObQCHY0TrZYx5ZlC8U3XqaFsBmhP4lxWNt2sSp58qUfgGEMY0Ycv35K/zLi6
1TNzQfGhFUy9f/JSs/rLO/LbuUNRadzNzDFZ//X3/8XAUmpLz42Qr8vIWrQSVBsMV4tpxk5JaXeL
aanPnv5XMhIihdqljwCOmgyAczJ//nzrfjt9K0zcooqiHmHojyHgIyyRBHMkWFCje2KUMYmV0EbG
gJpQKZcrX+N9aoii0X3aGH2Qfv75C/z29VUsTVZFOG86A/GfY9DCb/KfMTggKHIqSabI3IWIRMeb
2UaEoym5Xc9vHr4sciFmSozSyZfIpK4042QGbHLY2IcvbwaiTIj9F00kfTVGTMHVPxRJAbsn4ZRt
Ndj7x2sXeO9wIuDdUxgRom47U5aaGUP15wv7/7izpm6wGsuq+a95CQ0qA0is1jXBDC0ldl3BFYhq
zQUOfmgitMSTZG1ItEORm9///Om/WxcZYTPxTAS4p/yYh9XBU1s1ZU0YZ06PQGmin+imdj05ZT5h
ElpGgaRv/nLNv5u1VBFiEqHLgG6MHzi5eGizbkz6aj0NPEsEN6+6mb/++cr+9hk/rizUGhmfKAMW
kd9h0quVaqZ/mXx/OyZ5GSQyURmVxr/GpBXBapEbXopScpWeFsDILGINDDAtz87DL0yQGi7JTjzg
lzljaqIZj344SfaJV+7Cqjt0Iv5QU5acfkzoUhlUDIIxeA0Jem5qFMCdwkhuhfEGh4TK6AyM8o1H
OPvvM3CMIPjhLw9Hml/lf872iihqpmIy91hI9n+sKapWtIoALGhNciHNK5ZxW03SpYwIahGlvGZG
ndxwd9NyAHfjCyVdk4Ktb2Flzp+f4T+D4eddAt/EMC02q5osGT8nnZLoMHMslHJdZt8CYe1qIFO/
NhqJPu54HqrG2ykAKwLlL7nW/96doJo0EdYZuikr5q879F8Tr+VLzVTFSbmepsAxZN7Jmpu9yIsO
PxqTbuX9bT80j/gf95zrMzUD47ymqD93x7CIw2kcTdxhhBDbEcpstrLPRRU9/fmO/vZzVFmUeMDM
5up85f91ZTpnOMWqjHxtUruZPHkl9JgZSu8ve03z39teRTL+63N+bLYEJdFJHeVzQFI0pDw6aL45
5euQj5EFSLlKX/ExCfNNXkcD83bxokYbo4yuXD61hq7tXBK50FyBRlfQY0lKILoROyF7ClK+cTaa
/B3kgx4FW6kCuGl9akaqNWC/L8RsBT9UIFxDRNEL3ae15jQEz7/4KT4w2eOYHwG3LmvfJdAsJzpv
3xMWYUsduT6WryKAzwlmyKcPfObCpudAiWeyRx5JL79oPzqTmAUjDgj5K/GLARR56w2H4ymtNn9o
0KuZL5KBUgLsY4G5qW+cfIMMSbriY9yafvBCqIGIcBW6jjYTxYvgW4SJ58QeHWxDM6lhQm12K017
Fl2ZFAsOzeXKo8KaWzTAOx27TRQjHjCH4CmcpqsfPvx5pEi/WZjYUBoar6CIMkz7uVtKkklQOKbl
ZCUBBJCD/tIl2Vnp5YtZWe9UI0j0GOMzdp67lUan2gpUIE09Vv99HmrbMVMvmNefNalcSkFxm4Tk
VdIVCMFKU9l5Iq+mMaCwU+pOSN5L1ZEyNwVE12BKXIFq/qxq/NVGfMbWRpdKDZ5ywP62ABBUsd6T
vr9ojXWcmvYix5RcO89VI+IuhNQ6ViXJmtgIG0KJAOQQOzi0TtDj5YzOqazu8ZKc5aa7YJnzq89o
zDaKIn2OvrTyBOMIDya2lUp+azNpVQy0HkNu+5yEq4ZEVtANKKsJcQWehcX8PWW1j53aaC+BLn3+
+nedvq/z+oz61qk7CBUycr4msbaD4q012oJtJb7VEfF4A3OapD4rcrbBZ7FNwuwwBfLJ19QHP4YN
EVQ3YcoPuF1g7gTBLejjlyoopn0TwOTxfOGxyeqD2hqfJCBRzTerOwGV0ynuLLxb2QlrXP7IGZQx
5WG4+ssI+c1CIVvQUik+aagyjR+TCaj7kkPBiDoaDFnuV+OWZEJYCBZ1yLTSAKVbnyECdiQZFXIW
kcce1wNNUE/p13/5LvNy/mMCVWRDBTdhwfKwfh5RqLJ0XU/g0hocCPL0bSwI4WxUS5cmerlWlzqi
/XJxIRT922A0H1IuXuoKZU0QmOoy7wq6iabgb/pm+MsiJv371KFwQhN1nUhQqJg/5/bKHzshaPVs
7WMZmPMnTKSyNF4Ql/s7b6hevHSCTmjIybo24GwFQr9pW9H7y6I2w5F/3iL4tqxnpqnxv59nxWaM
zd4bW/Cy5g0iQLrC/5cKy1/cEEwd9hAN4y5LECcq+aaaaRrN7DlXOwtZMQEJpqh/aOkuwU5AWX44
wfubDrknIH/CWCKTZyJbKGe9qnEmXTgpXcK1hI0McQ62lpoT9UECFJaN5P//4UThfKSAZNCobcjy
j7NBHTfkdOKpgtDaHhvZovVevcGgImymupZ9dk3aEemPMgGLyd/+PPL+vYNW59VUMkBCG5am/dhn
xl2Bu0mKsKOYtJvwKxGSM16p1rmhXu57OX2cBMRDf/7Q34wpdu3grg2DjZEi6j+uuKjzvPW7Nlnn
MZJPtIRFXL9Negv0g3gAD510hkdueEsj44yK+vPPH/9rC/jPt00VFS5bllRJ17WfGzM/TIpMTcpk
PWmNSm+xY3ToMtI7cUFp9SEijabDHEB7m7yzTABtQXoJ23Fi10XzXrXKlcAvtCdh/DDWePmLwaRi
kr+N46PSHsD4bSMC722j+tvT+vc0wRfn0MGmXdP4+vOU9l/7n1Kjbq23KV8c032g4AaezM8IEz4I
yr+cDn43MBSKfjq3iZ2Q9uOjAqTCntkQKxrHcA0IR8l8Y5Vq7cFA541ljBNlY93//GD+vWHm8iCm
K0DO58nm57ZLLQBrCmaMEogfbxVv+ShdQTI4YiHdft3ymDATVTb+Mh7/va1URY7kyq/NOh/84yXQ
aooYjWfEpG6025GkWVWNH0Jd3P/58qTf3VPCH2Bvm5AF5Z9lXLZdQxjys9d+pp31jjN8zotGwY2l
Mn8pBWUfq7IbiSQ5wBZQa2bZSsFp1Y6bEFEgkCoNDtxk3AXvbyPrN9sl7gHRnRJroahzIvzn0BoE
mZzUCNtvhQ9oCoMLoTTMAd6+CZtd271IXoTIJ4IRJf1tqGnzSvvzfZynPkMDEsZK8+OzWUAaC8oR
EbYacAkVox8VEFgLopEzr+dEq8J0szFogmuARJIp/v8m7bx6G0e3bftXLvqd+zIH4PR+EKlEBVu2
HF8Iu+xizpm//g6q+uyqdvuWD3BQBYGUZIkiP35hrbnGZJQ2URWn/lVAEfyi77zJBj54uABvTYlC
QJObWpGoPcYXFGINI4EfYvumEjCT5MqhMg5RSNFmK6/ObhKVIvJhJshcoGNNoVJATzUJdWLJXNF2
vrAMhNJcaj3wosvbAeJZsJOAPlFETqgVHFzfPze15lYdSIYpF+eieH8VmEppwz4GyRG+EtdD+TYA
9xPybgOIy7JlqXwB8Lwq5mXAFw1uvkn/cWJNaw7NSKalfmxwUwTDNVDp6MZeePai2TZDW+qjm1ao
0UqAKJ6G1UcGiYSiqTeqc5ZKUV///iA+vbmwHCB9Yclg8T90JKlaMnnw82RDTSeSKn62GEtn02i+
WLR9Em+kBVs66146dZ1Y399bMNVuSlaUWbLpFZJOaBPNFmQH/XRddi5TqDPMA/TgXJtG0U5BK+8r
r9v3OPz8/gd/OrrpTCxN2ST4ydn/+4FMkUgZMWjWjVTDvWh5cIZqXfsvcTo+anMpZ10nr1WpHedC
+NR8/f33f3bCOQsqA7pqiuLHiBy3gd7FAb3ZGHtv8/mu0JellfdFZy3/c5FMEIyekTwD4Xv54107
1HEmTTk9Bn5hBswTBNdJkaDOMk7xKEF5oM+KFNyzOt1a9A2tHPL8okNjIldQxOPZhB0iJ0ZzgJ1J
34W4dqUwc2QPs4EBeWAtIXD6uhv+rLfBnUFlhW99EpYx9coE4dfFKDtbV+gbVyiwMEQbn8nyfhS/
7PU/PU+yAusO7IX5j8xNwkkydKJfm3G4EqQWJHJcvLSETUFCmihrkvC1TV5VwC+9AK6qZ0aql26Y
IYD5fcMw5jvgY3fAhSLJq0oK5iQfxjmrlQE8+WW8ociYKh1A/ybgBwiUJdTKEO0XRVJ5U18HzCaY
Epwss16L5pNhqmfM5vf5++BTuhKm3aZmuhQxQIKaDrBy4KGzZj+9QTtolncYG/mM7y+sNBqDqBQv
ahPfW0pzmxb5izWI+wJQ/aJGOalWT5WpLUtfQF3LfIlQNSFI6zxJ5Y0Cramwwhk8/B7mJNsDM8UC
TNb31BjfdAoImMKo8I5SwFuIKzL8jmcYAE/1B8wklyXNXkRxOohgLeV9QHNYxFoIa+f5sm3o6fJy
louSiEqQv0biV6Oq+um1N4iw0v9R2/dxal959RxSSBnZysrNgC2Zcef2JDmd+Yao+h59UDBuNAnn
9yF61TnTkSWdoyp7ifzqWxvU20lUz0LILLPp6bDLqryFxXE9qVXPtBR/tyr4hnmTBXKkDRAl6OM1
FV6bHBZZPHOmjERHGS3obx2Nyyy02u4UdI9zX6wYvCRCwAcvhflU0lFJkPs3TU0+yxC+GAY+m2BI
osoykgJvTBs/Tu4Sox2iEIDIRmikhTRkN/7guSK+8H55l1fji4jlXu4lJysfv1jjyJ/0iBKd4Txp
JlmrfJzvyxJ3tUr59mbypDdwbY/A/u8NKViWVnYbFc+tpGyUzfiuz4VlGsKd4FHMDeyNlReza26z
EqCeWZD1K+ZI1boeEFDIXrYi3kNJldXc4ha7/f29+lnvSkxL0pnvMx/7x7K7g7Y6VH6eb/oIRZuR
bUu8/7y0v63ibDsVsSv22OoFVGih0hwzDg4dyaIX29ukQR1hBJTOBFeJMX2LBvUxNcW3CRZcZN5J
6fgS1+IXa6pPL68kkZYkF8Oa7uPoqwoWTrdmnW8opzuWeo+lc33vN8VOFMOTz2QrSwb80TAMxKv3
i47ts4k13z1HnmVJs+ir/z7i0uX1Ta2WtK3ZWlmmNUuDuueuWWu5gxnwLZX1Luayb0UivhGnXkFs
W2e9d9Tk9pbS/EXcmMiYgU8rYnb4/ZX8bDrAwbGcUZiDsXL70OumXqUCnOdKTk3+CG5sNU7aY6TR
XfqBsWB9uhczYku+ph1133LVwb//4gg+WVdxZURLMXUWWObHaWCBZ12D6xneMWN3O1+fHrtqvwZi
3jyqVncrivF9nur7Icasl3oydB55pDxG9fTWGP5JyNTHDMi+oFI1a0hf3J2fDMeSgqrGUlTGpH9k
5zv4ltlEHBoldMu6On/XtPKc1DSg0C9PZotF6+9PxyerMDpkUZY1SZbJInxoLLQML5frKdsQHVhV
eGtW8EwWkFedQg9uo2DkyeGL23m+xh9GXvL1oqYoZKBV2Zp7qF8W7sXUYxjtEbyiYvlhQsc4UBtu
NAc/z74KfBufXe1fv+tDe7OEKI5UdQ6UWfCx6tCjwFSC1MUKRwpfygFX99BE1qgq60Asj1ORGxTh
mDtztLhpdYeS9fNM9E1VY+WTz6uKcSvm6gOg+pRMPu4k4JYS3NqlNgTDI25roThTEhuA0FcagrVQ
JHbGrmir84V8jEQzJf0Im694VzNpMyrMC7UO7Eo0bWvMx8vMWGZ5dzWGb75sLK06Q0lnuCY12IRc
5CHfNPm4FktrV1Td0UqBvgjjuprqo9CX5xiATytQakoBaNId0m7cKi1VamX7PYqac1dzlH52HDII
Jqk33WoJmRLZwtIop0jbDg0QNsmAH+KruQ1ilmeYWsJ88cRHrGye4lrfVCDLhBHfeEDa1uB0IiY5
CkSaVUk92oVwafFTVioqSarxVFdHE2REfrlKB5TSYvpSIM0isljjg9XsJn9MYKFmjCN6iZNPTgsE
L7BWlUkGiuSHLncwlaCkWtaR3yPcbHrYdICi+jHCIKKNb9qUSaJiqYBBEjHhI2bqPrJEWAnaMRiM
YA1ZCMk4EewFJgyPXonOOrKUdYYtkCkUJzB61OjQ6iczO4E6d5SC+ZghDts6YyjUoMbF1At3eAdZ
8Tv2044R1mfTM3eaWb13YX7yq+wk1A1aCg/NE2bGRv6tNqUHOaFuMYvz+2jYwjJcGDq4WxIHDwZw
JK+gyBtIsRVsAo3Pir2DiKlVCzhACbRVI2znJjHo5ckajZ2pjxSRcpBzPwAkfY2+da3EcA+9YN+H
7WNu+IOTteP69/3Dp/ePZBgSnYOCbOXDglUv67LBTTfbYMLsVDo9ctBfjwWOF6iE1FFftpO14yd+
0Q9+Nkkh/sHqFTEFWqUPX6sFIwwVf6SKjPSPJFrHLE6J52df9ESfDkcaM0wynIScAd/8vStSEQcB
r7eyTT9am7ZvqYmCBJ9SrUs0JUdOtyjC4GRV8iHEFqeUvp4pfNbjM6gaOueYKOzHhaNVpGVa9BoZ
BWo4khLFaYv+vRf0PU8fEQqw6DMXnj/d0PkvgxDFK0jEvVgBSDYJPrYY8jRNdR3LWGqZ+s5LZTJY
GrBkDyOaHnLmIpUybkFMtP0EM2a/uWkDH2tomt/YAVPAbarTKioUMqL5PkYhPgXEaY9jd66flRYM
XEx32Y5zjjARbLmCVhqMc6WTOL4o2bTJJgx3AgNzWOOYBiJC/je5jhHmdBTg4+u1MJTwpixOlZmj
YVcpGhCb6WW+mjlkMOq/htgxI/2epVSc6kAbRvBZ0amCtwS5l5nIsyf0CBfmjF1Av6HA0XMkPyRQ
00UHk0kqXgUROAWiUHVqNI4cdT5RBjCOEgjhxAvXWH7gQoBAvUmKdwqpAJOKsLmHDiw/wojeV7E0
aNRzMfTlakTzbxSND97BokJbgkNB7tHodLcWKaJMKn/RDtTYdtH9FBfQN9JZJE7NZ+jxBTNW8Pf3
4Gfjpa6wRLfQu9FU53v0l/EyFGstzeIug35Ijkm+S/VkN/biOpawq/lffdXHJVpXwBvOQT5uAgOS
YgZfOCPGDibR7hvhi5/16SxZZ12FLgU5Gsu5v/8usZSLvFQrfle8qQPc9PxsGQz5ap63R9L4JPnY
i1HJDm74i5/52ayHKA0hKaZarMM+zHr0CllBltC9DKR9IaCnKSUvTXM0AmsnFVxf9n9/Yj//Ro1I
/mxs+o9oA3Bq1C1wDDdVVFEAVp2hyrxI3viQJ9V7wxgC1Wn5+6+8dB0f51mzPpZYJ2pl46P4Z6oL
qP44KGyiIQlsFZPDDo0jxZYWRqMiZs+NflvDZsILrk9uTfNcxlAcq5E5QtXPqb6cGvPmJDBQ1RS7
UmeaNsxIw2ltjUgbNCGHOoHziJFquxjRG4Euj6K4aasXhm5P1bT2vaKxDZP7racqDa8BYtu7Do6u
w72yC0P4UiRva1vybquEwrgGJlxqKZs8le8Gq7zOhGxceERiETQ7QRNAE7aE2JHxTyA221N1PFef
lzXQJASAmITlNqvPzIbj/xSZUCc04Hi/P6uftlrarEIqiNQ0GtS/t9p+8PBKC6x005fFezLeW9BG
Ym/agq87yuqyaTGStqfpq0DmZw0IHhCBTAK66j9WBnUn4Hsu6+kGQvV7NHH5rKl+GZPmJZ01GENV
nOD+nH//Yz8b/ck8oXgX54fL7PqXnke0qhhBMuTDmCEkB1djW+i05qG/yjU3MqWrJC/P8/zk99/7
WY/3y/d+XD9Hk5p0uSamFDYPazOhjUVmfexl6aHKu+Pvv8uSuGAfbxNCoIjEWJbSK3wIlTe9iaEH
pkwbJYtuhqHrnRDZuk80Vq6SBhuX4ruGmRvZp2k9igG17CbMDOKGEhfa82pjodUbxX9LcuhHuj5c
Rb5yglU5pB6AUyVB5CdIb75OLVatAsvztKcIjeRSlpHlDdju1TAGgwhwjjbdNS1Ikym+pW+E3Qt5
ahVkW+a0lEVTbVJTrY1z28OluEQ3IxHbJ8rurGOcU41UCqw3JPDXC1ZeBIxz5vpCdsZmo6YkhLiz
J639TsPjrqlx08MYEinVMtP6p25Se0zgWPZIjbZG7nX0dB+Scw/8Ek8ThuAGxkRs+zIM4VgZTmoS
uPO8uayUB5MZ8VDTNrBUWPrB8KD6EzZYzTnK2yN2D8XSiIXdEGvLHvxsKATfhakal1rQuHjMNket
CnCLovgVh94vhpjPbhprNqAm8cDd+lHUmSRFje6yIK5esLrKlYcOHEUjqg9aoe1I+D40WJR90dPL
nzVeC00G1RAGqeKP7Yn1pY9vIR2EnhhHGeA9sltPdqTaLiHhhrM7lDSn4OrQ2uhehKVh6h2HMIo2
fpTeVi1pzUIm7Zvi2iFH3zOveERvj7lVN81oiXgHixdeQgtQHWzWMukoAZY0aBC/vy8+qRRQqbFA
5yHT3RCr/HBf+MKYoKlMYB556Qr9FBXuIhHvoZKOasqvwn+rWIQU9Qkj/PVYCDDbsyyE2WNOhNyn
EFGwmnXX0gs32S2ueui3KHVa41pAJS78diw9kvtOWXm6Ajy+gHjZCBhQJOJsDS3i+xp2web3P+oS
X/pwszPb16R5MmUS/plbzC89mqWPZtrISrIZ5GhZElQHpWaem1zv7EoeVpLlFU6egg5PZekcwFdg
DZ9R3uvjDdJk8TqMWQZArTQD84t+6DMhBqJtUkfzLMH4R2DWH7Sp8Do628IM9m2YvAhJeQpyCqM1
lULkBo+TCo53rQ1n4I9XwdAcNFJfi85j5dnUxn2/SoPsvYm5UFDqkbml7yNuBUbPR7SZucO0BrWP
Knz/4pyKn/SgaCOQCiBwI7HzMaspRp6vEzZK0WdXGCnF1Pu1I92GJ7o4P6MR4ewOUx5u+8C1etAD
eRRPB0uE3dAHb+JYylck0MhuJxCDFG/252xLVG/S+OJP3C5j8oo/ZLbss+YKOircE5wVrYIYR6Zz
t2hhJzgRXFV8O7nZRqjjmhne0FkBqMxyY5PElorbbsZaylTcXMYhRwmIC8+ZL7gpgQtADUhfQoCi
62auqfdOneLNQ10qAVpDS1iKZYHyVFBuTC18yJAhLZRWlRZ9wVzJFMx9bH0zerpgPWrffE10PI3Z
TNZtELI5pf4MsfTd93x38GE/+ZHm+Ep+mseTzrjDBvN5nhQ2ifJQV9VZats3mVwfefOHLpQlsv98
sCI254A5f993W6toSJAHOy0zO8cP++8HT1SOFqOBr0bxmmghJelViWWKZZywQ2b5CBGQLraD+VU0
mymZuaOj+Jzl47cv2sJnTQFBmiIiWmFR+zGrNpJMSOpGSTdDlCdgIZUFeN+b1K+HNes5zk9onTpV
wMRz7r+os4lT6QtlySeTFgoETXTm2jyifwzwYnddluk8QbNyLl+fFPe6AWK4s0rODXLSjTWWy4k6
0kUIa/mru/iT3p9QCTkdwrjMED9G3zNy7G2fhtkmbjGRLLJoo+YwzAxA945SUl6VU4y0N7VbjXtg
lXoB8NB64xU5vs9BY67lLDp6bSlvlXG2AOwsIIT4conatmsH7wAt08Ew6RyaGIcyt1gzq2FOWFU/
RrH/+7ciz/rf/8X+t7zAeNUPmg+7/16/58eX9L3+r/mv/vOuf/99lz/660Odl+blbzvLDDnMeGrf
q/HmvW6T5vJ1/ns+v/N/+uL/eb98ynks3v/84+WNMwdEmGrlb80ff720ffvzD0Wl4/ylqc7f8NfL
80/484+75iX45A/eX+rmzz8EIkj/QvQ0Kykvq9G5zfTvP16S1H8RlSFKTcJurg0hgJPlVRP8+Ycq
/0uUZB19tmjpcw0aN0Odt/NLivEvpNaIqBATarPOQ/vjv3/89Y/h6MfJ5mT8tf9rwa1MxcbfJ6lM
JkjViVRxEAhgSP54X+V4OQT5CDBRl4BaJTEakllbXri/bOpGC9eiC9sSrfW8+fENarJm3WYA3qxj
fFpzAy06s75FbeUN/lTItfXeumfm3a/aXN0zjQnX2Qio15D6TdWa+6oSelel7m8pSNP3IRegfIxw
+KVxnDOBuBLklQCEWZ1YZg6+ASxVHteR4R/TqW/dPoieAmF6pBEbi4T41IbRiPJLJvly2hIiNuin
GV9wjCz1GF5nzDQ27LXJvvwSM7Wy/OqyKeCvNd1eNtV0SrqdOeW9w0hYoywq9L/+IGwpmP9xKn75
mMtf/XKWLu+6PIl8ZB3isQSPBdLp0pg8GCpxqXePl00P2u1KVYOzNr9weeryEDPSuAQUik+fU/sG
ZMjljQlc1b82VaGj6Obyl5eXLn/+c/fy3M+vyS5/eNn/x+bvv/3nAV62/BBI/RhWw7bpq8IVzbBw
L1vdvHvZ+vlCHYt/PffzfUznsVf78Cc/X778yWU3SIg5iGFCwez80T8///KqpOnT9OOVXz7xx7OX
N2g+BXzYWnB8oQERqAx+HOyHY/r5fT+P/edXXZ7DbbHGFVJlAvef31MMKmf/sh94poyBINH9Yhwh
smWXR3ydMrdXI1rnZTNJzMzV09JN/CpfX5768cZsfuHnW358xuXdP940v/xz95eX4xqH00Wrxrn7
Y/Pyrg8fd9n9/798+YpfjtJvSMEzaQUJYaFjAVlWZm48/5TLO9GVAOSy8ACbnY87PHbm/YupweVN
l7dfdichiNz+5vLs5YmfnzTpDX902U/mj79s/fzLLO2tvz7z8qQpoBNvUxkPpkDAAkQo3UaiDhfi
0382Wy+r3FSSS/fy+pClsVOgjVz0go/xlBQrTtca2OgJ1LrH6ill4Ic1lgITNNvazcJ6b6DLXxmN
ADMwHOxiyjgIQkwphhHzpiSlmYvdLUcu5t1/b16eDRpjp0Z+sL7sXR4uf3h538/dXz7y8uTl5csb
f/7d5TlPJimDtwG2af6EoqlL89duhAE0edWOEg6FniKhslszIBUkzTPjd+FeHpR6oFPPL127Pj8r
YdeOEWnV2Fgv925vhYOrGh7MpUl04pFspVqec1J4jtxVBlc2HVKXDHqV1uP24pdgzr/7svXz4fJc
pqN7yWVsmpFeZu5UEccHnRTRsbOiV4GXM05I+iaoSmXtBz0+Iz4PCczsVThJ5zCFck19VI2lCQbJ
CBFxF6Xep6iaxm1Cpn1hX4YQa9lN8U5QG36F3KH3God4ciO5b+BemaBF4g5ipR4WALhIbrrGPG/1
rXbVhGW/ldp7TeleFLOVcI3zqbLEZxQPGUIRloX5Ryoq3mqQplsPiItetLCLSjw5LBHrD00w/tqq
zUrdGHJrK3MfbYZVsNR0ap1ZKAAGmzvvujAvDtls/nwy7EQc1INpNcx30OUh0Lhdf+5etqpRoGA0
VY/d7A5yeYiDqga2KG0tIwHvGuii6Ar+VSk2wlqv9AKWes8tMKbYKus+OBUBD1Ko7tey1fU/GqIy
X7mfze+ydXmuTCoQTx35igRSs5Dnydqc74JiVPjNldUjxf/P/mWrlFtUluSzx42pJI5gdIMbFxCt
ycsUdHhZEC3Dy35g8tKA4Tm0RbCbmWo0gBOZjTqjmJFqMntBssVJHdwfm025sdpa3gYT9SB9pbp+
BQ/ELygT8n1uwCCz3DiXzB8PZbtVIeC4GLKZblPVplsrk8qSDOp43iggBodJIbnq4/nhBMMSWnEx
QJNkRrORcOGLVuMtXDAl2Na3w7MJb9hbmDCjMnu6TzbC9zxY+4pTpjZsS5pi/EapV3wdduvCf6R8
rxigtWzG9nH5TSmOJLPUeiMHjhgsu0G2l0YXLmVMODGqGg3KauxwOvritTQuS/Wt9V66dP7oqCLV
zKJymQxOc4/jWsXaMCAEy4IdqJhrDrvWRNdA1M6JLEfPH4Nxm07vsryMgBDC+Qv7leZvOxBngh2z
BIrtzuxWvQrucKNqFK/tOv/BeNeL7ajdYSuat8tKImtwyPX7QFmXwPwxApMX6bhT430WHCpxW4Dj
ozytofYJHzwcRBZT2ziFssbLyZCFRU2Ho3JY4UGa6ye3gmkrWBh/HwqyWDKw6fYRaKcE5jjee8UV
SKA0W5EgE9r9aOJcv+7bhxT+aetfF82b3q2pe6RkEkctPBTWWugSxDLIPoPBFzTbNDdq6zap68c3
COta1fbEo9+5OAzD9/PMjfLS+4DC8jWS0yLeyvEeXFpHll88BpZdk13k/CrnULnHpCy9HpFJycxR
1yIcuO9yYouPwDkEdxA3yvdIp3OH7Ssd0toRko2HpDtYIvOYDeNwfr+PdoO17K98wqt3zSF0FHPp
Y/ji4eBExHE76tsBkHFA+H6hkYmB45IAVT/gkCGFm9xb6dPelF+jiXkk3SQGldg/WKdcQFy4Nqt1
MLkViKF2F4UuJg2tqRDFiBZR/D1HjVYffNrRrrDm840nmOivI34bpbPfiYZhY04fJtBMB6xpfdtX
lgRK1G49FTvtO/esqr0FEykxp8RivnElQBqnLN5iP61g4IdMM8NBGs/lBrNtRzY2pbmNhGWaUphu
Q8Piw5pnoFLYmIb4XmTU9NgCOHj8ZqND2C4zy8Y/A3GLCMp2cBCi3mCKJ6nwldxJJNHg1FsAn1Q+
DrCv8l0CHKli6rA3+mkBT5+sJ+RPdU9BwWI5PA93QbWIcDQClH9qZII9Ag4Uew1boGg1rPmZPsJ/
Dep4s+2nHSWi0vvsNsGhDou+Xsui08s3fbo39JV4lgVHFeCRHULjKnzEhpdoid65ks4M3E6fLMWt
uRUQtoOeI7ghhjfTkC4mWIHctVUEjYu4e+BI6gpKmjHaSer0VLbhCKoRB19Uscs2JG1gv+2sCd1H
1SucTqBPi0g6t+ZVA5ki2iAamQDQvQEls+6AeIJTP+rBggJS0uY5IfXKDbxlgXTlCUKtbqwjvBKy
1Yw6q+z8ETM4HIAIuym6I5YOn1KD6iaNlTgzPpjGbByso7IDCbvJa2w7V4zjYL0A+YOQXKCGAczB
kYQC5hmIX+5YOJGQL3Yt2vnHssWYACpveyO/ediTwMPhuFDvYFyemMeqWHNMXr02072MbR5Gf7Z/
VzzMNJxwrZAF3IntErFwLt9mnk3Bl0VXjO9v1+91JMSvbXicMOxut8JLwuUq4VrCbqvDY7dAEoGm
wA7vsof0ULrBFbrcZTPdBBD3UTeVz4pCNYrTwjbUM+ZwS5hs6G2U5CAN+PEC8t35AACLuzFfUUmC
ubmVUGc2EzdxwiWNoSJfRG0FJWHTXKOF5/x/y++NXYJn4UZdVrcZpWbq1j9NO0jBk7QcHkjWm0ij
wN/FS6CVeONMxAVBZrv6hLhZRpa9qRPGOptyGotI84Rr5gLxQLAvhLMmYBZ1Vid3HE9AH6jBs8R9
UzEw4D0FK4iLbPN2Dee9yp4rc/JbFHpnbNOo0VyQIAkjt02Whr7O2ls/+t6PTx0gQtaTmDA9pDXg
7eYg+3gJDLbIjrhScANO1ol5M5usl5sYN6thQygzD91CdMLypS+wUNjV8ZozhNFzZS7KcoE0HTPv
JKCSY2E1iJagpS+6N/OFo7wKHkN1x6fHOxY0AYXGHYSzRXCG77rub3LMs2VnaqgTXSTtImOdTUxq
WYI4epXQva0xgYpb5wyRXbd1V7bh8K4Mm1v9m4ab20MxOvo1HmJb9YQp27SC+7kbcd0CiAtwNbJz
zTaWtDRjGfcQJgu6g3v/HFG7dIvMMlpy5JLNzRA8DJbjeRuEaf6dem2+Qaw++If36qHFEPsYwQj1
ATPAyrXR/9+xIyypYF1oN2QdgNliHb1A5GWDkl1pN98W78Wy/VavdGcbiJCjlSOpu2uEbSITgDsV
bZ2/yB6iB1GBtQPQXbvpKHeCy686A5jVs07kuVgGyYG39khIoFo3TowbjONde8ayk++ScIU9YgNT
1LOBIKLfQzEHhYApVO403crvl1vAlvDfAlLRz/W6uMIebtaTr/36huUSttkUZfnValyGruogzuNK
aHalrrrsOLkK9suS82otShszHnnZyivpYatiE/Xs+Taoy6W/od4Yjd838R7TCxzo6hef2yB18xNp
+ZN457vxAQw+fOpUh4hwhLmd3+X4ry7SdXgyn6BD85r0kMZYG9nTK46J/hKRDpT/AHSDzUorAPQK
QZI2u4ic8ASihPp2qLTag8gdRpiI1dOddEb82t3K9/Uxc7JVd63tBwoeruMdBHjYi4tVa9kqJ83W
YHTWx+662nrrZwF+/n7al0dlBRABShm7VrA8cHunc/kLu4hxqnPjMWYsVhMThBHwPwX7C2HBSmev
rYKnZquhtnkZl7i9us/1y7BPj4MzO5CsmX3sZdwhAnkxrdA72rGNv6tjLdIFhP+DZ0PdczInPyQr
ayXb0XWz1UFNnuNjcRYewxuEdy/R2VpEZyCW38v7fllstUXhgAltnvwHHaMTxzqT/kJDpEUYleJU
APsUzexr80BPRtPhDOPSBlKTCSJAUTI2GDNeTzfV3gzsYhsfhY3mGHvtXDiGgwR8bV3jgLcynqCs
Cg2IVb2yp6fWBo+6EGx6KNFGHK4/CeghbJPB5SnlV639NZOSbbKjOdxH52bff4+P5rrbly8Jsx4i
X4/i98f0GN6MS+978JS9pRuRM0Efo+20XXuw4ITiTn6b3baHTLZX7bN4F5703NbpWxZoMXg8i++Z
wxtFbOPu8G4ZFmcoEc+NzJWNd+Up3Zgv6l31NB7pCOkg1ZfqKfqm2v0RZdZwG+/inXyHDfR1eVLv
8DOxOalr+cCjPTl4ey1ei9im91nVduYQK9T2xka3czd4nBsdxr4DoCcKoVjTNjBjUaXgUL/AL5Qj
SU/SJrtiSHTLd9pqfpdki+20i1b13QSXmb7sAYZkfmB0it8v7R6vyiu0YPwfuIucYQcjWI2c2dwC
vzfPxrC0AF6Jrxlr0ncg7s1slcHNhCutLu1M1iicGnXBn6WcJpiwjBmv02t0KwDBxnOmBzayksSF
Oq5BQDc4Yt4Jr+KBflm3tdWwFTCUOGbXuutvhu3ABRmPw1v1BBWUCtYV7T07Y1ygfPPBe9v5vXA1
raSVv8kZkSJpU1cL8b5XHuO1uPW34XZmwy26cjUtFVc4KAcgp0vjhlwfUzvQZtbbnKJEwiQzZGKm
/QBNU7dWwWm8EdfG1bRvx1N8qHZMKTTUB3jFPMFJWUKwuH4PTz2neoCHupAmp2eq7EZX4Wl6wDSX
DvDSSwDOo1PByLm+y99BVNOpiAvtteUPQUEjE6H/YBh87aEg2up9s8UFB6e6hfnSXIEvfU2TpSDY
/Y0V2+YLW9VT8Kjtuyt9mI962vs4wNx0jd1WNte9uzUexLvqKi7seFqnp3l+8Cy9ls8cIv4CIXYr
7924nx4YELvXicsIKTybO2M6NqYI/aGmWxqXGAlXi9Edl68UNKMUXgw3ytF0MOmhr0B5tqyu6EsZ
Jp+n9NCP6/ouuaLLS676A+c13oh2uRR2mD9KV7IbcIcyBbKlZ3GbIBPfo/3bcuOrSDFsmO8OwjK6
G6wTrsS1eESyDeT/7D9Uq8LBwoahi27s3t+8BhDitTVuKt5mOOl7ZBAMeNEVxz0AWqGTFEElsxp7
KBlxXo236akBXPMmPWlXcMWdaIUw9qHY6dtmF9S2dUNOuzeWbbRkSJOvmQ4Sh6HR3g0bhe652vY2
TuA76dZcl2tmqHzy+ho/iRvmFP07GJry2Xe7Xb6eNu17Rz+xIflvl7a0iVbRbXiKT9ouW/U3K6yv
UDfTBGY6myPfddyZJ+5Z757YIhdQfVdCzD+W4v34Mr4U19UZ97tjsweNcjS+WVfB2biVriqwzVu4
MOv0aMJEJrH19BphPQMEldsZ6TX/dEqdZ3C4rd/LL8m1oC2jYtEnmxKr9M4WHsVko4SLmCkUNhqL
RzM4MNKI97UHG3zFvNjV3XgZri3Cu8DMvVO0ko5MM2m18p0lLZIV/TQ11cPZd9WtNTlZtJLN5WS8
i+Nsy3iCD8tVxKTBODdnC68NV6cdARA/5zfWAwfx6q+Z4EcR5meXaCueggsqmBTWRqyPLmE3YQ5E
5r3018OP52pvoVCeSKyAoJM5JxQuW9IcorpsXR5GU2pxLIxOrEIIQqlzOPnycIlE/dy9bPljD3uz
V1T7EoW6HI8pJm4bWIXTG9ItBORhG/jgM7y+2CoFDkboBrYSuuesC3e18NwRzJHAKJFSWZadHG5G
Mfddk7t6PvxQwHHHiPONKPpXMjH5dZWAurk8sHTBl1vf+qWeu0gpcveyVdcwDyeld2QUam4dzVF9
KZnzClWNGddlM27EkFGgp7tM6nyL4nQhh9QfUJ/lmxX2Nb5ChCTLbvKpnBkUCgveKSKfNCrldaUS
Gwx1Ig7S/NTQB50bBFLtwEh5lRqd6AvOV1HAjLoYfBJUwzBPytF9xMlhLHSmQfMRE9UiIyBGOENo
cWhho4GxNZqFI4neGXchXBGj3VR+ldBxckyKr4A1zx+GDhB8G4/p/+PuzLbjRLZ1/SrnBViHvrnN
hOxTkiVZtnXDcEvf9zz9/oh0FTparr3Put1jVOEAggCRQETM+Tdbw1lyKdaSHhHFDuj+togQHc5E
SFfEeEVcV5QskaEbquqc+UG2j9HKPYkFXujVCZD171WxrZS66FDDnw/yCSeeThnqU1sZ9alfFmJV
LOSSwFU/MAMTcVCxKCWpUj1RNH2M6zvcNEVc9harVWcVGacqYjmEpnSIUE/cwN8k4rlEhqe/S0YX
EPtctonFu1VRTxyWSCWJjSyfXhW7INDd/Ezk5qc82ltyq3wAko5XVaafaZXirLSqenLqu7RdrGVH
gpSnyZHrU6Vo4z4u5rvMR7EriF210/gS6UTFyyWLMzZk9kQpsZ3znIdYnM/jQyGbOXrtFVHGrOqs
/qxo3X1X1QoGStCIZ7WsThVRdWKk5gs43e54WxM7wBRYbhQQs3+zURx3WxfFfvSc3CrP2kzMFVwO
3QpB5DZAVQdpSiMkNybKYrNY5OQqT+myWFfXvRXCWGPVY2/3dw2x89aK1uF+uV13mSAv7Q6rwqKy
tG0vR8oWHIdxjRyyoBu1mRKiDD2qv7rJ7eUd9AuebUnvVc9Rxi9FatT7wtGP6z5RCkpq2fPM3yAO
0KB9YLK0NCAWlSrxo+G0iAFE2auuqCQOInqNBYIi0ohL9dFKqXlrat16WxcHiENFo7GV0A2L4tre
rabYuB6+HnNr/n310QjyXV33T+8OESccLGhaQ01Me21mrff+yt6s//HK1lNXBnbvqhOTeV7um2jy
zdW/+etuRXGkv97jN2e6FUWF2x/odMwzzZSo7XrN/3hPxJktRAd//3hvzrz+ne/+GNHsv13Beor5
dW71j6TpvjRLUiNfPv4z1Jjb4t22d6ui3rtt5ACIa71rRhFJq7W6KK11RBOY8jIDW+usu/+07f1p
RBPvmr3VsbT5sSXftuuWv88WudggngrsdONTu3Tk3dLfir3vVi2R4eT7jBX8srBFFlVUvxXFVvTt
UJEyuv2fmhA1xGJtRqy+uZp/PO7dhf1jM6LeeibR3rptXLJgAlDzvxUypKJYDnb///6Fy/k3yNDd
z+H/XH+OOD+/BQ79Puxv4JAG0EeHloOoAbh8GRDSX8AhgSla5LwB78DFNtn1Gzgk0EE63R1HAauH
hbICh5R/IfgEGQaaj7Voctn/CXAINss73NBCb0HFCFU/QzERxX4H4q1iPUWROI8vTYWKT2X6GGHg
brBP0vES2yadriPR34aqU8noCDWAIi1lK0kI3IcRLohVaHzXs1DyNONSDPV4akJzuC00nXy0ryK5
J2XT65q/dyBkoKew5Pdz2+mxclyKIskvSmKBK1eFVSPj8qZnXFEsA8aS4RxeEsMuthl+iAWiMUAw
RLF0GD1E2Q97GYI4S3pULKy/S2K1yzS8mRaMlL+MuteX/823oZ3pt/PMmtzbS/eHN13sQH16G/rT
DIuftG+wLLRlAL4uDLT/9p0O/WUZxY9LPlksomV1sXjfzYATxKbSJw0zBUgroWTMGLHPQchsTAED
6oviMVWaeuf3GrAtvddL0upL0QLpf0zGR6NcBi1aw8Cm0pdBzLIQq3FERkmJpF+1ZHfDOcDSYTM3
Vu9OUP3HMxpibgrGBfk2H3fb/kebTQ9Sx4DcnBHVa5zs2obdfR3LwW5q+r3N/AOvNjwf6y5q9+nY
P/shAtI+uVPFzoh4Q9UvQ/xA8CDYT1blyWUcPIREj1rwDXlSn/Wl1GVBse8V5aufJJgLSZFXD3q/
05IEBW7AZ14xzGmkYUW5DPmDmN9KfNtjs/qYzm3lzwSn9Bfx+wX0mjsUcuy6fdCLAQNUgUEZutjf
+PqE/Yds/myLvPFMP0LFRq67kygxkvxdWrcx64FTuK6LOuvqepzYJjs+KqcVsyFoUSUpib8a/B+a
eb9bNBuoIdMXUbztT871HNdvrtUQF/fuGsTqf76tLh1jm+SzfzujaCCrSbmu7a3b+jRGUNFwdoW1
e3eq2y14d5verY55DKmzW0xll1+AqVy5XyRfV+TTioYSpRumaUU7iY11DiR2u+KgbpXWI3WYZ1Nr
YYmstgTkltd23bmurtvW09+AV2ud9cxrnXVb3i6GxerYun9qa623ticFnbOrE+eybloPXbetf9u6
LWnU+9o0J57wBRGmmhYKMDkIgmVQLi3jdxQia9nDNGCZWC8j8fdFdRl/S1OAF5Wi7NBKZ/QuL+xJ
cwFQiTbW1t6tirYSMRYXexDnZyQpqk+IpB1a7AdFnT8dJ7bdDhZ1xIXcWljX16PfbSuyUT0mtVwc
kf7pT6X/iil4RvyjNXtgf046yrf1KDVH6EXLrjdFY1qCJunyGX2/q+wOmQbrdxncRdYCWEPME3mD
KCdmtQzaRICkFqPSN5UCUVXsk5fR7lpVrHbwH3ZTQoJqwZWmy0JM5cWiUZg5bxSpXlw3mw9im6gn
SobAdq3r4uB1dW0GKv/vVkP03TZOTpZoXu5OliPcJkpiYRROv63sGb7kuqPF4h2CCuZKStKe+EK/
XfxpW4uE5GmhMy/3RKCZRElderlbOGteMJFiT6CMwHV79JzbxMGpcgm5TCCqd0oe3b2vnIjjxFZJ
PNbtbKP5nYYIUDN+EIuuJ+SelQEohdACFrR0bmIRqctHcVkVO5REqjBGLj7J9dgfZSlsTmKhWjJg
pzwmXmc4wedxuVVag7Vj2WjSKZCrwRttYF7If4GYGvg4GYuy2qDzDV8XYltYGN/kfFQ8PVJnJrH+
fOqXRW7w9+Z9c2yCsgWnabb4/FKKlzSVXoDR6TAtHZaFMrbT3uzMUyhng7z1exUivU72xycIMsXE
8sVvLn5fEeJJ/ZkHRmzsxLNjLJ1gep7TIOJ4TYUbkePtDLsHrJi4E+LGgL4+6Epu7X3EsE5O5+gn
UQqN+ndpMrvCSzrofxlhGMAiS2RKFQGuW6xrCcWpIRb0g05a3p4qkFBj4xqjPg9P3KjiZGg4E9Yl
sS3DgKfiQboJvCiT8k0Syi1Kgth0NnPknNKsk/DCkYbtaFsE2YGJ2aM0ePUyqtPF6C1ZRnNiHRb+
XxvFutgjFvkMrxfaW6putWKERSzW1/1vKolGxHqaSuZOVdvr7TwzI0OE4WNyiZL2ZCtDthuR651R
zuRzIrB/YjFGSMaXg3ZQoOgpgXFUl/1ioS0jL1FqtJjwpFgXB611Wklmz7vqa50aHZONOstM4BdQ
o1jM3TI7F0WeMmJEAur4x/2TGeDJV9ix+66OqP3/sU1UuZ1FHOJHw4/ACWpvPZ0orX9qP0LO1iek
+MUfJe7W+ue+WxV/aCLtjfmDCBesi3fBhjXao7T+DpENkwd26VoK0Zutx4nSLe6xHrPuvjUbIWd5
eLfxFvN4d1pR5x+3mYzht1qqEarG+XONwr2J2b0piv1r8O1NXE4Ub+G+f97/pqX3Vd+s34pv2h5V
ID/GApsWTf/bflF1RkPr2Cg/3pzjz8U/n2m9aDj7z5OD2+2bKxDFtcqbJsSe9+ti45vDb/vfXI6W
7vWGCBJoevXNIv17NcOEUq8Ab4sa6/b1AGQOQFnN6eu6yddb9aQaaaZtRVHs6VJbuZ2imJghZtFe
hJPFQkSX5yXEjCRUh9X3UlxDzrcQ9FpTlFCMVdxJYOlFhFpsNLtlsiyKb5pTF0C6OpQlFulLUey/
nUmsx/X8PJcOOe+ucxRvPfx9m+slidbFbn7uR0nJ252SjZLX1+qLeFfWN0Ks6oGp5Ifbe7EoKuNK
sQwiRS05wzjUj0CY053CbRDBt1CMgIZlrLMu7LwFoJZ3ZO3HSqcrcpRFwxskt1hI/ZIxEEV8tgwZ
izt2OT8hLken0VloLSLarS/Ds3EZs62rGcpL8QlFezidEgH0xg4XADwRhEmTPLvpfk6d/sOnI08L
zOeTInANBaOPosYkFxZOuMnOEc5Qu1bRX8NJdzwxt05opnDODrxD711EbZ3hz0vESw/oZiSUbkC+
qW4N2u/QhgkAMY3O3AT9mVRxzeyw2w+6+THlbzGM8dzo7Q5pyJ5MxUmpSWDbaKLMkuHGdYIn+19z
VxGKELPYbDQGrzIxm3WGXrkpUPyvjbMpiLP/d3G2a0Qclv/KMvp/Am23434H2mz7X/DvUA5E1lAx
MTwk0PU70OYo/8IE0tAWkt3fETZj4d9plmUu0vAO3P81wib/C/K3pWBEhOStCbHrP4mwqeq/6S1i
FOCg9Iimi7bIjBn8sW8p5ZEVkQtA0vaIZkV0cIb2tdNNlNla4A85sp6wA8HS9KAXkBQ8xFF+DMYp
2RptKB9qPB6ADcBFtaaHpNbas+PM9w7GtUdTKr/iCYvogtL9REvCwUJ5hiyUoRs8BMOvvlDzC247
yFrGxdYKYJM2eYw7OByLYCI0U3deKPV3GghIQJaJqhbYrDa2K9cWiO6QKEir/aoRr9uRQDnrQ5ae
jYcuwAJVLpvXrCJPPHaVBXq309x5QHn9exBqOLHY+pOZI/FdR3rioiiTuP6M8Jrsgxfo2/3Ylcme
AAGu8XYkMcQqnPs46UfemDzfxWGGaIWf3iWSkTyMRtOhTNM3+2iMys2cyhO0l+C7VCvOSc9a7blt
tQgVMP8LRi/RnVP04Z3lg+ZuFZLG1uhPl9ial/FmL2+yKDvqGXFJL29K1atjSfIaB+kExwrkQzI2
SGhEFhdXNVBAtBATeyBGESIqVzXJrpOzIPyS/jo1aY0bQ7nPGD09pOH8ZJvL4Bb/tidb/jb2xbEP
8/5nHcfbufG/DDofy8yZx62k+N1+iivFrSB+YwSFHh0CIdFoZ25iqi+5D5oICdZnpcwBFjQ1DYEm
ou+ztgVMGhctQPRVhvFhtvhBSwzD9gXfweNcTVsD252Lo1RQqmkYixPNi4r6q4ZFi6g9teGdUaDH
NkaPmZ+ebV+v0HOWwCPRYJxVYPNlJ3EHH8WOyQGUSCjWOUxgoX1Hrfe2xh8pawqq/2ZI5DAIdkMb
fe9DIz63y0IOh98L5JqSN6tir6gnqvxpVezw9VjejwudeWlJMk1jm/VoMNZxx4Ti3TlEe6XYI4pz
pjuQqszHd5ehx6jZwnj4VGkoqaxXsV4KuWpkhNpKg+3Bef/x8sSxYq+eaIpny3hYiyPWHWI1iANk
AkTxzfXdakrzi2ECL4EAM23eVHxTFBXFaZBo8iQfI8hRBVkW2oV8EYtGUVs3ncGbm8MkX4Ygga7S
Z/h5T8zpDcdAJiEYn/Psgtx48mYhTVA4cJ9hmwTMM0j12nWWbeNA7ELz91Y1fBHHiK2dPU8LDGX2
+kA/GUPzqZbTwqtUNahdLWZeOPWXUKqu0VigzeXwKCn4zFyYk0oXUdLCDLiMjxxRS7zsnFojPLVh
PtZQvLy2kjdoA2YbWTmY2axdyIVoF2lZOEakXvRtHqgQ0eCOf0JLRduL/Spufwxi+ouPsuU5l8B3
ogkc7HqCo5cgMPWLKLVpTvIAlxEHKFbDFN+XeLBmNTYuQS71kE64h+s2K+w8rSPVgfCHcUGR5Xvt
hJgSJNohGgbzXGYI4oXDEsMJk2IHU0m+zGMICDgu7RqbqU3uxDs/rkESNcYMTcSWL6KWWMhmqtxW
NZt4eTkkn1UGFXw8cab2qwziNTxE35kg21kdqUHHODcq/09ydcjCBQ0RoISi598Tn4iLVsXZLpeV
8ppZyUtetua+rpjQNog0bybksTy5kwE2z8UIXcIaL1Mc2nsnQ3kln8ZLsSzGWEVJRqkd2G7UUOuH
AQUZlEyHZbQX3oUPEYMcV/KRoJYhfR+xWDoivBhecNEKL/0Ya6cmgcQ7At9PNcm1Gw1jZYsG+6hO
mM8mxVXLX/G4TC+zv5cHxjs1/pxgdaT5Ik0KVBm/ni9NnOF7WS6iw2wS28lJVRtkqOOdWI2XJ1+U
vlX6CeH44jKlx0Gywx16l3ynKn6C3BnQkklK9T7X5f5YtgCdZbveKcjEbHs0oi++w5UESDscenWT
G+1Tr2NTxXfjMo2zcpyyATGGFv6d4SSal5cDD78UGPtSM17Eg1Vr0rjDdB2UuO2n10ovsuvc9M2m
0ad6J1Z1qWl2k+7XIPgnkidOXYCtguYg1diiNxBwozj4gEP0Q40igldYtu8WCRhPhLTarRaX6RG4
ULMdpcbZdEWgQGjP9oWmpZ8iCb8GzY/vVTNUDiIINxpMa/Cp+It2KHBexGUHsOQDMK2BMX4luHPx
UkfEbkTptnFdFwei6U7wQex/V12sqvw8O0fr7sWpLbW1UL+MMKdbml4PeNP0rZhn6cfGV8PdjcUn
aorzidPPWQa1rx58+DgmoZc3F/Gmfp3DhVTRCNoGstKSoKkw1xMLm6TLrSRWkyU4+G6b2NH15OJg
5xNj36uSom5rXzZ3GPXcaR3YzQnF7cKPeeHMb1UefIMqXSFHW30zZ+tVGXHvBMQH7L+P0n08fyaT
6o1wEo/paPIC6Um21XG0dcdY3+uqgo+En1ggykyOUEFttnrqjXNU7po0hfFXKp8kpz6aaM5DAMEC
VgGZFyrB1rDKR9zxDmE+PbY4KW38oedvlsJ7CdHRDqO4xAA7WRZ4RqBOBKjcHDwzyLDJtAnotcoc
H7PUuOC63R6IfDeWX7iKcnLiZmCQZlfHVIpcWe9N+IA0X5jY+FoVMNNA/TzkceFC7bZQWvCyOpOv
llo526ptnhV9k+T+pxCRkQ39cnswC21yB6xcvGS272JMEpIkJB+aSa9ZmaEWGsEjC0b7UIWJiiiR
krkFEUE0SaPuQhbWRXyJ3lNGvxERzp6f/SjVMJuIpjrHgiXmn3O0NQr/mLQwD+TBiEBugU+McLRR
ozB1VdLVuDLHKgNJ7RgaSCAj9Tx6StWAwZ4JCttNO24qZ6zQDBk+YS4BOyQlz5po1geJ36GOmvjg
WyBuweCBAjQArA5hyE0Y0q8lcd1kMvYdFgKbRPsRGUW4y+QnUxljFzPu6yRpoNaz5jMoJ5/Mlt57
0QQzaHKck59m9bHEWBRqluRADEqesXcYkTmKy107m6/B3AfnUK6b3cDjyVjMfJiMLruQIX3NX6wu
Nd0Z+ZZBKpptJnefG9NPXGcEN23JtaeOpZu0dbQvAcBqDrQKRPcAUQ4Sg4ox2FsyBiOLX7Qqx/BQ
rpY9PJRW6Xt+56RHZVJJGuDpgbnGNo0NHTugT/Ps/ww7BwR8U7mWj8Ft1JlAXrUDd0y7knIaN/IZ
8Gd6RYbrvo0c+Hi4LHCZC0aWeFlqlCe9kOuPYbNDXweCQ/HL0mvIDn4nnye0dob8a5H7kdvIGAka
EKcmtG6c2LzIZRdec9hOsJDp3cB6tznAHifq0aSsnbMW9UddhWUB8O91xD71g6k1SAYk9TUaeJZs
0z/gqVNsjJYH1C7le1Ron7LuBG1X2WCYyPB5NkBk+kijmfryTXY+OqHUwd4djW1Mphh73XSP990G
eTAQ9QbU4TDOJDfno+MmwXhJBkvbxKazDw3+dUhsqHCPKutFj2teKT/AMl3WDt2gHrAAjE4WMX0j
t67IFFeuI5ObQ5ayUFAombhGoz80OfwNjFv1XRbE3YGk+0FJcOTzGWXjmuRq8qGPfRQkjfajqUVf
R1MCA4mgi5uZqrZPu7sK3Ru4IXxWjChhBGKHgWuaqYTIlWF5suR8HBvtJU7IbfRlivpejcZRCeUr
5t7Oeb1lFLY3co0QWcYcsAkC/Rwn96YCKawKQ0jO8Lq3JfaAo94XTI5iXsvgs9+l8nFoxs9DVVSe
PbR3YWTZl24sv9htfo+QDujAtIVdObQqEG1H+jqGdbrLo3bjz7HqZhPXHZOH2RpVFnmZM2yzGNdX
I0hejNSSPLIP0VYtQ+SEUS/dddPkTVos7R20HpdQC8h+O1C93G+uyxAnDYataaSgJK0UXlPbmKfI
DPGpDNLtKE+z25XSdSb55fPZTyTIGC0M3XYIHn00Ds/EjrwyXYh8EqSffkKgy1TgU+WB/YCL4CYf
rWQ7frUDEBGmZDsHgj54gqoRAykHEWGZoXyuAj31a+doy79U3/IPiJfW7hQE+UZPMMbKu/he6dtF
zZxbq5I2atJsN1ll7qJBz6dngMgVlaiDXeL2m60RiNNHRG7yaHxdkDQbq1fibT7zrbLDQlmGdj6y
hYtDlg+vLtb6aw2lRY0XnrNu0ipixFelgyrpmP2xdeA+DMnwGM7Wl7yvjW2EJfMmW754AmHTVvFn
hDfQC/ShqTN+moMKcfJADz1JbzM+7CmRPox9jdq2gMvqP4JuwaX7Tw03fRM8ZGbun30QLJsp0H+F
hDA2aht1Bw39BpDDJ75UGLg4X7S6PtZpyDRd0l9VqY5PE3m1TobkkFZf6pxOSW/bX2UUoDfEjQbC
AaQ0XKajoTpcQyns+eREzzXJWI/Bw4OGg/kmkrPv/qJoCQ5ro9R5t6mMLD4MOWIbNvzR2PgQOMi6
oRWi40a+n3rsXxwl2nRTTZaxgZmFcOYdT8FFs7N7OYLXPiRXVN6CobvK7phW+UYK4YPULcaZfE5k
/Uugpi+Dwc9gIl3mjJEbp8GLgVjcPjeHft/njyUzz8rw4f4bKNSWUYOANolORYELZfmxN+Xmq551
kALBA8ZK022c8LsaI+PXoQu0daro7FtVDiHUidweR5tE2w6d+dA0/SI3h+VdDH1Hn5Ry91DahebZ
lfmU2/KHhCAtXXk4uEne/Ejz4DBEqb5vR+O7OaPBrUs/bfS0uyZwHsfKQNye2ZA5GnutUg6l0X+u
YwYW9vQwqGTAxiz4mnc8XlICfBjxRobIM5q6wJuhNnPbUfBV6wwAUfRzqPQvZkvchI/IuI0Be3tz
THXfP6cFcS14C/yIknVwbHhPdIy5C8ws3pRG8RV/L5wGzA5fgTj8YkXGVy2Hq68BtD+pWv4MoZ1E
48cymyG+l4mX6FO360z782yWyqEIpYOvzuiy87siMLkNmDZsI2N8bZGM2WT2FB8aSF3h+BhVLSS8
/LuZz7C493ZV0qoEmyF/bSvkJYxW4pvYF6coru96O47wXuhnN0t0oPP6NN/1fh1t5KR4zYnR5HLy
OA35q2SU8SFqIfFgRr9vp9ogEhd8tGO04cWQS03wktBrOmglZnaaLnPf2XDQTHHsk1UFe12xd/lg
XDWnlxG5krDNM/odINdqh9nBzkGXoMnxaXKKBMRUM38qckQ2e5Mp0IhOMjkK5x4VMBQdDIQirOQQ
aYm51QdwdFXtzPux9x23qf0HwBP30/DLQBt4N5K3Rb870Xf2XMXoA4SfOiy2Xb3Wnwjzv0xoIe5t
yPtt3F2VtNDOgUYGWB6Or0kCfsgxa25zrUMbt8/qOOTnUTWyzaRXnx2LTjUzrJ8SytCBymfTR1F0
U4Yg08OGtE6YqQWSt3egzof7KSPUITmkRgud2WdoR0fdPuolihF2gPEzntgzIgFDe6k/4LcCBzqK
FTe1i/mhm/W7thrQq6jsyS3K2TxXZfjxgFnga2l6wZxqR2mIHyI9gGueOXDY6mXKbhkA3ie4ex06
vPSTPuNr/6BaenA/aJqLfPu2yWrzKer0X2omowcfBQYftmnE1jPqt6gqoi7EQ5so30IGTZ0/Jh5G
W8Yuriz4YUxKd3ADx/naBRqKSomNdVtD3IE/fYrxR++sT4nvMLpWs97t5obxtHZRUrRrbMM4FXM9
emgmRUdb0a6yFHzMi0rbGLNdb2onxbHezL5IxvTUgkqhp61ksA71F4Lh5tFstnG70xMVZyxHcg11
jo6tpr6gsQKubHJcpdbsrSHfpyjXbSZES9SwOztxR6coBdc2KJGs6VHukFCU0Y1CB6hZXQAtHwDW
IaMA9X8aUWwYiglfhATeVV899Gr4KMM2QLBfpbsa22c5uJB16kn2z922GWcP5VTuvooSiOV0shtk
OIjoo809caCZ6d2nxm88pR2Wn4IZjm+Yd1ZDJHAo43szky2iwM02CYwH/KHPRtZelZDLYVB15T7p
eGzcqyHOoGAAP00jiBd8RV5KB7WqUn+p8GjnLXGQ05ESMJUL2bycDC8FIjkAaX1NwdJgc5IiJBVX
+8J0fEIb+2kcHqMYaZJSCnHhqCyUmmLT3ZR6FpOk2k+JupO1Jj92ljrssDaC41Ubx0rp47uuy+/S
Zhy95WtRltOi4+Frh4Yof7gbevWzE1S4fQxZ6JWaeof1CuTBJeekF4HtOZL6ozQl68wkaKP7BP/L
mlHybGC7XR7rkeassDxLGM8eMixDcEZCoY/Y9SczbOHBaDZwMLofQus/tPSpq5KJkHxg7wE9PeLu
HHlTbdleRufglsHPrOyGSxV0qKZ3kEvRxJFRb/ds9I88v04xjICAxq+YZ+iFYLqNSLSEZiejoiWE
1R5s4uQesx4Tq7XI1bGy2VSm03odvjR+Q3DB5NPhVz2qNiEKQrp/H1j6NYmRuOFJNo7+ODzjzvCA
OZa99Scp3qaO9Gw5QeOacsFkujkWAbzVuWN0hExInB3mcDrbBbLbvY4OcayolzmFfi01eredmhqV
2UHFM08nRBrgD75nWnnU2+CXL/fpIcpJetY4wmg5CXXZYrihz86p6uZ6o5t8g3v6Qg/rUsinDiaE
XdE+x02jgnBm0pOhOnvO+vpIroE0hSwxL7QkbdN2u2qKnxVTgzNctY+jFQVe0KMR3nQmsTglKzdc
a2/Zudv4dO+ddeq7Jsdpa2IQnNvQZnmgFK1ElgqdtgCrV8+K9MybhpIusIyr7QQFpHdmddvRW1Yp
7FJbMX4CGY/O5RB8ieKDDQ6Lzk6Pd2FnvLZpwfcDu14FMfpNZFlfp6BEpzjtGAdbw6GrpzuHePM2
aGJ9OxUxPVbqQNWxmNrAVpzm4dCP5nPt55KrdFa6LVtZ3Rl8+ks5+xIEI0OV3H4J/LrjHiPkoDpo
OGu48m3kXD0lXVkhdhB+KJUZD6GI5JEsI2eAEggha6V5qdMK2nXXFNc5kiZ+os/JhKFSUEvfaoIU
ijwiF6BUlceMxCqDnZ1V1qOEgw5vi4Eb/YiISoXPUJLoP505eEGoK3OzEEIw71C0UbXha1E2GbpF
2HJUd0HcBtc6zIuHKE0gSzM29/L6JQfOS39CIMfCJqnVq52RyvQfY65skiy23Qrozr4fsmct8LFM
bRmWqnL+qdGIAc+j6s3J/IOp4GyosocpzbWc0g8hvxgx7ph+/kEbGEK3EOeTEV2EzjE/6FX8Kxn1
+z7r8W+Gn2uZpDyUtpxd3kqEjIPe0742ePPupQp2uRkxIZ011AD0KXpOmZkdFd157Gb0DSx0dGwV
zScfNrZKbh2N600cvRA0ynYkJ1+IihYbXW8f2+UlJR7pTswX8ZvTT0MbROfB2iTf5h4G4zTo6IYP
E2k6zXd2UZpu407C6CXU96M0oxWmLro4FhZoLU+mQ0p1L1vDboj1l8EMDJ7QhllZOP+aB63xWgn0
WWXDk/7uB/1eC4cnu0d3Ohh/GHM37sNJOqEO9tnHDRaDKySRQg0YYeM7v7LOGndlZbzOWqoc6DbB
pafNtCXLcs9j0XrZBG4TFBly4xn6XM3SO9rokoKQBCJZfUub4FLb5bMGI24X+YgEdCUSP03yQZb1
5yEdebwaKJ9zan2q1IQkpI6vRIbLixwsQl/fFB3Ll7HCPrOGFDwbTBWDWkdGTEatSTfjyxQiIqTg
FjIMxX3JI8J77ViYHCMcWGrp51rTUBApFW1LZ7uorBC1JcYibavccQ5Zh76AnPmnwMKPq7YYWsu4
ROg/0Kh7rtPuPpVUA+L8+DW3S/j0k115pra14ra5Ep50paBB4Cx76ptvcRUO50rTXrM298qR3KsS
dZiXyI18NMcfjDHjJ1TbM7CO/RlE3LHrUVDjdjMpH7weqbfEMJi0RR3DZ6JgmzbtmyUr+nPGTAiF
b+NOtRiRV01D5CVHkY7Ec6hLkxvWqF4rfLFLu7fvHK1QDsaim5jK2g8Uv/OdUqc/2oQUeFh1vmsh
sedOnU/iiuEldloSMldS14N47CJXasEXmkHu1nOR7ZI5uMrmVB8LBA8lZbD3pR3seYE2gtPrpFF0
lMJ8Z0d6dMCMiEejmj5ObeNvydenu6m2j21UxSe9jxFlQZ9uKOxqH3ZccWHMBmQLJbro0rWBps3w
OrvX4+Yy5QQP0U0s9sjphScNT9BNo30q/MHwxtwg/2DWdxHDVyMlPd5J+raVhgcpUqwDbwxRgzb5
4HQxfeZQ11434PzRZNKuipVhg/ltuy8U56FN5S+mgVK5EhYoPRTORTORk3GmTdos06PYRhRH7ly+
T/tMzr8ys7rO8lGdJft+qJy7cSp9woLSa1sSC+uJFOAZCeRJS5urZIbYiTlx5U0GPOYilBWU3+/6
/Ec0ldHGGI5qQ7/ZoFhn9Z1Kd6J/x0Yic8PiSUsfhm6SCZJLjGf9oPVKybI83A39bWUswjtEGSTp
0dYOg7BeV+D0GEnmEgQibi4/2ERLIa06OQ/UwKA+1a6Rbj5bVr037Lbb11OKQlg/W9sKEdhDh/qG
M17gH+G52mFEqZXKh9yezkacTptytPpjlI5X1a5yt4RS5RqocsgyAoBSzxB9jDwtyj/MifqV3BTS
U0e1mJBGqNH7UpKIKPQAtSKSv9WhEzzybf5lhah8ETkNvThW+x1cE4SLlGNkW+lDlBWXAj+DpA3y
S94Fp8bHN1SZEdBStf6BzH9DFgfjOjzgGTX4JoGclEB1XyHXFuTOVR77T2H1X9yd13Kkytqmr4g/
IIEETsuXVJJaUkttTohqI7x3CVc/T9J7ps1a0zvmdE4qZAsqSfOZ1zBoS58xwNngo82l0E/o41ci
EXsnmNTCNLdxkyfnpaOkOuM57nUYrDvgmGZ5RPJxepd0Tr51ZG8c4NnPmK5HyTZsveFY+QjLIX9K
GWGMBixQBsqfnbp6zAQaEqceNBLzowPv4OQYwIuLa8Ofj+bq5SfHb6X8uStd8QcMSsPh169+gqR+
0gL/w2PUf7O+xS8ExP/zs4Qu9nZxwSevb1OKMUE2dMF7y/DF8/pvP97mx1X/9S19oJwbc+7E7scf
rdfhNKQJ/efNeGl526N+QJSmtRNRjBozPyLg/Z2x9eN9StyyTXw/D7+8bdsOt+RMyQ8W5i/3t17p
xx+un6Tz3Ws8hSO+BbBK4pUH8PMqP4diHbj127go461XhvN2/fbniCIJXh4T27pNWuMlHF2KDQG1
ygRr3Rxa/y42ZbUDXNNSvEOJYswNMpeRE1MJQSaZcegKy9oVI0kxMfPjPWLg5s5XIjindnqUpmPt
IjRfiNiGl5wdLu3FzrGir6T8aDxVKeI0BPj7VM5s80CVp4D2vYDQEg54r88g4mVZvgRDc5pt8Cxu
+pSPX8a8RG5oKVC4G7J709QtkxnO7mx4JTqvF6ucb8cm/apbGCie6lihvqvtBfdcaGpD414m4eAL
RV+YEMNzD0Zp3NsFmk75AmPMxrxx1+HvtKVAAV0jfGfabKipB0LAdhNm/RRt/KVGbAxHmiV4wPyV
musIzK5yb5s0uEG4H4dq20FnTR4HevHIbcZ3KsHBQcqCRnchbhGV/bK0DG9FiwvXzH1kIkoS2N1L
XyL/EmW0azwm7cbO1ZmD7WTU/pFCGjpiEis7annzZHwEp4PqmFAXoDlbm5rtZkRFY+sm7bHOumkf
x/bB7eZPwHLIHPpD6HcRAK/04CjM6ZKppWXu1K9FLr9Vk41FZjN/wxuiJ0F02LjtatykEWegNfTF
fkQNPRLvq5zwtmYnw4CiznbVhwFF2EVpGXVrj8VMsm2NxD1N2RDuSysNNn5LAz1NFtQlAv/YmDXv
l92GYWLt2pnKgAN7cDv07KZjTroxeJaF5LeDmqExfGwmJDE8J3s/hcQVEjMNmj2fllyg34NqXmG2
X+ZdNORfZg61vQHE49CXxsZK5HTxWrFLHPe5ocTZKPyJhEdXvljKe7axfaAAL7g9sj5pgQ+6bAKU
NcLHugtdemRLBV5TomVUwRYoJcIGeXPo5wO/pc0UtAu+H9VDvwSv3VLfuBneVip5t8Ce2Dnx8MlU
g9y7lqbF9553WDFPWI11P6wPfnM++E1tXwP2fvWIoV0k8NlzfAdzOsAo2uLhF4+YGE5hngwUp+aZ
pksxGsGNl9FZSKz8XW6C7kic8L1bNzbEV1QFjT4OD35EVbgYKriz9rlrxZEeClp3UTTcWoURPDpq
RmfQKx4yJkLldc9sBf/V+VmTef+8cYmXL61V18aR4I8bX5KylTM12jON4OxsSBe4BuW8jfLonA1p
T2kw9enp44XtpnGCfkpQ/ZfBW71e/rgH6h8S+jJQSJ8o7/fBS5oklQr32zNgjfmhzmF4WWl8JvKz
tgFO6qcK9xHUgp99oyFkGMwb+bDEZf3pFwjpv1gm2H86iPIQgYo6uAUIE3evPy3+smqenTbzovNQ
h/MhRgL6PPS05002walLP44LBNUql+8tP2qQe4XdlFBsGdGUrHF4uxuDvrkQ0KM65k93EYAZzivU
7OG/TsCI2aZBhFp3oRfdho574/dTd4fRltjWHv3w1qAnXeZhta8S6yr9cTwpEM1ZgJP6+pLor/p8
+fj3jy3+OXe1Jx1ekZ7lo1fi6d//MncHE+/ufoyjs7REsZ26utqnQTZjLO8daldssbxpL2MzkVuO
y8kV9blQJf39fCFsV5eyiMZTYU7OyXKL8Rxi1r0ZoxgTEqyJENSNxQlG8vMQVvZhvfP/b1HNpuvg
0fF/Vw+4u3bd9Ws8dN/7vvsN1/zjP/+Da5bB/wBC9rGFdMAqs+/8H1izZ/+Pa0pp4x9iCyAl2qrq
p/EIxDrcALEewTvTsX/qBzjW/wjbDwLTY9/CkgRBgv8tcPCfVfM345F/mtNaHk4+Nka8jo9Jyh+z
KbBnaWS1UZ/MdrqvHHyNWgqwcY0Fs1+FCLiDQftlkP5l3f7bFQmMHdvEPEj8w284Lx0MJJVVnyaE
x1EvXfz6RcgL3HG0OcN42P79cno3+nW38n1WitTiDSg0OI6vd5FflkvUG+HS1ll9Iot08oq0x5tf
6yW7ymZ5/X++lA+Ukl2RC5pc7fdLjV5uBRWWaae5y96yPHsLjeQtoaOXRV/+fqU/tz4+FFeCNqFN
jYl4/3hqPTWZLnZVfcI2N9gHPnU3VBtyKlJUMf9+KYs5/+cA+pw0ju8F2udm9Vv7dQCpDToVvbqT
nSEKN9rmq9+Q9/nyVpn0CGVDS6Xyz1bbI9U4NwdvBI8V4b8kyru/38ofShd0szl2BFh/nqYlObx/
H19vLHyjD6b6hEXowcRNWw7z0xypV8uYX1WtnjrH+x4m0X8bgX+ZQhx3UkrPFzLg2Pn9uoblVjbn
K1PIyM6p2Ws6IfSY6anp1VNLRQ2YwSUtl1cMSRHoNJJr6yAEONOOSBwqI8qX71OZvf/7aPyL0R3D
4dgIk6zmfX9OAtlWA3Tbsj71DkqaUe6epMfVehttY9Pvvw3m3dDSaupTCN6mxOeyyh/nDI3LehjJ
CmadXxwo9F3/fmP/+phctLVwWzZNtpffh4u+yjAnVYGWArpcJ9SkgJ0MqFXMVM+pSL5B194CPfxU
C3Dxf7+09U9zMsbkl2vr3/8yWX2860aDRuBJufbDZMK6GCIivEhpdUj1qsyAoUjVaZLyS4K0dRv2
/2W2/Otk+eUO/liaU1bEyJdwB5yk4Cc89SpVel0qnVCxJfz98wrT+udoBz4rg3mJdZIQ3h+TEwtA
7MGqujjhTXrw6GvJKnubzIXEzhytg0NXZ00RkpehD93NHBv9NvenJ0i/J7poGNSYuvuSvc35fBuE
zB2baFhNwaHuKDZTrgiy8T4yhyfHHp4qdN61Jh4bXJCkV2khJ9ONChn/A85Nlzo6DhJ1eqyaMipk
w9MgAZGM9lZMhGKz/Yz1zrbGlWTb+WC4l9tGMkGzjD8C9kWiONyXS9uQXVJhm1xNmOjWBaXG6clx
5HkUUsdnp9xCQTxGXpsnWt55cVJgSWWRdc9XUE3vkgYlb92nqtS50pI3pYldcVa+6z2FjEUMHKoo
BgTT4+wMDeY0h/ahS5dX4Ownp/uWDelVe29kaABSUzuQs/ebehr3qIG9FW7+VuHaqeeTCJjCFkb2
eFQ82m731ddbsR4ZE38NVCy6Qz2htqLEV0w5QkDY8ZuMk6PwvLuuQyBy4nNZSp4mVFhyMjEXfdeW
8Vw3j14qytUIYRhtDX5rLq4W13RaBkiw400BSPUJeLyVgNgxh+tk8OH8ZcAdvd8MI+3G0GMeTH0A
OsVCFLHweCyVKvdzUSHXwwamhz90kTJHw0VUSKT3ESNZFW84zByCNn7rvehO2NDyoA+T8sXmbTjW
XwOKjo7ioxoTW4+7mK9jMt6nwXflw8Vx/ekVJ8NXWAfYVgbsizUNudh6qCvakqHDnYT+8khnkwm7
vAb++AQn6lRgMh1nI/8fdMH+MesqTpc6ugKeI8sJibaTb82obh0zv+pLlAtYqElPtGQ46Oslc/O5
S2HkGfnVXsxbV48Uwc+9qmlAZ+Yr1XBd83zLquxqpcV19Cgp2uq1afCIpVLjV9GjXYkJ+U/rKcVw
wzF7Xclx+20YDY9ZUfHmUFBghuoKMK6p+7y6jCW2FYEf3zoyb3Yh4cXCHW3LuD80dWJsuya9phlA
OE5Hqh7jd19b0gqbh9XKYD422X31nVaF9c71ekT6S3nDurqsd+9lfD5ljU/63IWtgRnKVdT+ZmnQ
ji9YI7NzCXpaecrCFNsR9iaPzVc9lSd9ONumvDcGCyPwsACcxLPBkcc/Og3423B8tVugrF1bgZJN
UYEmubyQxdLSyWmGwJ/VMYwM2/rQmKFifiDmE9npwzodGzd6S/XCXQrmQWvkH20RPXqUYbahx6XX
rQTPnbdJqlcKV6+iOrHdbqJuel2tOS0qytuGhtLOWOZDBHJ7I4P42o/EEXhmsTiD7DjPz+g90AbW
29aoj/qYMvekmEI1pVOlcNpI+/nV0g8KtKD5ldbomHiP5qIoWnnDE9Kd8ZtX1Q263bxH30Z7r85e
vDa7Go1zapL+M6zWcWYNjEwXK8quvlH34JoVYg8cWcFECKzwVNpMjWEf1z8IhmPUTCwyb3z19Z7Z
G9yWktw6bSLehauEnENkifZ95zcGtgW3au4v9bLBk4+eBJBIgCG3ZpsYOzSy7syBsQko3Rwn8+QG
4161ntiVNrYeE37SG0ODh9xW3fnuUIHaEK8S2S/krauaN0LNvx+gj9WsdNXCv2uh5G/qHqeOBEBM
1YT5LgQ+CTQxMxgY8Djjvh+Z8M6EK1MHPC2ebrDVPHtodu66Wh+TWqXBMLksqq/vWVvJMZWUsQ28
ZQRtq2Y2Om0AVGyj2nmOR5lsDFVjDVKnLyoC9uGWuqmYM3C5hfavwbrKY8YKwtOrqQ1K1wm5Bi8Y
Br3p48As8jc3kqgwMTRscX1P73zuzW9NaD6ncYkgpvU4hcHtPKSHfALQGkooVD8e0dx/GILiCNLt
Zp38QzFVO//GHuA0GQkTqkzLq4Ux8x4EFI2gOTvM+LxuXaZ1DONvDwrmO+0syACVfKatN5+nMD1b
gV0ekgLwZY6YLITJsIOa1b40AyMSdchmN8WlDwxv1zbWFzmAVwmXDAhjkPUg9AVGLWkjduZEbGZH
xhEt2oQHOIxbV8CI9goWZQ0KAKYBYEA7uvEmlo+L5TJoEVC/UW5T2VnAHlb1TqBVli4WOG6zm3eN
5SMFVgbnpCyRdesbtSsQT2IhA5KV1V1ZU5b24ZIz/b43fn8v0JDdzJyZm3D8Ls2i3BcNgzRS66hz
iJ+Dr+qD7XKxkc28SWED+cm4dzPUktZnV+V6HS79W+m8du3woBTTpS9ab2cH4prFs7/LTHTHsfPb
idbPt3HOY6eUceUf74XTYTcJVMGBpb1ZYyJHqK9B6pIkBbgpzYbcQNzpt3W+YGfrxrjJxOQXMQhx
uKJaLZ1YNhzidAtj1izUdvK3VcmHSp3qqezla6lYAnE4PC/l9Cj0Xg74aDFdeAgdSzRCZd0r0X5f
tyBK3RghWAV93ZC1TP2Psw3u16vy/O+5YtnavvmC7a+5W8rUBbEL9b9K0OXJoeVwMwsmL766NKQH
B6dGaKfmmdtOJEA3TYd+GC6RL/AAisr3kJIQcQ9pIcq0aPcO5+JumWV1WqJL5wmLFU5gAGqFc65R
7mUooSaWz6L3x+eyAQEoqu5OLP5XOE6PFmyALymd7TiTN1E0Q0bYD6Z36OhfYsoOf24EeULyDaB1
Sj763WjeFkE6wcxDyS7Jw6NdpbeiGY8NKsh3UaPMXYBoyLYXGjWYx/MWzulXmpgNRw2OwyUmWIn1
GkRs0nOCjojKXxKO0h3teE8tzXluWg5B4P9mszQYsCwwWVSJZWgBCr9pDfDYSTPvZjHvq0ye2xgs
XCeey0lSp/685uQO034qs30/eEe/C9HHL1S7ze1LiYvvpnXFO1e1JVyT6iGTfXJ0DdBc4MiDeYS5
mOvmwey/Wslcnfus3jUZurVRMbwzrZE/9lBJFx1t3qK5bRysSAdpAWbq5xGXJOrnadN/MyZ5j3LA
AFmzPyR2EhxVXdy6ARgS282e6FJv3eLVn8Av1TpkaBUnKtrHxrYOaS3HldwX4ejvLMI81/vaK44P
c5gQM6Csj+DBQ2tbcB4dTCGMFoBICu2BeGtUzkc6sfhhgO6HD5QRaEUkJo3ds/Ql638OnNNYZP5G
0ZL1bC4YNGhHLbU7bOHo1YcRB7jNhNEaDRfm5awxhB3zi86BN9PfAN20i9rM3A1028j5AHciCOie
YgWXz5ubC3raN9VMLRsJJsD6WicwQJN/Aufl4i68K3tnZ/WZt++82SWOHT9hbt9vl2Wi/wMzb2P7
+a70E6jXAoEK+Bs7z4vb0zSm+87Mtk031eBg4LtMg4vvQRhuW06YHZV1LGdq7EcMA1+KiMjPMsIv
Y5cxnRjULRpM/EHfH3u3SfaujN+AVyAdNubH9aQr7Yok00m2vYRfBvbEOS/tkh0j6gRsZ8ExLMsn
0TgCMXy82fwIfkdg72JOBUAw0S5SIr4LJFysMHrJ4XEeZkAYAHfDwxwV8a4Q2ecKvOEeDEgj6ZGY
9JozqyMo6hPgvtT4/V6+R/0WWgMF+0OYjHdy7l4CH9L+XIwNMpvwkbwQJJ4gNliwj/MV0Piy1DY4
g70tLSbBokNKhAQAnQ+AIkkfNn5gvZYig9gyE6YbhMluYrN/1/lVH5g/qktA2iLc/BLiHyhcmjI0
OvAuP4yuuJkrgb2IDgoyDyNIazFuK0jDu04QZ0mTzAzdd3PK2ASTODiuYWsW22iKzNxZ9yHvZ05Y
spl0pLDeFtM7FdB5Mr3gaFiKO7V5QJOBvS848XVMFtt/X4HIYk/6UPnR/Rrq9ilppi/AYnRJ+ip8
grcs6p/A71Tiez/zuVuzuQb1UUfKVQiHXjstCPzSZGmOx8TEFiQxPrnsHWyC4UaFUblfbBfVefcE
rR33hjZ9w7oNya4YrcwoDx+MHMYZEidEQSBFdmiFHwShHQKEb1FBx9Zq/ORk7Gy/BfXl7x0S00ON
CUHq4NUwOgPvT3ThD+R3RWjsw7hg4UL8MKxmnxs8xlQnWxB+SKD1KNB+8HdD4r2EXfplqcxXN23p
MdrZFY2KfjstcMAK8jRDBulNwxPrUxDzORkJfuAMbpW/80Z1v3juc+GjLUHlsHZqtqUeo6vmvgK6
SRsV5jnn9LZOGhqgdbedh+bZ1WnIpGCnmWVzQkgtP1g+jETZVbf2WF4MzylQwPfVPkzKT7Nz7wry
Sw/AFNJwazU08klNbT2yRsbLj5CqLx+9lH0OpcTN3JggOMDigFbUMae6lX3wWfQnA4BZl4A9Xmdo
NEBFAaN+i7DWzq9DsDcIYqy3Pfj4VVSwI0fwf/Bqc2AY5oOkT7iT4DVQ0prxdZLec5IHp6zmpLaK
8QlG9QRXwTpF9vRkTzMNd4LjwWPgiexJ0A5FkrwZQaD26TA+ZQ1xT5FHN8jJ3Mlq0G4pQKSEeF2f
wZAU4R4XVLhd+h70vlpWOrfQ+bEZzx8cWsQDHb5N3SY4EIWBtfFsnCDWLNmmfwKi8N6EbLWRQDvY
ffOrRe91t96E6KpdoFPbUgIZJJhinAjEdbJap8vt4L54aYDwTIU9iBAXCYIWOfn5sTHKi+fNt3nW
PwjKEHCqEXrkP7OSv9BvrQuKbjR+maoXB8hgPcz4gjBHSjt+F1DSsyHTV4P/uR4hgdSWulgLwe7s
JVdbp+gT3Dcz/LCW39abpx2GV6bDfBUFhYqUQ8pKxFsP42iq+E8jKzSSaDhTedb5LsoLHRM+S+R9
WFBLsdStX1iPimYxJRh1Z6ecmIb7YGBRyMi/6A1jKOuPtNIyk93GU0BsErtlkjI8RkOi4+fdhUCD
IJhcD2090GjPazW5idjpWvez4UuKZ4L0EoLIrT6XBV5L/VJ+b0fWtE7qx4qQfYDV6nlgrpCP4QRA
1qgPqxmUvr8nxAj2PZkwM5j/iOxkX8DaALe5rtpFV8caM/9W970Lp4E0wrebWwhgeqEdfHVTDt3n
TJGA6I22/gBX4FvbjE96K9FPNV4GKLTuVeXxNbW+piU6Lp2EHZOXbDPGw2yLOzOo5h1+xeTwlCDG
jtUTKbR+vffZEH9trMNSUlVp0T7gVD+HA1vGosdkDB/Voj7qjwkum5oymyIKAfeuTzHTM3j2unA5
dPBmiVo5SF4Eq6ORFComx8n2CgYIaHx6A3aPsUzYKz5FiGckpu6vjdHhC5o/NUF1WCa1C2KWP5p1
JPdxeVYNpEfdwEitWZP90fMyKXqN5cdZplgEANuECsT+FsVvs0NVQ07cddwZZ1o9R4sg0dNTe31J
Wl2cAtIJeR6MDjDiOT7JXN4rxRTsGhpMNCz2Eu0ST+ZY+Og6V/w+d2fQ1cLHDmJi4kUJCXgfFN22
ZoJb86ES0KJ1JDBoMVTbpc6OZiFwDKApuuJhB8UVr937EQj2SO1Eujq3ZlYKALidIXGApzin1vIZ
rf7Ahn/vh3dTX/PB2dUDBicVfEw+omqnLxQP90077fMhxGvMIvArrOJjP9Ib1uuhDx0eIdCGKiGh
mg1/JwsJJLYnFwLOTELTHyK1i1z/gy0FoO6FKb4uv857byMjuVtT7RAfH2XnNxY1xrEiZ5sVgF3B
hNbpPef92ERvMmLjdrHpHCbSIgkGoJ2Gp3xSx7kWoBUo/sMDcXB6GxXcBp1IUoVdM61Il8pyxc5Q
IoHR94W/8/X5SMMFK1U+R4Edo5NQdCuB+mASjaUKuwFqhZAIAxxn6ojiVMwDcXOmZLNokiyVuwKI
d5zUJ9JTYxtaE+BkFR+bAX+4NugxvJuT5w6YyDE9TzYQT7gFwM9JkE27egSV4wKzHA1MLO8FwCa3
YXsd05c+wsoQRgwmO27+rWxH637NPctF7pPUj3c5EIxt7xUvbT9fpnTilAoHJDh7iPQ0XK9IdREx
3Ee2c++o4m2t0iB67u/gQOyaWhL7m75/1Eg3N+ZoKylNrocdoSIGeg3T1iU1RhEgAF9IeDp737zY
73icjGMRYvyIfc13PyPlbQuDkzK2cdZjx6prqtGtzdhlQU7ZiRgZmtK7Ki28g95KZt0LqAN6SLFV
foAi+jYohwIiSI2KKkJix29p/a6YOUJS0IfkyR+7pX+oDVLvsIL9MecuGyrHmx3NYHbs5HbNmUub
Wb2ebZkkjO49+R0a/bTRxWo83dlPXRZmaWc4TUFhxhKIZnWxkVozKQoORkdAItyUM2soru2IORKo
CiTH79a13BmCHLVeHtZobv2ghF7zrnYd9maSPCqzRaAfuo3xt3SM4xiJ5DGymqfOr78ENBihw91Z
s/kJPhD1BpoAYZR/9pIannRsh5QcAGbrsZEO0fXUoCEA+VfPepU9NRmC5YaPEzoz5NiV8ycjJFap
PW1g+jh5kaXhg/2tnZOH9lIAcbxDRo5iYNgKSCJoE/LRbhx1Nv2apKCd8VP1PhhOCZk/Ko9uhOqy
E8wDLJHiY930N1FdHLD+GpXP1MJZ/lDARI2br7XWJI3dB7iFZ8OsPy2R72EoTa4b9t2lc6L6XGae
sWG7HHfunN9OIhF3yhyH59ksXgpYLEbhKlDO1OuM4LC46qmGyL73KN9B1zbqzTDX7naojBaU1GFR
kMhCVL2qxW4ulp2nDwjO3hbUHgYlhoM5NvdI8uEwmI81mNTRP0hMivd1NLjbpsm7Q24RNqSDeugS
27wIKNDxiOm56dOZq8NwPEXp9L4dbJyUoLdOhNukR9cSm6ld6L+gjAHgElpeV4NRrgJdI43S01L7
wb42sw9FkznHaXCziwVP5+i45bty8uFu+q75JBvgcyW6QTeFltZd9XWBazfndMT7VijvZn0JLb4a
PiEaYd0wF/DsW1/cyrvpU+i9HPgGhY7Shrc81495k8ub9UXm6PG6rBxYmshlauVeN8c7MJF4BIzG
XqvI7mJron4QUy+WMTuNBayXCiG7XZgBmpeV2WlNj6+daYiboTA/lTUNhTxNrH0RY9T209crycJP
yBsEe2E37o3yYa38fFl/ltZEHnGTfUkqVHxgy54ZTeemLybnZv3qj2/teLCPEQ5PSdWUt44z4EQV
gOw20Hm7+fkCHwjVIkQ892MTUsJpVNKdU+2qHqL7YYzA/Y2sYvU3U4NjKbuAnVyyyH4uptg/TMFw
ULaCvxYnl6Kfxc36MmiKGhQK1hUF//3PX6QhF8ozKhqWgVbY+kK5X/z4asgyG86r/o036dqkKfBG
bpLmXWDAJKpq86nLLPOpatLokJWUBuNQnuOyBBclkhdYL80FejiWPUZSnIzcxNfUt5+qPtoWyqyf
Tdle+LW6l9YQb+0sT89BPg4UIstkK/2g3GInbz+6liEek9is9xKgG+SVskQxzu0ODhEBm84c4K48
+D0TSn9Lob15Bz9mu36HHi4cUhNnuyko/eMwcDvRNNdPi13UTzNmH5TGqVOsP4OqRPgBZdsxHlRm
Vo9wjyiKzQfUTT45ZpU/JDtFaighHsUj1X10mB0OIsa5GwxJ+Vt/6ZbxN0uheCC9ziYFsGz8xvlq
JQr+8jNTdgekuj76EzrX2RTiECu8T4aJJZQKsubWKcGjFe5GBXhzjPpl/UqN8TOFM1y7a05wrzPV
TSTzt5RG+z6jbXiz/mh9MbPgP9/WbY8sYV7neza9/CzoMwhqkjdu/JkbfMxGZrnQHHE3d+7nx6AP
R7pNvPjz/JXjCO8vbwmfZ3HEOOTZNdCGaKv5BOoSIiqrGKsoedMjb4qDRnppCkg8RR/ufQOZUyru
F3e2+ImIBPG/i+CEuveGNrt1bcrhaIa04DGjaBc3Oj5t9zMCWkiZs8Q7gNeU7rBrnhLTOjvJY5Gk
w82YSdhJhd5tcr3bVGF1TLIhONoQtCDDZCFujALvOZOcEuMLcR/76Z5WojiF/QFUH6hFuwOLbOGk
KMcARi9vJVGGP6SF/wC8Mr7NkKCBTwS9a1wMkyCi/No0XHs+IoDALThIj1f6ZiKREWOsX+Iegxuk
H2HdWMGORz7FufEWpL3Xr9aXEKb2j28TtxYHEL+cnMMZcYn5iDYthnerGDvU1h9frT9zo5cpCpcz
1eOAc05RHo8TnF+7OoHSFvr9HooucvhW93kGOuwmHkf0PL6Du/0xjxtsM1W7i+t2PllR/yIyjyeP
GeM8m/uMyUzhYYouYeLfiMFWW4lh3gXHCYp0Mjo7pDxlnma7pDa/IHl4TL3bLjVPcaU+B02NrUf/
IVNEjNYMv4S4lMxXIBQhCOGj2X5xU5hJQ4Kv+4IUjVlSw+gMg7qH89kULXWCsfvWEJT3kKeOCA7U
+ze7xlfWclmzk+8iYybk3vKAkVnZDvHGGg0uJLsCr/uYusWXTvpfSEw2rgV6GHXAL6oJr+BFt8rr
nsoI5DJqMvRD1AFlprP+ACZCKsRlPksCUbjjkhHrpZq/OPhw/0BevO/RYqDIsq3HCNEyFK9Sxd6G
vJJle/c53n1ZKz+jY/2pXXiTdonffMUxN0HvTGJKjQAuP0Q1Mjtu7L8XQfTF9vovdmlR93pMkFrY
IIKCqbJL+r0U7cfJyC6LfbM0eMibgn6vLNqDu6A6YM69uBRV8pFd6C4z4/ZsWLSnvKY+imF4J5q6
2PpqmE8LWipFa8D7HsOO+jAH3IIsC704nJix83QnfLyz9rJIKuC0ot4g0qgfVR7HGHZlZcIzj9/Q
U6KxnL4fvRbxAzIsR+Vrvy4MMAxOK3jL7aOF4gg0P1I1XdFLg+hNl4LUmlCZVFj8otz2IrxBL6LY
Ipby2gZmuXHNepMCtzD7kAQSNRkSHRwwKAukDQUSr32XofJvy+wKgP0ZqL5P7ZCc2S+gCWjiwkhd
AJQyUSNQgoGyUJ7kV9H4xubkgE3/O97G0RCz39CEgUlWAKwpoCtoW84f+KJuWSIIrtqStHJP5Uyu
UltmvLcgGyt6JF5dfCHSC0lj4OwUBfUJXWoKaKgN2qw3Tt19R9RNgSKxgNSTGaxDGVFmRC4ot6dz
JEhnCXl0Wbi7V6mky+ySXA4h+XaNHMU4v8FKpl+VaqVX75RULn6pVHuqVFrIB36SvrgqVOW2xqRL
B/lhYbsm5E93KPlfJDCWvw+K9Sco3deDAobU8tDoBf/4Jy4vEtHsUxI5tYX1OgAnajNSVn1LqKLe
WVDtp1MUtDulBn/392uLf7m2hTYkF8VNC1AsONlfAV+dM7oFpf78VOuOdxGSf3EhK351KTPAubyv
xPwkQYvMynr1PXEOpulGZ2G0RZ/CANXQ1jE3xBG0lPu7Ng/OyqHk8/e71EZgf04by/RcxC3NwLZp
Gv5+l2WrysyRGdPG5y7jngTR77ppwzZMMjnr8lppZdtaDgFUcXBVQMaaKXvTYI4k4SkWiLWDyPAP
FRkxWIOrrXM5P6fC41XlNW2LKxTKN+bEwREEZVGKXnaXENyil0EqH5k6b9flwL5x7puP6ex5kIhI
ClecBmnCG41gufMwWRYjibzIkC5LOXCjRd0iC8fF7Fhsu5FWnGrzO1TyTtPs5gj8jE9zEX9Pyunh
UyDzJ52wUee5ynZ6yltUbhz1QegiYyKbs1sS38ZXpN3GY2vPz7mKT38fa+sfvACmo+VawkYSzDPl
PwCrNSKXhk/p45TIzMVj3cHclV6H0HiTVu9k6FjQaUR8gRoNqo3lXCD7I8W9NToHqTCrCX0qyr6X
EBnndXdb9sl06kbjmOuTe56o5yxF7hU3cUT9pA3GJyekAVxb1WXBbuswmstbsRgjm1tfHWQzH9Zi
cxRTsUBMeVvE1whq6La2qFcnPDrdUCwTimTpxN7fkqOYYFQ2dkHUJSiI2qk41R7VN8oMVUu5TXKE
7tP+3RTTmMqsCSpXlX/0UCrmrCuuhagBCiHWUc/sPG3ofc57j6hQ/z7OeVn7rYPxPU+n+kDNwYCd
t0/L/msRrOX6AqoVBYh9PiXHGM7qICg3FmjlQT2g5WUW+zIa0YW3EfoK4wQV4dJ8IdCjXkXFx6E0
l4n2YlDkAsPAp3aD/mmttddGde942Tmuje8V0v7ULiNrV/0v7s5jO24ly6L/0nO8BRsABj3JRHp6
ihSlCRYlPcF7H1/fG8FqUc1WV62a9iQX0jsgEHHvOfuEzhdjZLoX2pLGSMYCS0dX1kUdQpYKH243
HbTChGiWNvWedgkJ4Gl9ql9NK10gnSIozXLn2eFOOgTnqJq+2RO0G1HCWx2u8Ymd6lUkIMCCUJQS
R6vVvkbE6qiP2pyiKv5bm+aHIavGW9z0MHDBPSeQEp+t0EGs0UBcm/r2nFfd07/YXf9wRjEcUxhw
EgVY39UD8PsAho+PDCaty+Dc8JXXs4G7wjuQ4PzQ4FRBbBJxTHWJ5jNZoWvzbj29VquSTtmumz7/
F/rd/6349i2fk4TDcWRSkVyzC3//SP0iJsQKRgI2MPpSF+kd0+fTWvrOwamCkjlhzsq31TQ+r9Kr
wstfQ735bHnOv/ht/jC4Wz56axOLhI0k8qP0fEgIEBIlfnOATzXKG46qYaOnIC5QtvTgKczvLUu1
UYLEaum/REjOu7W+IVb9GHqKbYfZMyhC75M+JJ9MO152VMLCbVLP/0KJ6/8vmTxuKMYcFPKQ4vEl
fdDhMsG2aYNP8XHO0jDQ6KKjrAj0sUu3XmiuzWyW9SvXZOfglr+U+iU2w+ns6jYsSJ5IgfpqyZJp
NyReQRBG4m7NtRq1+jtB5ieAMBZro8MXG6rBfwargOBBnwqWkWWlberR705TNj8Vq5dOl6hizYLc
pxDeqK85/rPPWsjUH8z2UctysmLWmnikJZx9Wnk0MTRT6QP7O1FYyz/XTp8d4aUNu3pI4j2HxbZH
WfkkCqg8hX8j4kVe++AEkoW+hUbWYGTX4py2HDZWU5db0wA0m/ja57buAGgi32UP1l/I2bgGr3Jc
a45KKlpSU/Pgw8Q0cHXOEbEZ342CAZnowkc/RhsVWcUSFJZ28nXnDif3T6ciu0FYxzBdEe6dR0G7
mlMIW7gyhWyuGr+uH/KVJyEyRqti6ecjfJi/+ymp3mYf/28dTciCkI//E0dTVfavJcPF35zS+uX0
4z//w3x7zq8wVPsv9nJBGIvB2ICl5peZifPsXxifkftbtm+YWInezUz+GtXAJNEUEK9sDJe/ohps
+y8L4gSTR5NltBBMqP8NMxMz8A/uIt0RnPJxRoL49Agm9T7MRWtZZWYYLvEtEoz70GDqA7SpPJaN
nNcGx0mW5B+muXUpBtb++Zh8hVPUn61ZGOA5YmiW8WXQS/iSkkzyofy5Lv7yune+mF7/YNdtCmnB
pvOOvmJvUKx2e788EqLw3DnVfTE5t36M6AKcsqd/ypb+m5QgQzl3g6diLUkAxJc4m7+XZnkQKNpu
82zR71e4V9lBENOQ+OThQJankBiW7BnogG1tptoIrOyukfJZYw1pLVpyqH5GU7WboNS1HoQXY7DL
fdxm8tDkQEyiMF8VMAaoc8g7aRK95NTQWDEtP2Y7hpDqeFsMk9FRjoB5yf1GYrSco/F1lnp2X/R0
Vn1Gj062KbB596KNsX0cZGgC91hg10xQGRIfPfbgXcoxXyF3erEZA8Ps9IPuIfaffYrZ/rAr7A5U
VF7NBxORHTka4qwzAT7EPnMv27ADx+Ob2zNaOShUdeSIPZDUBA0KvZphQpYOhiKgHXcXg+AE9HLb
lEVg1hmyOntlu1j+o0bs30a2+l0/spAaKC8h9o8rpC+P6MjaHQ4estPt/MVoobOxnn41hlXxk7Bm
T3yHYacWdCNIurPS7ouf0goV0qp2oPPOSPynq7qJEVXYu9RwYUbRYtgnAkhSxC/AaRkr/gxhOqfT
KNH1AvDUt6XN0sIbzX67SAp5lbfcNkxJLolHUS7TtM1ckBNhLydmcDYMfl4DOMUzMNECmT45APRj
X6OKPgEz/d2cxuMpz+IyAN4fcl6mCB+L+UazGrjLcgrmBFe2VerOvkSqfIBcuudIuS6k/82ATHsQ
mfu1lH25reIIWMrSw8e9gW+Rbierfi16OwXYUu40vUtvGqPNkGRJQdH4CnHBWYtqTk9tij4pJ2M4
N3/68FtPcTG86Am9yHZuqB6g4ZyrNAmsFhJBL6JLL45d9T3TenovyJgwW1TlAT/TcqXrqFST2LwH
gkh5vgWzGcfPYeznF7tBxdXTeuPzxHBVC5Y9HXrXZt6kc/Iwoz4SIG4a+7vTHJDYD4Sd3LraVO4j
g9pAD5QQhFjuGgGn6nSTwaWOWzs7LV712bcKkm0R/xQJ6K3WL2F92O5r0YY/egawrS4NmvGLuU/k
Kg+eCRZcAHKVSBz0ktdO18ZfMww0rSd2dbiX27EzqAdR79sbDvwyTj0ocNBnoy+OSvDGVHljI31p
HG8+ucAU7lrsIPNQ9rg8mmhnE63QJuhMwrhqd4gBhmDIj/xrTPhmN0JM2aKx9vSvSdIHFeWOxbP2
jMBI7J0f/OIltWUAZtl015Mn0xooKcbeHfdaRHpVaZ9m9tk2OlogG7HAVCbaz+mVpc6+6oYZJU1C
+U3gZxD0YqnGFagXxmo6pWb8QkvqRq/wQMQerKSxYpdLMlR9dk5WjAd006/sGPR0RV22i/a6Xc6H
2kdQhK9k72s+vp38Jaog3k7lbNEPDm8bfRNDTRzabjnNoFty295SNer3pq29elbxkCGlcMrktiws
5CRI9DGEAj5uouUeT9l1/JQkuzw3lsBIe4TuOjkzUX9opq7a6yLxDiachx4i0bG1l+0E+k4bToOT
t7dxamZkjrI2KYcRY0OZLORiI6BfGy90X3I/7lhHrFy+SL+836Qe0QGJMkm6Vs95u2994m/XzTgG
FCxB2aSeNp4z7E+EW7NlTNad1MQPKwsPaWwZBzPX67OxpjM6jkcQ4XpVXVA6LCC42z/7UU5y27gd
Lf3Ov8X/S7M+I8mxI6SBWuQU3XayOwmTPuIYEnnaxGRiMFAHIkYL4plolGLsOToCF+JQ62qrUrO9
3vRY7P+K0u4gm28lXwnYC9lg6kIFW3UrCub9NqOfjaAkNWOrzdK9h79OYQeWX7yOhKlsH6yE+FpU
r/vIlJ8q9IRWVnk30kFm1SX5cbGHW33tFamLeu0i2VF8GroCxG5rZOfGubBfZefYEXciij73YXHf
UZkISCOFAR9de73nnyx3TQJt66g4tpm56431n6Ovs2/76HEWFWgTdVvXrP9mu0ynqX8qwKWcAfR5
WbccowK6pknq7jx7rz0phT3q9ks+OT/hCDg7BEcpNezuFsztPyK+VeK37t6Qlw1v0NLK6sjaoj67
5nd/XGnl8LYphcsAJpCziQyiw9QFbbCWPmLHB1abRs/w2EZVv2usxT1qLe0W1Je4wnxO4FlBBoNd
MeJGGv+QQs0oYA1B2tnZvgdo+GjrxXjGshULd6aMEueH0NCvogwqNAfnV93Qq33Ri1NC92+vQ1ij
VY0SbuqAzNgUqscwI+tG7QGWPkBmt+nuG2sErHqn94sPt5nR0AZoZYZNAXhF3yVr6HnRpQQ91eAF
544c0Tap612RNH+r3+b9QqrIzfX3er+NM2O7d2kLqzaJupD9AkQsaTHU0vtftliT+k3a0s23EZWS
z4QCcFzfRyW0qwsrTJyda5gvZTZTc2R3oIXQnSMbQFujmz/NBS4lUmbQbuFh8pYk/oY6/Ls2x96C
Dpnde153eW9Nj3+/Sl++LLCNcs/szq3cqbuKRggUGCMQMfikwH7fHqHuo66+t8cOL0K3YCT69cJj
iRAOvPu8Ua9mrcec2np7mbe3UO+zXvz2NuoeBIhP3tSwn/56iNpSL/P2cd7f6v0x6jbqKChZNchq
Rep+/XDn/3lV3fHhNd8+6tvbqfvfblC/2W9f47dN9ajQGyQzkDkD6N5q1W8/1m8vojb/+E1+e7nf
7v9tUz31/eLDh3YLG4afhzwvZ2LeWF18me00vlQLjVe0fgayD9ke1R0hwG1oXutjiggJPYhENtV1
p3jiIOGQj51Ht4NfQwm0P3u5Ryjinze7mime1qRI8YwQ5bSfT4E19/SD3Yo+pGZiJt2qp6rr6sIg
XoyIEYNi9WigYM+9Pqi7GSpqc0E/wZew4ULXnakHJJnCVx9HpBc5oDIV7rqolFmbE1EQJfWtWzTn
eI0pVGIFzGogrtarc6Kz575fVzdq656vtj48pZry/jj2TIuwMJNMzkW7BvqqLTOj3WWnzAP8Yi7O
6kWqAvTyVm2OIUp+ikKkgBbqVrX5262TZ72UaxKkWHOfSdjA81PRrTDWyNi4g2CUavmpH1HLblNq
Ars5M58I/nmNTME6aD281IVK88ZKHa9REOnOXPJvJf11P4WPievvktm1uen84agydYzZPPejT1+v
7qHiYctbfxur/1FMAOHUC7IwJVRsff2ww85juydBoq6c/LuGytGb/CPMxGNIRX6PFYcBQX039TMw
9ronnvf++dC5G6R4UbZ8/xXrwmV+vopRzoVXYBBzCgwYJnHvzJReRkNHriPXfGT1EHuNFW7xG9Sz
4ez0Nu8kwkTGQB3mzGHx3BN+5YcZ6jlTAiwUBPgUaT4fVYi3OTTgVWmck+ZBYxhYIn8WEsSbFnL+
Xr2++lyhSOZTb95Ki2a8blv3bw/89deqq+UwfE+tJcF3gqpgqdJM4kOGnzaoiPV16y38W11/iwQn
cxkJwkITopv0nUGoABzRvpyuMSjZR5WGDdmiPqucbPaFn3VMo+z9n/gQya7uSDzr73yEYU2ga+DE
UHHtxrW2b0FDqNcb0gWq3YrpVP+M2q0jHd+5w/JijedW30bdpy6W9S9/v6rufduh1/33T1fVg9VD
/vlL9eU4M/e4Voec2tfUh1FXqdFzhn+/rrbebpQJARR65OZv/1dEOPBRB2upHqLelrUmR7LanNWh
9rapjm/14Zj5/fcBmKk3ev/IUV1625l5ouYPn1Ruk0pwirVQkzt1mFA2qXBLLfbXqi3rA5LgjNpa
HOs79fC3zXD91QC50U5n+qSSvtc9VW29X6i9V11dyOVCz27uagMx4a8xSX0ndYGEllO+2qSR/N+/
zdunr+UMwup6rgjcGNnuqkXSnfELJsd5R3im/c1TH8Ruz6Zn6if1Y5MeyWG8vtX7b/9+GyFerMwj
B7Xp+hB1h3r396vvz1Vb73/j+x3vr/fhuUn5NGRaxxjGmKkGzsGNW1Kt1+vqyOMXz/qLuv724SVN
I7wtkx6o11L/6W/7pXyNNK08qd2V6q27cCjxH8TDwFRG7Yh/3lQv8TZUzdXSHb06DxBRkPG1Xqix
RF1VW+q296vqNrHOgv+tx6kHT+H3yWjLk3p/9flGtYO+HzOht+7GbzuzuhW72CB3709QW2+PUpsf
r//2qr896uMbfHyWZrSrQ+yTIXWw2OtvqE4jaks990+3vT9E3WuqWaDafL9Q/8f7VbWlnvd/vmqt
Epnfn6Ie+OGt/nTbh1f98E7ROuDP+q4d4oE1+jq1p5JgjY08qGP9/UJ6Vi3hhnE+eb9Rbb3fJlWi
m7re9GSkbd4eqcLl1Iu/P/S3e9RmaEc4zSyTIXmdgAjsyf8Y89QR9Nv1t82Pt6rr6qm/H56QmOcE
3GEmDUp6TI6b73q3E6Zu3+UyEyyeeqjrCHv7huKbPz1h3CD/qhv0J4aTGTBt7d5TFyZlQA7NE5TH
k92QMyMNsXyBSHUEhKE9mUbo38Grwbscjo/kIST7qp39nQ6+4QTCctaF81DOqckXDCnqdXl9JZek
DNyoJ7TNLq6km1BupE5CMFYX4b0umsOE9dQAvL7X1Bj38Qu/DScSXPWwLqpkMQeeIrqOv0606uyq
LqDdMpF4v/52ylXX//TwD7epU7e67e0d/vS8t3eYMv9KdAddJ49bTenWC08du+/X/XUeibCUCZG6
UV1XKeNvN/7x/g9Px7KyBORb1kAW10FNPb3w3DK9VY8cs6bbm3Nzr+5Y1CH4500UWYTv5dV3I2nF
lkQb7IbLhFO7J7mR0JBtOsXf3fJq0Gr+6OoZyjnimfIlK3J7n3TtkYKdiy7YorUZOufR6+1nlHR3
Riuu8JHeWOX4mngwXtdUXrMrnC/O4DyEs/69Rji5XYfnXcLUH0GaV0EwX5kpiCLw58suGIxYByys
dUHTDfhaAA0GRbpG21FnPPTacGm/iih2MCkyM2y0VbvX3UWIY4/h1Ge7fKlaOvp9H0xxRWct745+
2Olbw8kuBufZI6f4FWsKcL5ynUDTwmcxDF+iGFFglBeQeC2A+NTZqPIhbCwphG8AAlCBDzG4+S7x
M+6MN2QMlxvYglQpBK6YUi+qfZhF2JspWiw1Ww7UHDuaJOQD9LUgUPJdaVc/NMO/tQmtYqncH0St
/Sy0edkVYPt3NY34hO58Luxl41KYa+rKvcOo+RovY3R0JXSgstx1Vfh5EM29V6Qkj5AimQt+1RHL
tfnN8sv+Zljwc/sN6Qqps3fbUOzyovyxeMg4tBFzYTzP5HYUw27Jyrum0v1b1n3fXZT1Z52MTlLx
CFE2qV8bU26f8jGut+4ar4gBoEEC1EmR7s1wxVngTlsZMjuWbVTOu3jTVKU45ig0tXQUe1TKmKaJ
7U51mgi+RwiYsfrQJxecracdsoiyhUEsL94rHSW39ThVjXdxlsaGTQsQvcEcLEMLg3Tk72zPf0zn
fsEr1yX3qTO8xPBHs2LWPqG1xy7sGZ+0qgTwTY7ahgEqvQxGeA0mqdwPEciI2prAoyT6pWwduUNB
j3VgsrFvN6+k8aDwB6kd1LMNIwiK7pVrIKYQWvll8G7KBQa/mfcIHYlUA6zk0j42Xll9sqq0c2Nf
dlAtwzbk684UnUvKTINGbokxfhNT7m19uzqDNxYQEAhNQbOyXUf/2FpHPepNwVxuc4K8evq+V+0Q
HWIbUWuP0WpjneguajutRkI9R/M+o8DaDO0RcHsfAQoR9Cp8o/0ire5H4TvdDhPDJzukzdOVP9za
iL8tlv6NeJPysR2z9Fw6FelXlRGwyxk3PX6MDf2Wrd1OF18m3uNEeK87MXaGNmZbdK2gBLoj0pHt
XNFhG8wqOoD/iBD93CGJ/OEZ0zHBuLJLW3LmIEvcLPSXTTE9moP+TYoSc5+V42u3EGJwGvqSzWTo
kMbS7tqmeVkjGXeJ37pbjRQVRAAnnCAAdYb4VUKCwFWZM/3M010b2i/V3qwmAnFE91VMtBLS5SWa
3GUjUXmKycQMSWe+Wnv1cGH07mGpv5eNE9+netHiNirRsHboDx3MeCPZbFeu15KNJaYv0MLYSagR
L0mCk1NzvxthLIh+K0gIBH2UCFyZbmXUW0t3PxH6VgRGZwJCCed8qxEx6XeMGIRjkLClG5ir6SXm
ddFsa9QpBaW2Yp4OwFflFRy6e7fJLpRj553rntAPY5LPP/sJZ0M4MyVKoEVrtUcv4j18Gvcmdc/S
cQ62ld2bHhifNrnh9CecDN1O454wDxm7pXkkjdL8HpUIHKrPUxmHge0RMwgTZ9vl/JCagcEmRbTa
8nZBtDxjcvrsT1D6cxIH4Tjwp5TDXeEUl2lmILU0iUGtLmJU6r3AC8JRO9iWxYd2nke0BecmJEiT
9lHu7qyie7aZ72xM3wVcJc2L1xItZqfhvRkmu6oN07039F0wyfqChoMiua7xI1TGtTckR7utZ6Sy
WghOueMMsXBeKqJGbmkALFfMZzbN2P60K1scG+hTPXoVGcKrHi0Usgn05d6W5alvySkrpqE8NTYr
QmFiTtcMjvKI9AFSZpbp0POngrKZrsMat7ZHkxk1O9V/v26PyUBISTqQ5cnIzxE4ELWXU9jdtytH
XLo2TdnZ7gPP/1L39ExNnGvIBaOfWtR/J+IUQZZ1P06WewJrjTesNfeznWXbeEazBqDlGrH+Eype
FIxLll2ItDtby2uDWegmNyW7S5xfT5pGuE6RjieacmBdRrFFP7imox0oFJQbtxiJwhmBsfRtd/FW
jyPZ1/lnxseLIIaUxGB21HKx8dozWJkGSbqWmz1QXQ5IQ0kOOr9YkFl+erCy+GtqVDepR8IiLG/Q
TG0l0Qyb16Y23iHMvvgtw9sQim+smJFeU6z1k2ua4sjUIKpvaOvRCA2ja1OY9XZovJtQJzTFQggN
VM2gWyXmeydxiAXJCSiyK3m0ytK/nI2aXvDM4Qi66Ck3+HUjyvQIf4S9tZLPejd5O6RSIV19TQ75
fk6ZWJOReEyW51EX9XbU7ps8S86mI+7nxYKdss1iMsMpHlnwE5Yrf+IQb/BddVDYt3IevtLd5gDF
R7ep7ILsPIjUTmE8kbvT35Pj027MykS0N52GnF8ItMm+9ef0YuiNDy1+19ZX09z5D1ESTSfArzhY
5c4UoOFduO5TQYph6E/HVF/OGR3lHBZ2Gjl3iyDMtZ8s4myb5mwWK+AgZz4+OtmuNIl1IKNmxQ0Y
DH0yeRxMMDJLIZhN43bHfwr43dC6aGdqiN67pnkKjTtX5jfgRpBXfLV8mW0Xa6S0ZTY7K5Y4lwRW
BSd2HHpRxJQ5Cb7aZtbWpuVwcUYT41F2sbUXxJnuAVoAR32utdsx6b7ISQdAY8lPM3kySdfwM5QZ
AnWjMgPOXQdiP0F7ec6XBaXGXNSXSctJQ5+1bmPNBQFT4/TsdfHRcMvm1KctTgg3k5zkTuQ6AnXz
4uHkC3yJRFwd9CRGV6vdxUO5wWzEOBkFllHLh5To95WhpNkbGekkZ4bzTTiRCUg+8c4E4Lxp4dMv
RCWOTvyjLuXVbLnhjn4tv0Ri7ONT5UarxXi8lYUe1NYjKgkP+AJ+iLnnhJqLFX8P9KWp5ZmzEp3g
oeEQTBaCqrqXEfUFFmTiXZ3x5AOLR0rmBb4f/yyW7AtKE/y41CWu2rJ/MBfLx+E4Osc58r7FRfbJ
KdYMyCjVN73r9fsun5kmGc5j7H4uWP/QjvbQmebE9Bk1FjMHkddXN4qbQzJQDl40HPxyuprWXhWI
p31XMW+JeqZijKZVmcUPydhd3Eq6JzcEMYRuC5YPg3JjNnmwGC5d34mAlWGT5cWdaVlYiafh2Vu8
n20jjG1dkKXjQ1oZ4+V6XC0CZAngFeuXAzGpU4zM3ie96pRod74pSN4SnIs9swXkusbHpYOGLV+Q
peLjfHYc1gzEXzvheeavOhJOaO+1l3IymahXfnXBzrkpC+/E2dB+TBgdXOi3c/tUSJzflKlA6Nxl
MzEVeTF9l6QOhiUZOQkSIKIo021hX/d5nAayHo+pBl2yQbAnBtx2laOQY+GN3pFuHwFjW3uFydrg
SobpUKZwd3UCbldHPDADax2BGPysbrob5vkMzDNlVpUfZLf08GYi9nt/YhKe6QcN1MLG6vXjnBb2
fSEDRC80QuOjr8VfyqW96ZyovenLBSlJ3Gq3eWTs27rci7iub3oW0IanlzcZNDqseyxNJlLeF+8r
OmEahMR/IV0njofM1adYNAHi8tMc1g+puxwqgzj1scesas01xdguDXJCBvJS7iLakkEqzOelMX64
MsoxE6csFtwwh2RuFdu8SA8sG16aqkdlg+aAIK+OBNPJ3XqEoQK0aY5+2R7mASWB75Lps0xnUw5P
uB7dc5neDbq1ztBXCloJE6Bwr9yEAhB5nWSKLagsBsMZL9ThxWaMTvnAXjiZvbzx8+IRs8J3x3Om
l8rzPzctVuDOyn8kqSaCcDBQ2+A9mi32L7xxbeaYz3nrfsbDtKFBaux63HdnWRJ7WxIhp/XdtCep
AgM3tFGjTKE52MUj+e1OUOQFmeKIndJEeyrTJYFgj5GuWpB3kqTCWk1+FnHb7PQ5h3LPfymclD2n
6iA6LXIXzkO8F8wH2gVAnIcwbVtRuzPiYAQ+OFmoKhsLMX+9jCM5yFuXPOTtZObGIXL95SgArQ05
IRqtGAp4xUx0zHmetpGje4HbptpujO5NzjfoxCf6MDmn3AzNlwEFivImYhVc29KM9pUTDpzO8DfM
TefBeRyZcsRutpuofuZrzGI7Lccpg60Y9Whhl57ic+5dwQiJcbP3zueC5VIa0cqvUKVt4V+CekPC
JscGEYzeF4SdODq+KhQ0LZJ3kXZjUESox5gHY0sPxJyz+GAky7Pu7MCp2hN5TPpjsYSkUE35RsZS
YE1nlTx63aGAi5UXxQKuO70vhFvtYn8+cVAD1A8TPkrv3uJLI/lhJuZLCH3r1u14nxK/5mAYC2LX
pnPSok7DLZQGrM454NgD9+R1lch/HOMc+1a8D5f8WU8thnlOWuQok4HtxnRHvDg8t9XDPHXPXvIQ
2z1yavjkAIvhOXn7sUzFiX+jjTqxCQnu9SP+PNuTRCjOCKwG/P89eeZWRXSJF/vPcU2yCn3ve1LN
BRSpqTy4Nq4PA5fe0NpoBKVh3BIagJwuZDJjtKYZTPik3fhnzm+5bbTFP9RJ9ncyiW/07w/rRzyl
YvjqUOWCC5Q/tfNENWzpj4BiD34BIMgLyzaYhhcTLOLo+leJv49gToC+6J3Lz4Yo3nMYRnwD13sw
WYIALQA6auN4iELyVDGD62iyiG/iLByRLngzrIBMB+NcQGEYDV5Lwrs5PElzeCmMyCRn1iW7XrY3
OtEwdAQqlypI2e2yIS9B1lqPqbf2YIWL4a5faxDL7dBU7b4zLOJmG4TkpWUAAR3S/OIZ/ZvV5/+t
JNhBiPDPJMF3f5dlt+Tja5n8T13w2xP/oQt27b8EZ04bFDW/ogcR75cu2NP/clZJPHebAtecARD7
PeSAm4SHMJgwERS7SIa7aujj//wPy//LXW0RZFwYmBFWHe+/oQsmEOSDLtj2IKpaYBgxoxOEI3i9
/+FpyAurk0WtL8c5rx/BhTBuFukj2K9qSyW37gS7rWbclrku96YukDqadrcv8BOTfgRlrHHzB/rK
jO2UIHrqK77sUdFTV9wVIkJ2MOuMSPk4X1Vudz/5ZseeR470DGEv8GJ7G18Vo/A2bUh9r2CkLchw
3UXWzPE/I581PpfMfICtSURPNkeboMO99yztxszj/oxnK3fCu+pbCpjj1CLIh23FVHLy4yMqVkGb
jpNcVqLj7Brgh4RMeYdlJQ12WYTwMTdgjTnDeVhtJO0kKCJ1/VPKxCtt68Pij4e4TwFBYDUHntke
jB6Jcxf9nDpx6CwjJOqYitxSA1pC0rcaozW8UfmZvBDihQU2oWKE99QIC5YCxyWBoeFK7sHglKdU
1zhjAkKKSbKmh53hWG6/Mdn9GYceJDMq78IdSQxIYdoM4CWJzPJOBZLjIBHmNdMBIDqpl55YRl9n
1jULeTIu7ehUxuiYLAKa4TfJORhsZmKoBkjtIvvqJE192rV+ltzg4g1xpPrnSozXSWT3F0N86+Iu
u7JG+9rSLPdauOtpOO0G1kR1dmAxn6E0hds6zm62tzpzZ4tw3IJKRNFbw6dDvkzUlU5ZzS4d7WCl
yWcbSw3nnwXadsTqL6njDmhHMW2l230SlAjGdpJHv/aOMbYzzwHTr/Vr5v1rO2OLnqW4HXwChBzY
d/yoC74sHUxs3/XXMs+1U15Ft05VuUcX7ewNMQm05e0vroGMPIzqq7n2iRFel7MEeYLQtXLqEh6k
T235BDK1RkGYbtNsgp4rHXeD7/eUr+yScAifZkomZHa78B1tfCVr9x6fVUn5Eu8fYDYyuLyo6YJM
2KTHeOZ8HHLqqZ47OYcm/tHmTP+TsN4UBeRIY1Ufl9rfgEGoas3S5BzGXVFkPfQepG7NPaVyDFoz
Ha5KTF7k+4Kd1QUlOp7SbP2e/SRk9sxcZeWl2tHdMEYSfpg5nJg2t0E6ul/7OM6O+lyTs1hD++ga
1lucgl/AIbCUxtWE8bC51t3mx1SGPGXuHn0BCjDqwq+FNl2RxfgoY4M9rmT570U2611KUlkmdjr5
Jeh7rRe/zeFP612Aw1UGA0HxpCmqlU4Hzl5cV6+JXEsGM/OnxXxcEp1KPOBZX/OAQTbHQXCK7Ra4
Y3kSfoomDfa3X26yGVwRQuiTkZoHymaPi4gbABzkv+MJ/FkgfJUdpraYKjH7S8jazN17RtReOV6P
5xlZ8bbEAITGt7vwYa17fuVvSTqdiXQ2tiUD0i433W+NixC/8JtbbFafWqO96lrbCoTLbIWyCo3o
7MnH/T2F+sGupcukQhb32VfQjj+yaeFDzENPuiyYWbA0uBD6hjI9oFEM21AupExfwmYtRGEmqLYx
Ofb7oSTtcjQxrAr7EnpjtSmQw2zmLJsC6t/fLKjVZwM1fTmPa2dsZPcL6fBDWfpUCqSuhpugYc8M
F00KZqiZFX5GFTxpDNilFEtIeB33euXcQ0oeb4hHLY6mw2Bk2O5hksmxYzIZLYeZkl35lLOiO1UU
o2v/kg3EhbaETeqMD45/sD3TPLZrwyRMi13hNS+AIKjk5Rah4Ui3G52g0JzpJ4LiZD+MkMsmC9+o
YzjtcZizlXgfBlPHil2UKcGrHQzcknJy73QA4Bnopv5T7wiSTKHhHA3JcAGB9DI2RrgVVnG7mIg7
R5PS+rRs66h2N1W6PEEOxCnr9t7DC4H3rGRDuuPSOy3IsjaF69CDzCDqZQllAcBcnn620ly/Kv0N
aUZnEF/pjVyYgw9DVF1nIhFB73xv1uHaR7ftLwU1m8L9rvkOYtYiPGhmwf7b6uau69dSYKaVEN3O
mggDicbcLowHfWXnDiErgRZZvRASvl6VfJM98vMhKT/3u54VsZa6uBMimLaW0QY9QL0TEllq5fqY
NLuexaom7S6oa2iOlYciJxxIfIXY4OBf2JhgkyPrJ4BVgo4ZMJY1pdeiZy+NPsV6QdLn4OjdBovA
NXTtBxNWN0e76ROmaT1aZnLtkB0OqLIZjhrrPLBnxoGimk0wQ4SuzmK9PSx7Z9nqi1UEVUPFpEbu
XhFKgZH2poe4B5hwbxfwui2fnagWh8o3vjQxZrm5W+J9FA/YTk0KX/q0nGPT6KHRig1tkEe9MrDH
uqbcO72G7BMSgvQ8c4/xlFPxWiUM4WG69TYhfHUTiQrmPxMPEUb3LVnapRnv7Li+n3N5AutpUCEb
IIqGydeRLv91pEFPHzK+ijOU2zZ3qRtTfI1866bAe4R3VG4tw7A20gc75fce1Y5p+u4R5rhtEcWn
4Wu0/Bd357HcupZt2V+pqD4y4E2jOgRAb0RJlOsgpCMJ3nt8fQ3g5E3de7MqX7zu6zBISqJoQOy9
1ppzTONGvWvCWalcX0sHMvvyVVyO2DNM32HEH/Lx9BtigIBVx796y9i1UOzsUnsGqvxLC1KJGuKp
ZryF/flOUvtnv5tGh0iCixAdOSlA+jAsPB/QqXiCTQZ/QG1PgqrCvNSVU4lamfxXFlljjunmXGBD
NFixto1u4+GvZbexSQpvR2dRq+hO+kAfwYrWH8PKTEFhC7Ee7EGKH6WiZDui+utWjmaejHLJu+4p
HmnZzLgBHwXfqlGUU+4F/iYaMtUWIxmLb/5ctUhPKs5utpEbm1BiDDczAJUx/mTCbK4HQbkUWXeb
mPnQH4yJs9MYuA6GfPBpJXFwu2bgC6uyKPjcQcRGdKeKJLkH1X3LyvJTYDoYpxlIRU/HHNRWq8R8
VCkO0Z8ZG08cXT2g/a4EHH1qXK0ZURfsrQqGNqtUw7fa6lFCrdftRTO7+WRvYXOEGPJbHrNoWvpG
o2uRpLkbxwBZVj3toNYrk53n9wP88ezPF8t9+oDNdPkBBwBbTh1wQNQm5X6R4v3o8SqRr6zgr8d/
KUNCQwswhs23+XImu44uTArFB34CCvcJU7vbFqT+eiGcq6h4SOMWTODM5lmIXwuNa7lYsF/LteUH
WtHrzvJC/qSI+FF7jE22q1WpRuSOSOtvCqxFGVK35S8tYou9/MZy13JteYzfj/nzcFLhsUoWY1zs
ovJjinRln3cPtNCsnW7I8aYQ4nNAta7Y6WzvX37BmEZxE5reztBUWrOLYNJclCy//8WiMmtnUDhr
FsU6us5F71UtOs/l6nLnz8Xf7lse8W/3eWHtwJOstn+7/+emCcHXjiJYwnnOiTwIYIZDCS731Xzh
x0G5L/Se8PHltspEKymglS1inZ+P9bfea9HyLIqdZKiqfwpM9aF/SmN6Jtlyn2j4+bZW4fL/65hY
rv3tAauYDEGdEB6XQUix/7kQFw/AfLHcF9Za6lQGadA/MrR4OcaWB/x91ff0ZzmGpP6jM12u/Va6
gHecF5P2c5GFWkkg4UUEORnp2R/iOD1Pdr5Ug+s3IiUkD2cWIPl+yez39/XlvaerMQcMEI4hLkrq
RZNX0An8LWdcNNbLRd+c4iKd87rVOFmJs3Xn91WfIIc9yasbjR4HL6t5XmSty4VhRHwKxfyNymaB
ixlS1EjAk8B889VRMr5EI1rW/XJzuSbON9UuKnFuzVetLoqpRBvXywyABUX+Klhme2AA4K8G7hnj
urrjbrsWiuqRXhNuGs+Vm/GtLj3GatNwT4iMSuPu3gy1DXbvlwoVxx6vXOiWbKXXcVOSUmZ4ERkh
+z5Ti8csh3wbm+k1U4Bva34WbQL6kE7eKvF8vqSYA9Ts5nhEMRohV1Y1GulBywatNJNoi4biF87v
aNu1OobVOKXlZCh7LRLPZZugRQ4V064ri1CNgV0EoPudWUNHqvU6PvQtwEup89KzLOeskPrE3gUW
AgIHnR4S8/BB84uLqA2OronyoR26107OQoIXEqTdflW7GDeV2S0W7/U+++Yb/qiy0O8qi7pMEMJg
24oiHMe2HR0U+kHW1HdNjcTJ0yFajcKoniwTyDWrwirwu/AsK+wIpXn+StsO70csM16dIkrNYpaL
LwKlv4uRfu782+8sv/gjkVp+L6/116oyC7tSrNPys2TRly9XaYK263yQ77ycI20yQ5xj88Vy8/cF
ZYltJTHrfKsW+4hyZrKTqQS3J6LCGWahZWs5pc43kEnD3SBOHTQgHqPuOY6Xa1WMBS2uJjqfw93P
z6DmlzSQGZQt95VziS+O+mH5w3b+65+H+LmZ1aTKyWOYOnUos5RBXMMC5tOcmxWJRZIyqFyu/lwk
ZlRveh3TYVIymYeu7QzL8W+2fEfgnM0lKC6J+b6fH/zc1CuLzm6VIbppM+P3ryw/9ePxXa4jkRPJ
H39a1CDjpBlAXczv1/K+RCBEN5GnHopFqarq6jERJJKpZnHb8jnoP7I38Nb4HZaPTp4XJ1HRnrGi
oz6Y2ZHLxdjmyh5DIAizajLhaBue06a8tGr2vvVRAQGYjZM2K6fZl+f75ZpV8BH/7b45MdSWe9lK
nFxleDcbzLJ5+bX65SXH1aE09DByvemaAwrfCXS3if6ddv14+m266niVy7WOPvcG2vzWR5m5V3Ww
ckxNtxSuvlvx1VhR5DBQWZ7BtJwQ8/m5LU+w6lU405kYEEzCfx9A9q7zQjkDUSn3UYLg2ezexqhv
9307bopCJBp5XiBlPazWqmleoXble8YBiKIjwP+H5faQDCjO69nCEQ0+gjYG1ySl+dO4V5Nq2Jnx
148vjWBjNd0uce1iKqAR8KMx3xA3su9nkeRyUTcx0DWDt/vHxbb8oNUiTlXJNLICRMtlGwOuJd4d
GtLsY/j9W/MD/fzH5X8tP/j/3sdQmEf8eYTl2vJ3P/f93Px5mJ+n93NfVPJl9Xx6ZrURPXk/j7z8
srHoQX8/95+/CRLmdxPy+p+7fv+KwFiTcyQpN22hdPtpbLs9zDp9jefzsrhNc+jwbsvSS4nPV1mY
jz6aV0G+Veme7Jc782m49U0TrNUo0rdT79uwHvN97hNfpFYKA+TlkFmO3OU4+bkYDPNceaG8rqao
EN3+Sqx9tQfS1hHAwfLfTwZp4FlKrjzskmjVzOtwEc1yvMUbuzwJseoeerQIa9McXT9U0q0uGPXe
yArDMU2mBWYqhaAqISI1ABzSMtwFakX8iTCnNi0UyHCU7iSyO9AQThQFUgzNcX4MVnEc3v2kNZtK
SjgvBaRMNITeNcE/0V//Y+cBCkz5/zQPOH/1/2v7njJKCquvv4BCfv/lHwMB8R+Qt0xSWsW/JB7L
/8DXTBrvzPSZm/uQQP4YBmj/UEB3aDQn4eoBkgOt989hgCozXUAZxIiAoQBeDuW/MwzQ/o3UYxg8
EiMAc2b5sQf76yhARXRCHIZBJxbBBqkGJ7AArolQ7VYek61BUKS8Lo29J7sIwdvH5l395T82TxAv
EG8yISNsfJhoTT43xaH1NoQbSBkdJgaW4UrcWmD2EAyieb8RGllmZI3fJxuIFevsXaH2U1z656nn
BDfpszxYjrGzHArEP30md7+BhH8OuP93JN/8GhlsW5qmECJtMXT5M8Kp8mR8N6k5YSIynqDk3wct
ZBBTuYt69Vdbtd+CABm8iMNXLZTu//M/Z+rDo/+Fksh/V/mkqI5EQ0Ra/Nf/nqfeAPxXmbbmzeoP
4nd+X12ABYhvzTql50+Y46r9Nh7U+xw53yGw7PhBWJsn64Fu9HQpC1e9StWJbvBefk/P0y6+xq1T
n8Nq1V/bwq5dWvrvlPlIl7FoRpspcvCa/sqfgqNyJ24K8wuMiO4KRE/GX3Hvgu59pbWX42ADE7LS
ThDKaXcStbRq38pbeutQFSg7KuvUcA3LUSY267ZEbGJpI0epj+mR8f0nnU0yU40VM4uM3jz1hFM9
lGfAfdKh3pA056Rv+Q3JV/AreuTlrIfn7HvaCPdTuA5P3ha1cCyvunff3PbH9hIx319HX+M2dVqi
mlw6iXGx+pYPkFkbC3e9sCN/o/6gPdYaK8EBaoq2SHWEXfVGyFQqu9XNhC6sAieFt7vyH/EcWgTQ
bJLoOt5Nhu2ffEi2JPJc4y/62zSNhFP+qG2me3z62XPaP5KsABeSt8M/ji/Zu75m7OGFK+07Km2G
IgSuSvvYd7PI9v0tZPEeYUDkDD7qByYwK318IeiPZstElhaqqUy8quIaIaxxrd76g/6R33mXJj/L
Dz0KNuTl+ZZ45oDEvnsaTud035/9PSn1/p1+QJVA0FNi1+TbvCf70kQ9sAquuaN8R66/hnSO2lVE
qvXRRG7crQNWc90huuOFRkAB5xA+68k8qNgJelrgduTSZzpMG3VNd6222WcAiYEz9+mdGOTpp+kF
z6nlpBfPTt6Ck3xSfN7aunDogKJpALFMlGS0MY70rymECMl9tqJVpgL3cJKv6oooZjjLMEIu4qtM
Rt69vzOoGxhwhzYo7p7u0SPYaoNpGXnHxrFsVvKWZJRdZacX+V4qVubN/yBwrD40gG2fvZt5JTWN
Q5vxReMg4FJ2+jm99DuKwFQ5GtdadVGlF9vso19nhR1ty23yYjmcT6wtOTbRybqznqZylbcbeo2D
S0+Sb8cq+erOjKnagxyRDWeXF8xzlxos6KzgIGFmZcT7/gWTv3GlQYtOSAa74SRu865vQ4cEA8m1
AntySR1jUHnV9tRkwQkIm07GY7/Dmkz1/6siR4cXqK8z19jNcPeJN3Il9ZvoNG69Yqsaq8quzoQD
t7vgRMkC+ie4KcwXRKSfrkecnu509KdITvxMboGLe+kVLTD5SCumtncU3/pmpHW/IxzibXS24za4
qaINLj9DIHoxIEY0K+3Re6+/hXpP700+dd1ufC72g6taK+sKq3Gg/78Zqx2z2mEz+DYBKuZFaW/W
tTs1r8E+0lfG63gvPotO6gQIS+6lS9X/Fydn7e9nR1OSNWT9zKElljntb6Q4OZlQFelyua2hXGTW
tJFT49mk+fOfT8P/dhKe/41myYYlstjJ+t+Yo2Aix1b0GEJpUv84/wtrHHajP3xNNdnJI/xccSpZ
4v+FC/t/rDuy/O+rqympMhIACiXDVEEI/vXcT/K7qg9WXROWPpOqQs/VhizaFoNfEY2kCG+SVq8S
KwGP9xT59Jsl8z1X+owkz9ruyLbZqcX4mM+xBNMcUJAk+F1aDTllqIjHmBSDwUfZWZpVvZaUEVm1
GKquOcjmupIlwlCBr9DZrs/NHI6QkJIAqObAMDS6ZHOAgtoT2KFExj4mqq2s6ye5ICdBN0hf6cTW
wq+QC65iTvdNivSHo9wQ/JG0qg72Tn5rNKN98LVaPllJBim8QIE0hz2A0ip2VlMfhzkIYlzGqmRD
WGRE+BpqOqI/Eu1X6/c2UL1kXZHqAwaIxmKKJrbZi2ksbRQRlDcqt7WO84ypcoXSy2vtviLziTww
u0djy1ajuwszXgIfe8PpwCRapF6XlSTscxFlPkKgZ7moBAf4ckHvAiZs1cRnucfwE+biQ6x76ins
SnVFkkrHiUrGOqMJ2FPHrVZWVz0JGXyP6XoIGYLM5ThP0vyWHwPJ45yaBTS3MRoTN0/gnOYzdZCZ
65AonNI/F7O1IGPMVyLRODW1cYoQsDugW1j4DPUyVsqI9UT96K1BPVsNogWgyF5rJNuuk4GeMjrb
xbXkDn10x9j6lyXzzDJtetRgYfF8V7mZflYUw1utYLTDZPlCMt0pAIpmN7mOeyrUn9oQG4yKyqIH
A4cslk1Ch4JKqlRmlrr+oE3+g1gQiBFLZ5EKShi1O2n4JHPzfioI+AXc9TzoxVMxkPF0aUXG4fVQ
3w9B9hB5/qMc1p+ROdAH4gCe1JZ8xPp5vq72LiBWE62mEK21VCFZcLYRiAIvMVa3AFn6DB6aNqFV
lVXZUWW8SmkUKXYV+eeg0G6hPJ0ERv7kkPBJm/I+j3JhIySqsK3AQ0UdJhEFm9Cqakm/hvEtmn1u
D0ROrIXhC/myIwrJ41DIn3TLqGozYkYtmnBivBHidiTKB4NN0Op3KFb91cjK0Jw7PoHR89lFoNWf
iGcpGNExW+kfaCzbTUEothw7BVHG6hhsMrF15s9M9IT1kHxZib82mG4pgeb0meFSVdmNWW7VO73I
WEERctAGzXIMI3GJq7G1NQkJ3GBAeNm1TPfSHju59KZ1gm1U4ipm45VpXxEmmeFh6jQgGt3NrPsj
MjpINyKtvtCexdc13cOaLVo3hPohNSr9gJpG3YQpY9VAizAweIbsksnIolG1ypEsZrNd+cZ5UkhJ
hA6kMewkBlnrnDGTyh1l5riN0nZbx/iDmPEO7SErq3sh972NmhNCANWzsgmklfZ+PUn7gjMfjUmz
dsxOJj++g/XUIsiJPQZhWHJcUxLD/ZiTjkpwzn650EdZ3idhxZ5Nthoikhrzzmu6zM4EUt8jCQ+P
OsKw6QMxBlzSx3tDf4/i2bS63BWaz5BlMuIFUjwv8y9pgUXfdL7Wyb/4RkSHScs0mzAcYhBKtXN9
KBLgphNOn4OVeBjH5a/Sl4W1LHehewfLDerAZbqvZ42KzRag2JpOfcqBQazCDcN5tozeq3yDEPoa
FS7Z9CfQzyfSfGGzHwD76ZZjQbgiRMiOX8cHvvvlkQDF4RsJkduxQzgqZ/N1RdATmMFXZqPqJXin
Lb0ewEGsvHP+kR7YsoskTKzkFz4j/cU81A/BFunPnOzGef5iFBsY/pzpmUGmKm+ULTKVU52qto2z
eEd3H8iYTwsesiCwIB/EMSz7nXQlWdxfkSxavUqomYzjHOGNBY8NIpHMK+3DvDM/zV35FXavAarK
yFEbZpb8YfddKq721B9lUjpB3lp2FrPrsQn3Tc7WxnjKH9nI+3fksT4ZG2MjXsKNUdkMwDGoWVfl
O3mbog1BJR/TG0oJY1PWbk4PLVqRHQaQVaKzfWi2EsIEdJ4HeaCrskfXgGjcNqMzzZFK2+jSAfqh
L6/HfjtAJmR3BQi/PkjqTot4OW7VHCzPFk+wkziXaiK6McwUJNO681wR6QChVW6v32kS+mInvpac
mw5ERbohIhxhhbRU91lP7Cqzh9KBU+sXrv+cNJvC0dicnk2eOfLSHQDM6kUuNgp+wN7ORxtQQ6LZ
AgCWi7w3wx0XJ5whBHYJ8KfNtUlemdO/8B7HfL/GDbrYSkFuYJv6cSCHs7cjbMUdUWkrelShG15z
3i12l19g+ZTqUH1AceTjoRmG84PsPE7jF0vfxyjK/K2e3ffdbrBehTOnMOusaXv9FUNQt+WwSIUd
b/EMafQfjLP62QFCi11KsqZgQse8WbIn9ozmI1gvBN0RAaUHstpc4To9eRfqp/q1wn+b3TeP6Pb4
3/4bW9+X7Fjsuk9qsqy21S9lHZ71U/re5rZI/NtzfwsHGwiLdeZrQ35xvjV7okvt/EZo6kNAqdWs
zFe+AcpHSrEWOZ2Er4gPjXLTLm8zB9DRzvFNY6s6OfD89Mi1ChfR8nNHVle/LXj+zHfYrp9k0inY
dvNWu0OzMsTVI04g5i9GuSlvUrAa/R0vk4fuurtcekGjBbnQNI++5oSxG8U2b6JBIXmOK1s7EmZq
HLy9SQVqUtfwSa15jDJ2+IBQc3hPbfzkTxuEAHq8SdqD8KFmbnjvS1vSshDRlGzEztZllqpPq3Q4
DbvuGEP+IwrDpeD0mJVvqkMbr4c94U+nyHfY2SSfo2VHL6J1TI4e7FRjpRO/xmYbbsRHRVAh1dwq
YG/ir4wXjqsR5kyIm8VmKi9sEQB/tB+Rq24R6dTHYJsNK4OkvZdk0+g2mwEKMHRDT4i740uzmSNO
e6xhq5rYLQycCFVMuzc5RGxUk/2xpCDPnOkEZoyDnVMzmvQ3JthSbw+aHVypyLN9HD92G3Z51qNp
2e1zzg5n2Ji2sqtt6UVayxv9lmxo5rymEAVYPnbJKVwrt4y+gmscD9Cbpoc+dYc7BO7lXXKlnnlt
1ugZQ1s9xZzGkKiQNGcbnwxS/W16Zkrx0r1g4n3jNVypdM1sG+wJ3CXsFx3fMQGQ7CJtyp3hQtLW
WNkIxHDnimfvnhEV0ZBUdYXd0wpfNfdINF7Lg/YA+LB5MYFurt6CXX3AQemyTbh6g2tBleas3T2Q
amQSlLzydtba+pDd9IkltLkjBUs6Duv87J+rX8QXjgbVFRok6yIotsp261Z8tI524gyrPirn8BYf
/K0q731lr46uN8+EViNWmvhYNLtCvNOv6sl4yJ/SGjE2Eh0HkY7HUadtq09KAyLsD9VOeqFVO10o
6c6sMLRCqBHDj8ZaNfLK8l28irXhGORqqyRtEGS2531PHdwiB/xrBeDLF0lxFVL4LuaZYMxKWhuE
0nnbQNgOJG8SMRmseS15fBVR7ao7ObIpUrFPeO06O9FWIf4vyo9UldJnXX6wq7AQqzZH9Ro8Ciu0
WdLavMob6wGrRYl7B1+OSG4Crn87hMOxqnaB7OA/GY4hnAHXtM7luQpYkM7EuUt8K79RMio7Djv/
efqVnpfTnOr6+/SN7go6Eekt9bdsiyx3vEs3IGSufrhXpA9MgBH5QP0pfMM/0ieHqdo3mDybg1m0
7HhPnPxbaL7xwesfW0J3feF7hdzONNw8uuP8Y42IJq3HeN89jG7wS3oWGBLyek/JKx0I5UW60ADp
SHq9JLtpXV5RySN7Tq/+G+sSJwNFebe6dXvqLvk9qZ7aLwIuyTd+hqFqWg5GCWy/lM0RSxnnR8Rv
rMM6nrrbUKBqYRdux9rGmq0LOPbXEme71+itMWymE+xLr8OL58H0pRtmNzuFIzaCX4Bl04X+7r35
/ioGTSC5xUd5y99y76g+FeF9dGcWB1Rt2jZ6nTeewjp8Rz2oQj8MHXiC8T6CdUVsnds9S1scCBuS
f1My2+1yK26aHeVpewoRVVSbUl63XyZ8YVwcmuOXIOdX7Ssyr+nsPRBu7nqv7dcsIGMX8DhLHEmM
rRy+KP5ZdNMbrDeU2lfV9u+LI7ii+B1ARvmtrNs3pDz+97hP32XlmjL3pqibeNu7Q49mi034A2te
eMWvfdeJRFPumn3ojm9q65Q3zuo4olAz+fTGzpiMHxjqzh6QrfmEpQ0/hXWhofSurMUvbkjapvcx
YeG4ctRh40WriOBqAtIfIbNkB+0eG44WrIPkmn4pE7tYN/3SZvnrdUIrKa0F18xw9J99jNcQ2Xce
y+Iovqm0WxL1o5tEihPiQv2XSUfTQZpno7p5vUZ/igqrZZ/FmY4woxirbcIWqCRaOxRdA5BwHaHF
3kjySj2NFOgvGfbBU6V819WvKnCqO14TdlHsy97O/2IPk10qNglXxIaebyfsEvZG41aVa5GX8hq1
7HFX6pfHx5jttZjyY4X9C+lquAoeu2P3afzq3zwdA7A9fZRfVI0WouzK9r5r+MYsNDjZzD29ZO3Z
H1asWeQ7SRtjP52gzh/TTcru0kGJ1p8RFbxWBbSLTS6spc4p4DitynPoTiKRq2v1U9yxRQw3FdbI
g3oqtzT8OL2Urn9OXrMdUorBrj/awgUMEjyWh7zGZ7hipbiYm/JsmgdxM3x1X+aZo1IgPOhxOgWn
7Jf16F+aUwpr48PahU/VERM2/fPyaRjXY/YtTXdzgmqCLtYeo10GTapaD78ME7/XekAVKq2AZI8p
5JEhTBW7M30ZYfQokout8j4PBPvtJ6rYQDPEAzGD0mFYfiCJzalLG2EjYjZ2m4TVFuyXdFgult9b
ri1/ZvSIuFFO15yUW+lgDaGEYnT+bbw8CBbGu8Rvtn0aBddalLChDgrJ63PsDueZpqxVx8Tl7yKg
JE9J8YdNWug4AwdM64FpI1e+ADLhi4243E6BiTmaEV9DKzjomslzsxo6t2oqrjuBFWQyRGvlZcA2
GriyK5m4KfpHeChbHWy3HLGjEgjT80g5qyEl4BVFE+JZGn1OFIMkRjevElpDt2zr/kGCGE2qb7Iu
ZTrsosWGu2Gw5ZQeMMSEMIW6Vkjm9Mx3OVBZuIQCBgFkj6TyceclsgM5gODrpKJpLnvpWgmHgESf
tVbiWEQyKxEkRvZgp3jVutRmIgCBKMhT8+a+ZHdE5g5q/gjbCCNyOxkgqGAjP6gt63oRTzRSzP4Q
RMlV8MAKdCJgkKBWXnV16rDNoQhpARdlI51MVYjuC7DEyFAPBouTF5SHDkOUREQY+0d2yH3uXVGp
vwFkqPeNnNGsHyifI85/9aStk3iNkQ/WmpHvYv9AfX3XFGLiyOpES1xOYxfZB5XIyKYCnvjO761b
kML5jgjTDDpzXxuEyRXDix5n8q7rBeZkjX7nRe9JW1V7wta/EPJQlnUk1XdjFG1EL2T9FTZRqyav
qkmx4sWQHCezwGM5u2/wUN9P/jXNMu0lbV9qIReRRzev+MZoL/dOGHmPpfYNLaDCdZY8dUHCulrG
Az016xux9kGqB+SpgkfnJOM5AD9xgSG4vWwKlL7Ts9CY3bYZkJGVYvA9kY8okVhXmVhVg74Lth69
vLKdbiW+vG0bCZB9BKjjPtQOiqv+eZz/mSxTnUqAViwUysOQaFgYLZSgzVqVLMEOIxn6TCBvxYL2
dKhYRM+pOACBm4OIPLTTc18Kz10WnHXW0M5S6DbCwmhAKv7+2zTSvkVzF0vkVBY99Tv9NKL+KPkT
85LoYom1XHxsRPUlG+JtW7o6ce0q23uIEWyuLaDzfQBZ2ucZzISQ+jnX+j2278gpMraoSt6gboWo
mqkwbY3e+qgGRwq9D1Vna0xKDs5tNsxFygQBhIClvlqJ9AJkoaYEZYBFehJBluMx79q1X1AyyAEj
lKgM4SUlyUaqUn93H2gMlSAxz+ZvBPhSSDFTiyu5NK7WaDwJUU/ZZKDxMsTXuOg/EPai7QPwO1r0
g9JmpyFiq2QE0lbUaaTH3ZDnwS1TOKUkItVyUONRIR7RbVJldMtRbrZmWOorKwv1fSexABj+I0HM
AUnsm466NGpIOJIEERRDu65rGAdC+OiBLdJUiYxFCWer2TQ7OUEbp9QF66JM5IHS0bcQfAUJa0lH
L2SCyCnSVUYkzRVhnoDWI8dviwtBptewr25SOc5tshE+Si2RCN3cW3092w/6W6oSIxjKOpWMMeor
ohUwYTb4CXLGyWgztwU6Il8X1kAErwpvLUennAE/Z0urVSr52XH7HOX4sryEWQzn8PRolU8KPGzq
/ujVQBnBOwXySQV7FPnmY9dHZAHWjicT+mtm4ga3EXLDLpBJmRWQe8ejfCmYAwpi3q11izCyBA5n
bE0+gubhITJBXUuJ9V4mVK55kN6GlhWp47NSLKVajQMMJzUuz0j2Nk3jfQW66ihd+wz5bMEoR/je
osgtRgZrojqgGtqbtfwWDGxki+ZV1A9g/s/MNbaFQUS32dRf1sDgPq0dsS7Z4GcnFP30ZlL/ZN/n
5ESmZfkgWuZ5KKpN1+tM2tDv79Kq+ixA8Iziu++nLKcZDAAzxAtNDDbNJiN5jYU13jm+7VpwSnIM
+cwS2PBQ4oyv7zpxGWSFsLGvg9LOOvqkiiAfm5auSEUeL1PX/j40MzYeUXgVCbTUEg0Dc8nYd8ix
LuTWg19FJEy3IwtrXGzreto1erf3oko85BWUpUhM7oeueYWIi74yhbxO0B7FMnsi+N7XXBDehw7c
VaBc/C47IJ249IPl82m0NSpFSkkJ37RgDOukDnRb1bipY9jfegABMGZjLcdwyz4qMZzcSm/50HNX
QVut6rsDeZY30RicOu/suNakTdknCaPVnu5vJ29qzmYr8udpd3TKWZqwv3ejvgkxHpJytNe0bHqf
tPAg+ZOwAx50TU32oElT3PohoYjWm4cBMIbt9ca15Ti1R5UTvGxtFPJCHLNNqJuYtfoqZVVnaJva
I9u6VDBIFltFETZhQaNPSSzJDqVsh7/90Jnhg8Drfwppnsd5/BIbccBKDEuiYiGTCD5n2taLO7UT
D6IFO0RWUlrIkcJ5qlLDdVBQ2BvIU1e4V1j2hTbfRRF1x4TqWvSjcO1lXXeJ0cV1kWk4eg/rypeJ
6ph6aa3Mno0ZKaCGMqWhPr6rsUX4AQgROy/i3SSCZc9NglOblgRcSUA3C0YnI3Rv9i72KDZgu4EB
m+TarkU+f92b1kpAXQZ7AT9cJNyNapPutAKTZ2WC1Wqhs5WkQmyiXv7uyecCOU9+92MniJpr6rg3
xojSoSYJXQ5CJruBO4E6HM3moU5N+ppNtSNsZpsYxH4blXbtUcDDC2t3Iby7mLeIRDbjWOie4KAH
Bn0AgDoJH8qRCLmy1p7lgZxyMU5fY0+89VWAqBBCVBNaz4YIYUjuhrWm9MRtWTWsZV9/wb1O1yES
HE1SYoY0mTEbt2AoJf06l+QXVNgQjnR6Aubcs9bk5H4ShENQTA9kkqjsdFW4WpC72QGo/aOZ5bjP
TOkTaHp1UhGS0scH6IEaft15zb1f7/LE+NDlUHTqjADxdPyOch9frd6Zs+rXzlXVbQf6a5LAji1U
iTjUYaKVA99qo/xllCUrGxJTANVe6jRDrTvxWkrj0pa7DKedLN08sfWPXUuhoKKOyD0cm2SHP8Qp
sB0GNDN/AlVQySg77pBAzPA+z3IGJhpjT1/Db4yTrLAz4MR2MsQBDKQFqbLO7YbkmE2YdZdOWQum
zFw+ICx8qsgTr+c88eXa324Oc+Q4OSvQQ8ggn8PIJYUQ536OKv+5WO4zK6wBoei/+TOnc7koO74B
nLAIPp8j0D1JfhVnOWtNyjForBpaDYHp3RydLpaEqGtznHoZEKzuzxHrET4IZ5hT1+f4dZUc9iWt
ufOJZlfpOmlzHHQ8Z7cvF6TcX4WUSHfI1/q+XnLeZY3I9yU7erkgHkzaN6/WHA8v/OsiRF4ACosQ
+TnleYl6XuR+2hw2P8cLpDjuJFshiV70iKTv5nD6BGvpZpl2/8/V9knSf6nt239V9df4V2Hf8md/
CPuUf1givnxrttNrlmKgbui/6ub//G/B0BD3cb/J9BKGLT/4Q9onEfIlGcYcKUiMn6Jivv/D52/+
AzCAIYr8RFQlUdL/O9I+STZmH/+fpWekwBG0Sggf/jpD5cz4V/mBXFaEx7RYNOsBVXYwCqepIZvd
t5hKRVXV27XPBo0AedI4Uvp4FUZHcuhTvlJobmKvfPTJqmz9UnQikijxJ/fY9tDBskawMRjMmt51
kkfresCoZ7b6m5oO3gFeyLnKB20NjFPZe5q+k8Q63pWWztzk/3J3HtuRK9kV/RUtzfEWbCAw0ITp
DX2SrOIEq8hiwXuPr9cOsPuxutQaaKpJMh0zSbiIuPecfb4R61mfPNBAV0WGAbDIugg2RZ9t7c7L
1pap+hiRNT1WP3wjfqtlEaP1MblAUqfPM8hJRZ08g6WF26J5hJY0OE+ZkZZcaDRNGaopZqXlnczb
9kb26UWWlC+cvtmxbGwOAXFWmq4/I8rUNrDToxUe9V8R2I4+oA/RMeyizljRmD+2Ng0konqaXTBm
t33k+Zcut9+1IX6tLBIEC132dxU8kbIib6hNuYpqAFo6HBduwlVbN6N4dV1DSClMK76Oay1aNzpQ
KtkoCNuI3GEqAgRsdn6JZ0y+lZ0Qe8PM0LcrIoWCONvVwfA0dXW2z4ed9IGYmAOfXAqKJWS4oMBU
oTUFoL5eC74FJcVqhuxLjdMa8dWlIBIbWh4QKq7YRxojWh5GeCFqbB823RYIrauymFu66f5lCQcn
JZmqTuesYsOkrVIjqwgnA+E+LZicjbiueyq6aZD3DKXmK0zX+EqH6dNN8b4dICx0FdP0pm27FeDQ
VRGTgO2O2dYt6VqmfnJKLfG99bp8R7x1MbTFQwEn6UrLegsvDGbIPmDoyHT68+o3BkGmauxj65Mx
GjEv5rlsBPaDOIKUp2mvm2yO2kNw2oyoQnqbOLb6WdcwpVSMKQDo15aFz3307P3czc95WCLsh20m
Y6qx8+TWjy20gSHyr3HnwLZN2vMwGMXWnkxM2g5iAMtgnY1l+2gmsOqQtOwmDPVXffZkuuODV9cC
RmVJ4T45TtKj+gkWbzMPnBolB11kWGfsWbjB/H0yV6S4OccinJ/NkUOtttMdx/C4NVPTXxFl3s7y
2ILC3QRzdbBCeoOjJzFPZvOWtRPdeSbdLiUfk6hHqv017mRLu52i5Fs+3xZwP05kkgHGadMby5lH
1Bis8UemuolXxdQgI475fngT4lsZG/1jp704BnpRdup8tDuNnQqQBy6XPLM2STfJHH7rmKEcrWGe
WTgH6JFYsm0ys9iBCCyeK3AQLkieHSFg+X4Ey0nyeO4cCqN+DDgUztLXSzrUcmswlYcTSSu+Nvqd
yNr7ou7wRsCWRsYJPdfN2vk6Tcn8C4W+RrBVElBClwk/iRElya7wC2vn0SwYSg6ebEMEyLjSTGPe
11l51vBOhz31sdQaqRhndbRpkdCVhbe3kIIgCXs1WuWT50ISwTFgtoFdtjbcVXBHPZBwYJk3j9Ki
y4bbGvdun278jkwjyS5lNdV9iIKJSixZdQ4Ob2vNAXeYJlBA01uaWZKlAXHRhHv2V34aIrGE/YNU
hpaK0aOItnE0u4huxxwCaZ+lbxEA0VU2xT+LAP2fHVSXBH7wle9QggKyAAGrHigkz2m3dpuEMkk+
akwg4SIa3d7+FUjkFP7AfpbevCfP+zi7FPadyEvPU6tko27IqtXtH8kIo5gO5nzTK+BBWshnTQwc
otKY75N8MwBiSPTkCbOJXBtaf7AyGsVh0+ibHHxgVXxIMiPxjTonU6cSHkZv2pgRK4ubiaKieRAN
2H6zSN7qRttEA/nHfWStddBaHNBEzjklJ1BtJrdFC3DYxsqNVCVDMNXJLRC1E6iwbCPUmyDsURTK
830wE3Yqq9TbJY5BwJoiCoKo3mCmo7b6alosC7Cgw/yYWBKgKLtIpRUbrAl1DIdCXmy0Q+5Tpqgi
1J61W3XXieHdyIwl+YAlYm0XpQ+gwY2gCA7xiixjNNFR8BFr5R5LHBfV6GcQ9tcUEvoVOqR+rRnF
ppETOlotY3Uioo6OvL1re8i9SdBx2dJyWrdFcJPoSHcEPFfSaeSvyGUtLAqz3825+N7ggzxXuAcB
4tG9HC1fv0FdxkovazZ1BmcaHp9xBn0Trjqrx6BnttUdLjKF3tH2QV3eox4rb91ei855CsO0ySxK
Q0279ogkGzvs9pAktDOEkmNGeOF93UBTiBlVtEKrEHRp/n3fTjeeFdMGdSNSXCL5E7f3MdBM/3oi
XZh8OvPXbMbO2c/4J3KTSqQZVc111VAYnBMuTS2nZ27arEqiCDIhXsymGL/rgTdtk9lRh8E+C1sq
kPQ3sj4HhazGrY42ihc3NzalDwqWvA+CzCZgOqshCAgLcRMqJ6o1ooHxwzdGexXoyNvGrH8c6x+9
TuOlT6ivyH6ku6xXybarRwMLe/QAg0jpUq6J5Kx3TM34h3GiN1UdbrMWtVWga6xI1Mk4o6XuS4jM
9eAD1UDF5+AFLxN73ts91qMYR4MYje+QYb2dSL0b16e/4NXPZqO5q8FDdDYF2UrR8FkK6xpHseqx
jDddrpNUKvx3adPyQZhIvXCQSPyHhiYUhHWP7YnOIdb3lMYeWk2uhdU9uqO7s0VqrtohQnTjOT9m
U14YhnpYyxAwJvh+6w6q4UbaNPjbpO8himmsZuEwbmRj/GJgtg1juom7SUNP2d1ksQHJDb1T1NIg
NrL6u2W1HBhcbRO/PDdGMuFGqwm8m4w3eJYvhe2ZZyAqy1Bm4QY9mghntJIJkjNU7npkNHcNVfTA
0ZZbwj8aISaQoUXmM3koZCJ6jPH3JtIrBPK0lNsuvHh2c4PqNdwOHhwgm427WhRcc0H5LC3tl1Jj
9TJohXMVScchofG2ppZ9XRjOdgrNox6GmOKGlLkJFQouDEDpTGgu5cEw18JG2BnSu2EsjFaxoBpU
Yt06a5Ngh3bDuNIFyiW0x8OBQRHxdBEVt3UDjwX7m/fAyv9dzvajKP3+znDibd3E8iHLH4sWLQ7L
5IbWXzScBspZXuecC8bmjLHxAeUs3dqk9WhHp9aOsAUwih7acTe6K+2qo9c8c0Ul8MCuy7Up6DvX
0vLOVGx+xn4+PybFeRob/bEbj3ET9JflZijjp2mc4pvBbfqLPSLaZ8DtQR5U6Ubo4DSC2cfOUaNa
jwCsO4JPau0yv9c0BvoCESWiT4NrYMSGqHKIrGXrYPLQGbQd/8KQSNq87+vboIevQ4nZveggrg6J
TX65jKEsk4kK2Ng3sYRU83cxOt7GyCdt03SD8aByhrwscy66M6FCSJKtnhsN2jj1lEeKbj7o+Wmi
4uCErX1JAk6Opir6fRHmFByGytxNVE03VtrRUQ7b8cnQOH2NFGy0AyCfeTgxplNI03lg55rYAMrq
vcEmvjZHosxzncTcoBQRuiLcpeT4IqdEX3OMZmwaQkFgBmgwXYAIuq8Urh+RZDFvNPbb1bmSoXwg
hpuceNE/pSm9j8Kqp5VVGltafPeTm9y6pM+vtFk7lgNk0pwQkX3jgKyZYddg4gK3j0BajGSR18lB
5ODHh873mPADk/Xz6DkNphqdB/3WTKvCPUNctEWmbCA1Nl4Gnc5sOFQ7+mSUlLuC1g9xAZqlCl2Y
T1tzV88o+oNaEYUo+nunHFbPyKh1MKD3DFfauEuoCgZluHc6gfKALWQwXdjnVPpvWHDc55SZMgNU
UuX1AIIY7ChzUzmmnx2XnbsNI2lvY5v6X9u7l2ykkzdEUNnntqh2ThZsSV+dsLkabykXCuSFLc4P
qyE7C35Rx3nTKqAR2uNyC8XThnhfATyiMBN/ixQEqVY4JC6sdHkVImmElTQpaFKs8Ek6HKX4tVFQ
JeYiSEs4mIFznx3rIhwP4K0CMbVqhtJr5bk23UuuYE3VnO+c0Hljco5EGkIAu7o7Jt7w1iSldc/l
5gT1FtqbOVgrILdIDhUaitXUaAideY9p7XuN5OEMBZ7nJr+yEOHwqBBTokoeoaHsTNhTkrnJlfQo
swWW/HAE54bOajJrRpBVFUJQGFZaNtwTIUfqocmpS0spCi1SuL4FDti0IGp2vRDFuoWLZQQAsmqF
ynLy+BGd7DdZskcyhdPq4fFYUunB+oDggpHpYp8+4hE+a7X/KhWUKxqbx15hukDX/gQ0dj0Prly1
GTaX3kUYWrFATUqqSrMCfhFMlcBldl+nEglNr7BgVA7njQMpTChkGPzWYSUVRiwSrCL0VOpnk4kE
/11Ab8UEPBZBIAPI5R4auU0VmqxibsIwiN5skMxlg+hXGRRbs5n7XaXQZhX9ozL86SrkWavgZwQC
jvtYAdFc/mJEnQzdvsKlZQqcthphqEHdZHmrsGpYtkmrhbSWKG9AD3ttVBC2SOHYarhsngK0mQwS
lx5mm6/gbcpBsvfhuQ0K7OZBeBMK9TbAfJOw30QEBM5WOLgELhzpApiXIMVRjkR3q+BxtsLItQoo
N0CWQ98ecaAUP5gevCeAT2gWgVMSexcfNikc5Ul3m0uggNNM4UB6LlKPpGvBexmc8rb27CjQ3cDJ
hWqAy0Vkhoz4GUYSu8ZKEFcG+kKDi2RD31sLUAfnwER3RoLOXRghHSaXWudsmtcNcWdnp34Tbtee
7LC7tip5jGIMOrkpwpvc7FC62ll18CKuD10F/6obunFNaQkmnM+UWlYaEQLM8pL2Gi/FNYAy2McB
FrooNK59zaUHb4gDSRkYJIwB84aGLjbovCfDtqo1E6yPPC7fZgUj5AIsViZn7DrsmYUN0KxWXUw+
cObpF6d6l7Ud4wXr8j29JIr12AS1kj9Oz/MdAAfaSl1HsZ516kyXLZixg+WGdxw95KTOYAHaCBnK
g45Zo+3b1im3SXYxO2MFVPh7ESHUEAUxEUWxFcHalA9T14i9rcOjTWsU0WU4XoU6GsCuAAPfzw3p
2jbz7DkAiNBvygpRwNSc0oRLObMwQ79MZRDC8V9DLic8mRasmzZ0lT3UDXmc02ZtjGsqsMb9jQqf
YeH6zMj1q5/4Fyjw3ldA2q5irGGUV+G/Bx0lqoE61YgIsSk8a9MOZCxpuv1IcjaucJsp+ayHxsoc
X9JQ13ddO+4Mgwpa3dKN1OcP20TdG4no1WcCnmu5t2M68qNvkcA4FgP7fVz4mADwy8oc7ZKVsphw
GslVY7bfe9bhoHbqjSVK0r/DN9vIjCtTjtoaaHazksgUNlYTbcFymoDCjU2RBdm2726VVwf6/0mk
Y7w3mAqtY7vBS2c4dyR6crbTnl6FVfwcNaxlOqYGsAATdIQJxfzCfUVJUn9PbnNbRxNYIE5KBQXm
WXsPW8pSTfBqWHyAxzwf9XKxNgbkXR4Z3y4xMOse0QAWBq7QpmBxEMQzumj6HTHlrI0qveejY8PX
5j8wZiZNVqPTLNK0TZDGb3PIktnUKcWQuXjKCa5eZR09AuprlNFK/zI5s71CcPGyrOLiCvkusGef
wWw3BxNSTJTqNtt5WUrIxudTmTGG1VNb6+MWZi5UoGA8hvP9ACNvpRWdRp4GPWi4yllDoxOAJXpt
t6h3KiajVPN+gjk5iir/xPLMgWbP6VsxKzQoUOlzbV1llGoy7Pl7gMTIWBn6N001GPQcRX9oWvst
1nqW94N+tEPWyLlZKA//wU0fNcP5Vk9I8QAGobWvcCUIcx2oUiWJTwhTdXTfcyYeIUNqa1ICaPCm
FSA5u7oQhxmcuji78ycgG2molJhNVq6j0r9NWThd98WU72ANvw9pFxLxmT7a3ZRihozvW0DkdMXM
c90g3WpZeG+okuBBGSm6eEk4PWRW9NJVoNPVUiNtylMDY+xUCNSyU1EN287owBuX0NoyhNN2OT5G
s9zQ13lvYi8/BxNcbWk4p//njQdCSX4zEq5/tD/+4yNvI9bcP7KP//rPmwKywn+sfyRF+6+QYWv5
xX+0Hjzxl6PQAaSW2paDwRBc8D9aD4Zu/6XbQtKawHXODzyV/2w+eH/pui48XoaESXMAn+Q/uQLO
X55l6BZWOVNapm4Z/6fmg2v9K2SYZZVrW66wTP5CgmwN6w/fO0b5shHg4s644v5Odk8xLqoQFXp5
usvUSwE2NFZtxz5RiJyvx8uTrc4FsNdysV6AKVjmSHMl07zPbONQ0CnDe1H7vhLUAM+2ySnepEva
p6t4NLUi9I+hdrvEiC83wyCZv0VW7x0SJv+KwwMqqcr3n1na6rFj+idrrMJdh2yCngV+81X2QIQ4
mskwe6Z89hpO1oMepPo+71FSGPMxKaKNmAzn4NMR10De5YTBX4mqfGqC+ZJh+aOonB00LskQeHWc
4km5jUNprN1A5qvAlvdDFJ9sP0Q1NBM5k5TFqWLNvKb12W1G3963hpGhpqPrAd0GsHtevVsFBD/6
SXcwob5VMnloquB+0tuX1GHBbjoVSUaEKvVyZlzKQMhpEWhK4fjnKsfKSWf6FyvlrEaxO2IT4wmJ
ubtsr72O1LFsuLZbSi/a7LxU2XTrJPm9YUWvmA2JzxzAYoEeyU0/3c/6g6BFT+P6tfccCuasgXDF
M/Ub43mnPrANmxcSmY42dZJpRD9P4i816YH+bqNKRsDnMRI5I9LYokd6nT8UWoE8l9GY0Q5VjnUO
2xzBMFt1dCm9JAIKsmXMJ8Ac30spL1zvHmEZ3ckGtmNowGZ08ccMMRUXce3BAvOS2MQXcm9q1IUa
2s82tY+RfBPWevCyqp9EO46sCfOfyF9Hcl8pEkDLF0QOgY8chuZdWkwJMsa8IKH4nW/mJuUC6hy7
IAKWWG4tPVKsQ7gFrjjU6HWQRTFR6XPH3xR29cs0hYdqmDZ22OHFDO4917xNW+ODcKW1mZaXrIfd
ROoEwqfQ+QUdSkXwnOIWzWHntuOVGEocGfzTCDuZ1JO6MLkdB14dvkZDRZycW0zYfltr6yIzqlJK
VcjTSqhkFLrq2zz/NugWymhiuVbMGpDFOMWj8ZKYbCrPyBBe2WKr9/6ZEvpWHU+lXjB8Ia43kOUQ
aYNjZE7vovSQD9ptgtKxz8RRc8Wt2U+YMWeHBL2ISXEx+VdNMv2cjfEmFQxEQRvfdpLJUJtYTGEd
ftPI7msVElbpyTOsthfA1TdU7LVVBxgyiDQHADGrSQ3/pt3qd1qH0Bl7VpUA9SplvIezQVFR4nsY
0Y3KsnzCRv6zKxq05xktvt4frkIK/VK3AZGSBeLN460lqS8XBNCtTSsCAoYBuRLuVdfYd7m7rGr8
Gyet9lmQvFQeksIu2ddWAzSTACIDrmot28uQUG9IPToQOUcyhQqGSJE+l21AAg3LTA2RN32vVVvG
+/px6JEdtq6LWAr2z+RcO3OV01tFtDE4wT1yytOc6ieIBQ4bVc8J75GJiX6unH7xBd+zyL7TQtTT
SR290V096H228Zv60RcxNFmABc0gWJ5q3hULpy45lFEPotuPz1EVPKB377vd0NNvLNT/Q7AJO8qU
AyepEmOyrFgBTVlnEwuuhJjJxpCsBKtfcUut2bvJvfrCJOmB9RZqcoNzGoXQXYcGDHIhQYbNvbCi
58Hutxrwqquq7Q6DQpXqxXBn5tMDkYEpowSHV/zaW4hBs0b8aliLXlGsLdEej8xH9UcPvugV7vpq
7bbDh+7c+GRx0AwAzBB9+MZoXJXp8NBaGEaSvL0YBUYSGnTQe+c8RMwoNnJmSAk7/7EP+/fGKh70
sn8dS/5Ia85vbJOCfqt5O/7zNXD8u9DLD0PM3NPtsh/aiPBwoO5g2k8FKNDGBlWGM6wyEJADcn8g
9QkJ/vTLMHOqstTQo/jXGOQnFshYvMt2Q0rFtGpbW6wwQLiRh9CqwyhDMT+mnWoWN1qFONB0+lXT
5U86H29KF+KJzyQxsbACZYLsu26HbNl7FzHXii68i6XzPk/kY40hyXtmFMHjS6eNw6JgNc8Y2drZ
vol6+xSk+T6J7Rfa7h+uj1G6oCMR4sYGDOuefbPfeuNwcidQy30230V+dxp13NA2GUGmQ3suG0GE
4+8G66IHD7qfpKusPVsW+Pjszs78gm0GIKcrHZw83jEq7JXZGrs0ze/TPv0IYpAnoqm3Xj/+kBTv
13Is7kA7r5CUAmmZqy1UeRw8YfgxY0fvB7h4fgvwNibAfJjSNSAEQfGViDJvX+H6aIOBCneSd1gK
3RuEre99PkPvN/Dy5PNbawbP44jzjojUoo+zq7arrH2kcowaV/+W+/QbWUq1uNumw1hZxcp1+wNq
iPOoJXdTyHSC5aHjcpHPyaMLxbDTnfmBuExgzoD/C79a1WLkcxP7GiImvbg22Q2Av0q0bZXjvowj
E3F1tHtmaZAMQn4lELZtMJrfA7pIq6DB3WjVRMVRsItiwkG+5aG+d6cRhSatj8y9TgfrqTScx3yk
PeeO3ffY9dvdLIdjQwho14n8qtAaCjEK8zFoB8rNRiOZ/o/IWwvzwZ7Dk8Q5TXH/CoxdQn9C3Blm
7aMoXrE6vXgVDcgy+WEPyNch4z2XMwci2SvIB7JTg7V+7Tol17vRoTXkKtB3QelyxjacOxw3fRGt
aizZq24mH0WmMMEHKoq6w/OlzpGb+5N/ZkqxGgqd0Y0jxLLrXZCne1HaR6HbRzIeiJOI5idvzE6Q
81hlet8jg9CGeBY/wwSvoAs1OB60Nw+Axqp0SDkPvcNArgGxUAIHb/raDg7S2zLeyQYtcjLIla4n
hB5SF9/ZXm6eIsekO2IW4P7yiyg5xUVW/bDs+EIHBslqXX1YU0MztHoCGOBRC0Xhnacp9jvmQ36h
cTpYTwVBg1dhKZ8xHDulfIp6qoqkjr1QtAs3Tlh/N2V6S3UCU0MRP4jMJyyk1uEqMX1yY+p904to
5RFsLho/nYBtbWhxKY1vVsmSyCTnrLTe5sK4smloGB6KAfd7dtPbgD4Dg65xnXJFzOzmQvOIhmSm
v9B2VHICjgRfD7Z9w6/ohXzBqCPUSvNK71m3c8U82jb2166jslOIbJVZ/aMhy3fHu7M8HVec/Nmg
gls1sAOSRuIXtMHQhMimi+LJ96iodKF+17gI/2KY7tgswMWwGrzSMYhryWgi9AluTYChdnroAIxA
sA++o/R+i6vgR5XMN6EVP7RmfGP4+jXibFatmX6yUHC3DX4o5L3bxgTMI8Lxmbw7nL5z9ThL6zXX
xKlARoVKOsWQKc6kb2JOHTEw0U7K4uFuKIIXpyA9l1y0k1NZXHdV5gggDS23L5oqumkCdyNdxXUe
jd/gp/tcvMo7n4k1/wqdvknUOORxulDyuS0cc8AzvPPMvZMmP3MDN18wo4V0GbTk9A46l5aeYpi4
VMflNFNNck7MyLHUSJjjxVad59XgXyKVSSBbXTkno2vdC5D6hlQ4XMTIFiLAmEiCqylMH3yN0iau
HL4AHTC6RwjkdngRkuoqHWNr5UA4v7Kb4iUx8AqL6j1v7AfkpYis0/DHKIdvbtj/nLr2w4QCy0z7
jdgE3A062yr044dOI84oJVuuJrmkRya/N/zuAeLZbnKGs1H7J2HiJact+toFhFENDrDtYkewUtnE
hGdF7jczzk5+Vf0KW4bYyUhfMX0gS5XYPZjQz2Zyb3RobGQtKfdgRtTz4drQk1vPQNnuhuKtTRHl
5i6uxEQNeOOKcbzodLkKFtaKyA5SaHSA9Irhv3u0C/lmxX7IvJeEz32BvYQgS0WH0m3m/x2ylUmO
71xwHsBpgMe/H0r8cxBjcnhXfhEmmyJCeeUm1f0QkweMHguaB/AxJ34a0VNNQcDwv6J/na5Qz+CS
HFBHh0qsqcX2iQnBtu7oxVbOeIjoAq6KzrydQ/eW+IdbsywbAhqaQ1uNLIIaCueSGprZnatieDRr
onSJDcP1bWLV8t5hpDzQasWu21V302A866X87pfxWYsF1xedE0xSAxMY35FncvBS/B40bD/UjFFQ
iJ94He5BzyNQw5SczNE5zLlCVd6zaZDuTnsz3lgRdlIdbEwNUCtpjefEDTdCOrvK7+m5DNk+drPT
6F9A2iEaTtWs1sZ5KGIGwGi4crTomsSOcBtZI4iSYtxbE9coD0A+TAt/MNqDSkU1gpAe60XTcZzl
Ljq/ZpL+UYErVByIn7lPlh0+Sx95xODelGzXoKRWVKQfnanvjKo/5ybJL/1HFPo/g3n45rnOWxeK
58Bmvu1JZLf6nV26v4jlufelpIodlbsxLBFCM0MKPSTMhvMem/nBMMZzHd2OBuNl4Bc7WXg9CrKd
YXV7ehaU3TPCUrthKjaRQIUWFOWFTs2xjYWDX4hFradjr5nd9EdWsYicVfr3PIbfw/rWRsMP4IFh
nsS/cxsRoTBbiP+n8COmRdYFF4dxzxSbdzqfpLrbkbvPfZtwRMTBy02ylBmWu3FLZRI3UrRZHmZ0
7cKSY50YuwndXjmsAkKB952Cq36CuoPbMKqGA+K0CrRB+XP5vXSk4lrWVbD2WlMyFKnvWij36Fhi
0hVq/H9/PwfXptvF2ohGvu/Kz79pgcP3vaFNq3FKgUWYNRJKCiHLDdEMu67OSYnLBe7trBrESs4k
OZGXLZuNpgi/gRdRUgiRQfcDqFJvIa9CUsm2bUJLSkFhRSJvhw4tO0VOVYwZouTg0PKk5QQA3J2o
x4dRu27+/m9z9X85ThOsiW/Ijq1iRS/3SmSztAXVk142ZuinTX9vcdAuVHnP+Zs1vzwutCBfJ9qu
omvM4D0Q87D8W2mjYbn/7e7ybhxE0cxZa+XHz7sEpWxELqL98n1j04wrH8xMm7zMo3n8wuqjkFMI
qJT2h9rWy1ZJWsb8BiXTb9t/+Y1l7yzv+zwclsfLDV4M2H1duK/gxbdD97DseJVkAipGbZqvo2F5
pR4HempeiupTbYrljzT7mu3TBuDzzJZyx+RUb2ju0Xuk4ef2tXO3p8FtE4rr+Q5HHSWQHPM2MXv5
XMwExk4PXGBzGMLcZLFwqYejI1jw7zprIHRWTSeuKO0U/+OLf/sblrtuiunYMHHxL3/i596LQp05
dG8Rbq4OjtBJimOHXWcvGsjVD8j5os+NS9+Uf+a3swbBsj+tlo335xa0qvCGTpDU5gbLB4mPm1iG
r1qX6ZuvLcwpgvtSIsb8+wAq9P4uw62zXf6W3q/w+836ttQdcpubjBN9APaz/PXL5yy/udz7X5/z
upJwW4YbZNEcDn1MOE9S+NR/eGSOwt3bPtS8v08y9QZRzbzBZlpcwkpb+Ppj5wz7CRjRjOEwdylL
+QtG+3/9XoXt93FurLwcreHy3ctXLn/tHF/DgiuYGhYCctRypqmtvxxJy8Ov5wrX3qgrkmPOOPVd
ivShm965gcaBuLx/ufk6W387RD/vLq/PlEH3xJ+vliPh81fa0Nlpz8jJt597Na8AyNJWPnyd4cu/
t/zK8tzyMFBHod7326ZN2ExutF1es5eDfXnH1+//eQguj5e9ttz7/J3l8efdP15fHv7x3OdhWy5c
+eWlImMW5aRYdMsGXIRJaywlF4dW/uf2MT0HVpZJzvZkbhHqXEmnYTWk9jjYQncjiMWc23sXmIxf
yLOJVWvWCxo7yX0urf1Qq0RmwOPUGu/zDK0SPADiAelIFYle7y2N+GKkXHsNSdxxuSFVF/OmUUOO
WB67tNYxOOvBsCapBRu96RsrmfdoHkTFK8v7//3dXGIUG6T5mKTlfEjFZbLj8DSoGx/VIwjY5a4p
CoHljGc7syYkvdZ3gzUi5PQcEZyWF4KAgUKA4BcZV+iF+b7cLEz4r4dfz43WCOhhefnz7vKS/KLH
//nWP1//+uRodEFxE5A2nh1Y1dvlnX++/fOTF079b1/y+dW/PfH1rV+f8u+e+/r25dVROK8IMsi3
sBpn88eLX7//+XWmOjj++HicScG2jNqnz4/72jh/vO+3P/XrY1pKYFe0JrP111dhL9obqf49zFOa
fMR9Vsff7o5RBy44m7x9h01b/7v9YijA+XKzPLfcW5ozy8NmRE5Jvvvu38LMP6H4QUIrtxmJa6Ro
DvE9VGOs8jodf3ucZKVYUahiErpc93M1i1puvOUAWPxVXo0PobCM+6Uz42QD7LIF3o5kggV3w6Km
Xq5tc0xNQyDXX94ohyo+jp89nWqZQqCHhK+TyA3rZTpCOYIYfbM0dAI1HumYWYsoR9uhiO2p7dNn
SgITcoZ6jG6BxAf1kGCE14zewQbxN0EB6qRd7jGT2JGaXVOpjIKrSIdfHLC0UTEL4NSAXgZEAczN
UepVcyz/vvfHc3Wtu6xCMYw2FR2s1hj+cbNwBD6fi3UkXhmN31nx2XlDb3v2LkQ5t+zPSKUVLPfI
uf/HveW5aDA5BhyD4IIpxmtdN8x+QY8rgpbH3WUPL49FbT77ReFvlvba0m2L6IxAWlABB1/dtwk4
PuJ6DAhL461Sk7vl3rKn/3jOUvNH1j7vuKsZVj47cJ/3lx3d59TUWokGXO3OZRd/deTEMhR9Pl7m
l8RBoD6t9ktzLlqCeZa7U6byMnqVvZNE1UcflcBD1B60tR7azNceXZ6Mc0CpGnPVTtPZAnNYY4fk
Kq/FxALZat/6vQVxf3kcTHG8rbL0yWkmkqCQYgwnPNjtYRLffZ2gCU9FPH3d/LvnqMDstagxdqFh
EdWhqbwOddPmlAEaF4Pn13OTsguS7QxDSfdB9wVle5yjNyvwygM1SIeMov4bxgwIGMt+CpZdtNzt
uIT4JqZNo2k41r/2xLJjvvZOWBssUt1pglCtJvZ/3yyd0a+HnydlK0jQmpKPZTcsO+jf7aolvmFA
aLRHv7FedkpJUqxN4PxuOdM+d9Fy5km4A9ACB1oioVtBtaaiPrnTPvEJlV3FZlwTfgAXwCHwwGIW
SjMhKd99OgmbQW22Jd8jxZlKMoF6/HnXCyDh6CHr52UTLrbLz+2ttujy0LB71o4RDTB1toCTkJsm
kS/LBXI5dwD/eoqhxgXy81wqRHQQhYqHkLSmRSZHVKFFvFqiQkLNMFHMwXgNdTPZ497Y0L+k0Ly8
OqsrhY8xYyPmEiwDx1ZlEz5VqJuvh8u95Tm4ATQemEAsR1qoNoOmPuP/tyLCdgRg5L/Ryv9DEXFb
fwRF/i82zM9f+YcWwjDEX7ZA1WAJKRxzsVT+Uwth2ugkHASbuiGEbji/aSHEX6bgNc+yTNN1LO+3
jAXjL3KNbNyZEnAzWgnv/6SFIKL5X42YOnGT/AmO6RDu7Ejd/MOImTTdnAydF93lSDzVOLGMDsR/
QkEayFwHHesX3XNoVf5x9qQSESZPcsSComMlkhHGOjq0+fHrRi6pazTGmZoY63S07pbzbrmpreTU
VkW6i5c8MUddJZF4uVtj1K7ToAO8qm4KV5VFMnhiLUBdr6+rgzAwubQhnoM4FWInxlkCjwxd4A/9
sCmbDGSK1Z98y34n68a/I8iq3baW95xLBpH5v7k7kx27ka07v4rhsfkjgj0NeJKnb7OVlNKEUMtg
3wa7p/dH6vqqqmBcwFNPiHNSVZmnIYOx917rW86mdkPvCQ4qvsUJeFUdP5OgdQo7+y5HwIvsYW4O
gTMnasZvsavOVTgbl8hmZFgbQ7H/fUOfl5JuXYHWR+uq5Jrjx2rgXluX7qPVF9UBhsQ97cG9Gkzj
N33b/gA3+10oyz3DeiGYq2KcEefkd9o+E0RMSSjqF5qdHJxLtRyYV1lnK/s65FFzqcMIjZ4N/zPi
3RjJ7wCiP2k9zr9ze2RRvI1pl/KVEexTwBwhB4EmXB1FlxRF4hKuCSixp4W27HvW9xC4Lilly309
9SMi6ZY7oeCvYbGsMiZiXbyLyuxtsJJrokSGjt7UMChp1ptN6p19DVRYC/Mxths8WvY+lc14ptNj
ggI0s23eqgyljMAdJXsXJxNGVDJPWWQ79xSFfnsonKKB+7C0MhxNW3IcvOYSzlTu9FAZ+4BNNvOI
0szr5ckKit8ve/3o//FN/Pl2yji1dwb5GZZdHEQ1hUdSmZjz+WMFj7XQ5/Uwjnaz80vnJyLOKaNj
x+ruJs1BL/sgd7kY1kd/DqOh2rOZUWbbhCtZ/Pnzeljf0D+erqt8M4c2BjOEuSCnXBhz6254fUh3
52nIGGjG2PfXJJ01zmd99Ofpug/GP2cffQAV6zdd/juNan26HtaTYX00T0BiYbeDeFouy/Vi9NZs
vXU/vP5wPTuGxHm3csSu7dL3Wj+6P4c/P7OUJ05pcl4zltZ76e+EpvUmu6Yerf+SzWQR+BU0xHjZ
sa57nvUwLtui9TrP44ZtQ7uEEDpLCOG6j22shE3Qn33t7+dArNype7aZC81EvrBNUKuEqsm+RqnQ
564vAQ8b/viQp918tvALnjGbz+f16XowmbugbFgYVM7nROZHKcNDhd/ryJ7GWubA7HFMf2ZENpE3
5JOtuFC90CAWY8dEMPyEYHWnS1PQCNbG2bcsNIxzvh/WHuj6omwSdePsDGOHD3p5lSihit8H69+P
1p9hKpeHgOpVetQj0xq7FbbmIU9iIs0F6Q2FPKV01C5ujmWRaiHCgFHOvG8O6P2nc4BHdj/b43uc
N0y6DYVoaf7AJ0v+aWQT2RRaHHoV6PPEBb8PlfNetV10aTz7zU+sfL++xHr5tlUuSMVwTcTCy4K2
/kMfJ3n9DpStBnhRu/Iuh+RtmrqZKxq7QDo/t0G9aFTsaqf79k683reuMeyNZQwM5PprHDUoy7jT
QdIKf8SBBEpZY2KpceybYfOKuD8+Rqn+KOz6CBANvHoREGEkHbIh8+dgr4nxPse5uA55nO2Lmv+i
jjs6gTQM9YCPqZ2yW+Vjc/bH8fM4zFs5pp9BzwQna0ysLbCU+WGsZoBvy6kwoqppUjCBWnwOkRjs
Spmbm1Hre2wyzSqTpU9X0GSMexwSEe+OlubCI53QdxcmejlVXOlO5CwRfXyFvfSAOSR3ovymGQYI
s5oZ8Bogx+0YP7d5k/X46qtWbgYHPZbIvQA6qDZ3EwYXhIjjsXaGy5wM+lz5MKabUbWXIJ0+MrEv
gAKizvFV8SO1bMyjvv5uiAh4SCWhUvlIfukMz5u6ZzZhqJ0Z9B9gVpGKmkwE+/q0Vifai/FYLIKU
CW+AoR4tK7EuXuvkpyL1AWUBMM3wbmIFcHdOmB5aB2R0YtodGZflxWggfZYFnlJnbOsDUut8Y7Uh
xOpYI/IdHssoAS9l190Ghc5mJEd+448Q3HoHt7+2tAHmAN2gA4mEYFPL2luWtjZ+nv6c5Cywik9v
Opses8bFkWxbkP4sY9+VlofREWWYWCaaLm7WQJr6SBpyta8rfunUZk8dvHRY4cV4MYvUuI8ThBwr
+qGmzL37mZHB+av0oQjhWFXduEu9BFxpaX8hpRnPL76pwppr3NsdlmoQRFbnC6YEEe7ZxrhrNxUI
8jCT6Lx3AMsCyBoSYiuQbU7bKA82nq/lza+caos2jVEU+6RvmQvGbZa8rtiCLkdBam583/qECEAR
/xkwfZ0B6JWq3woR/0jxBKMbI6pGecZNkzIgp5oJCfdzJplcQIDjPrd5X20FlpptX9XyZBTDtLCT
diaarBsv5odng6DoTWmAi9kgBvoBLenJy8NF8XhLcRRhxyu/dEH72a+Hh3AMbjDIzrbHdZsiMmEY
E90HiuKjmdEfXi5VlXJ1KqVI4g71tUVz/2H2SA2YyhAFDggIt6g+pBArNREPi6F179rYOzOR7FFm
1zjEcK5qJm+lG3zPzITbCfnLDB8d4w69AfQR0TyTyzUpQayqQWQIFvA/6kk/BTOgC3SZhD70w/eo
gAFLpm1ynLMFEHpSLt60VpjbyrA/jzDsBi9AJDp+6MhO3I6G/SttPOe5aN7QpF+rIBp3XtSlpybF
k82+1DwXC/wMcNqxtWgNhfgFdpV/bAxzfDLT4JUX+hTHKMpb2BK3BP1fDJa7zd2fyWS9zxUETrcW
V0uE/s4WfbOJLPTqyr5rwur2vWtCoMpp4TS5MG55OEDxymIiTOpfVUm3oemF2pcZcrpEYjixUFPM
xJbDRPW+jU74mMBX2I+ivsXhnOzKxXSPpw422YgzFeQsHodn00tfsHKmNDu6N/iyVqvQ7MXNRRHq
gzndg3xbjqhSesi5sp05VWJngZo5jIUg8IY+bp+6WrzJY/uJ0ZTeVo9xiSYMehPzdHuSDESyg5Vq
4+Y71lfH+bKEwVyasMZBjUkKWY6562rIcHjEngaPrYywow4Owb4t2m+9TrO9Nxtf56LdK128qyhm
Jz7bJBIpi/8q+KR8dJY6BvMxE49ZqUEfdSUuWHq8bWAH3i416h/FHHQnPogM2uZj5XRoQY2GnFNy
s4yN8hLnRqTthlqW25GBjdRIaxqPyC+o9qPgTMAEmDA0WCZ37Mskhx3LE15jZAubSj81fq03MoyN
rVlgGipAlQ8uCt5cxOXRixPKHNHv4J7sw6VSVsPSgFmb4+vz9dEa27w+HWDwt5PBlmwpX9YDe9Pq
96P1KbfEYj+0xccRq8EDYRBonfOCdieKAOjZtP7Ww7Dsjf7xFKOic8LyUZjs9yzuJtt6nl4tqxEI
HEnraIY2vngalHpVk4WzDnFo9GVUSSm4Q1c3THiiDzgoP1ilmPZG0IJRTNl51ZKups7U92jpA0H/
gNq9NDDWQzIymAVAT5O94FvKIfWdPRvfo0lC7EOuTMD2VgjFaTlIPECHWMXXZukmFFP/NY0W/6yZ
n+Kh7w/rjxsZbyLP7I+5QBNU1tPZheNwpsaYzrHA+OJY+XJ60cSCEfRjymYGiIWNzkDGlXPqxVkv
jcY/B9wsYE2XiB7Kupu7FD3roVr2w3lVYPp0AweiFpp9a1HvY78CHrs+J1QD+3/uPa6xz3lKRcO4
hDaktTSg15j19alculHhHv92fR7SLgYUvjxk7VKIHNgY6uGwBKLep1YwqLDlq2OVH8Ms7Y/cRYBx
j4Iwt76+zXZuv9lRuEks/8nIS07uUhqPiRf/0AoSZT2U3mVqNdr0ikFl2CXj3V8Ooep+zpmbkUNE
OIyBhWsnG+qjWelg2GbM0A8qFF/igu2TdL/H0VTt7KmvNpi8HTQmnCIqxjQ7Dbn7KHsyvQr2C4Vy
iUGwnWvdh+dMxRH62YrSNLfMh9RAreC6Q7tvG/PrSMnlDW35cuXWUL0ayPpJcv0kuyRCGGR4D10V
O1uqcQPGW+F86ENSn7GkAxHof01ZWN46ia+/zTBZpUu9KCzT3tkO4A58ks2j0lHzOLgO+09BAFqT
OBfOPJyliiXTBRLIVVkiJopdJ9rahhpvZjA94/G/4cW480UExzJzkidb/rTaJr3b4MWwvRO9UpFl
XSRkD3KLf6hnN8dF6pX7NgCfXFfx9Eju8rCHgYCtU5JTWI7jc64XQsVY39CpUP9zwmAFNLpNVZv1
RnsoFcScX4woxwfa+Hip7eYeTHF71+XYMjUB9K/GOLm1rvL3Ymh+OhNNg4A0Gm+DUx1/QUu84jjZ
T23slxcLdwJ5gZhB8paXDq0FpgJLcBRwLrO/R/Yk5gurwqntfQyCHqBLJzNNuoDtjxqJ+z4hc/1I
cure6BUk7xpe4BSjcQ7k9DQE3jtZX09Kj/JEsPiDQZb1czIqQHrp+LUJoi9GMVlP3VT3d3LEN4VX
GDdHWOEh0PaPGKLLobSZHEzUWM+WICxjcrBhsGs5sH2497LILqCW2M/5m0J05W7yUAAOFjxKSR4U
KxsR2dqS9SNsbaK6HrEWXZ1J2/fENC5Cp9PRHvPvHamfuykA3aF82POIF6MNVMbxOa2j4oiInG5K
vqNqnq4eEgjBjmLXEwK+mRspT032jnaS8qTke82cEY+EtvEhQGbcqhaxXcc7AsrUepxcVX9QyoeA
UPNqYnbwBcvMoZ0nCx4ishmIOvSXKVhNmg4wd5NPpUshO8Nawk1npOEz4viXmi7NkV9b7GrQQdzl
C87MxjugSiVCpSZQKh1h4sdwteMwhCw0WsCV7bMn2+dUjMO1YbJ+XR9RoqAWMxKxdd2mOGRU1CBh
koq6B2r6wFiMqu9mKMjFU/bSJ0RxIF1MLn1AD8goEwClvS3P5dTv7TLWtyAh/ku63gDpaRcmQ78T
NTJGDB1nFPTua5pq9SJBpn+qU1j+Xfk98zNB7jw1jhHhfQgeR6x+NyH7D2oMxYsoPuuO66ss1b7u
c3HvwQvtWF2xCTffpJhJVkG2uC8CATTazEmxbjFomL1mTzbIDGF8lD/6lUrx4X0bMCNtRuTxJ9XB
7UWWdTaymjCfhl+RJeWPQV6hk7mbqFAeAKaux+TdlHdhO4ekX/wmTd1dyq776mXgqrD/oEPXzZIu
hDYzz8JqR69DH53S+KErb9oDD8s2onA/pg2AB8dOXnUXNHepnPKkbfm2LrTt3L5EDn0NI3KGu0xy
yvspPYxeODMVIaSjzEm3FhkngiZxqPPlkw096KYdc2/hWnxSlrhzN/rchpKsb398xusmb3HJGdiF
AD8r4o6dLh92TKiJAfNS4wHZU7X3vOADC012kpN5ogT+XjlNdpug3m07FwBsiB/jcJqDot4lXgWw
fDDPpq/A7/stClyB1dZkjeSMeU9hdLLF7G4xAtbHOA3kIUl7C/YIetEyN4gGcNN8G6ih2VZm8zjO
aH2Wbup4zHTifUdFe0A/uOOaahGoM6Ubyng5h0t00t/sQQguh/4YlURpjfIbW4zhmBZTuciUHvJE
FafZ9eNtocH5FnA2YZyNh6Iuj0Hm/UzYtn+w2d3rmipSGYZ7k85ZVXmN1mT6SoI0Tl2XS8ntp3Fj
tyCCu8rEdH/LA4Ij0cvf+7R0ntle90DAUzJBhw4ChhjLjW8Gv9o5IePH7UgLAfq08VwHWpaBhzws
2WBrWbzViFOmeTI2vsIT4yyxg12OHHeMYai2JhtY8t2qLWB68uWHxtoPjXlft2Ki85Z0MxSGWHY+
dox3yJoo5TlwrA8167Td6WLrlBr7QBUNUPiItOJWdu2jOLo6w3hJAd+dQzbrXUff2gn9cjGjY6h3
5NkE0ZrGc36IdPZ9xF6Mv6V/8TqwvK5J4rphX4JEd2eVmTVa5AbnFEgZ34GQrgXOejUgmkdeP2Qg
sasJe65IYwiAS4YgIY23IMdkbgO27XNFLpJM57MHrkOUzU2296ovcV65Yb93/H56jSzvkLbJcDTD
lryjwOuJhgCBpeJM3TOHvbdnz6j3KV9rrIHM7fBAVcRviwTeMvCar05TvTAdg51Qp/1D7IY4w1F6
zlNq0dZkgJYi3bgFnkfDIRBXHWNcg76lTjPbn00cB1St5iuV1K9+JtzFg0HO3T+BzleavxAb0jYx
rdMwFzsxgSiMUnKZlE9Oj9XR6ND4cnaVDadLa9RTDTJES/rFh0YIpvBW+OjaX7sk0Z9snXBnm7Pm
ofNxy6WZkkjaurvRKTpR0LAuRTvhkrP757oR08ZwCowV0g4PTgrJx64a2p+tfCm40UV1Hlzh1Hya
soA9ImEAjAE5eGFZX3LBRBXqVrzcZ8SN4oj7IazXnTIVfn6dGQQ8iR6vQdscc0lilCSNoFhOWKsx
tymWmsKtUPYGrXFIi+pd1H5zLQf0L0QVPIyGV240bGjsbZU8YgP8Cqmr+oCkcBv3PousE4wvRj0c
SEiMXiH6HIfW4RwrmH/IBOfz3PrlwVnSSwLwGwN4WvznlD65AE7TcaPZqbDBc9NCI8C/jUooKPqL
akgn5DZvbMPOMm/x8ldaOrUgGzCEiJLNvA9vBJRuT3fdkW9WHKmtOxJX5zOsoXyoNQPPlxI0za7g
j278vjWPKmaHmtbl3Y/uY9Y4lyZtILnUWXbq0uxZGvGwDwa+AC/oyM+JUEj3mgkp0zbCQBhan2LT
3qhIZTcaE4fBDoxjX5vthZhSoP0tE9pejQmjIE/C7C6/m4AH6TX4xE0ZTnh3kV9v8KdHR3ZFe2uI
+EQIXd1hDad1bPbVySl96rWyabb0IHuo2oaFBMAoDusHjYdysxrOjRrGNri0i1exD6Y867kTzUW8
t5MaoToi5TD2mmcpFuVdxXI7QD9yvxh2AJPcL98E0StHJ7IMRu94HSezu5X58LnPZskqG9G6GJcY
xBxZ9569Mg3SNn2363E+OPlMamKeB4d6yr91eUr42BRA8+pFRj+yYHJiFdfYZXMR0l7d2mOTXLAZ
7qVRGbS+mVieUuwVJ0cwdCqTR+7J0cXvwuyGnGqHjbm8d6LbW7yzQzXGFIZO9BLS24R6xCc1vMdF
PCxsyop0MKuGadW5iG0DirTSeHGSxLusB4BexAcZ4EiEZeePTlWle3tAUeJHbCFJJW0O8eCBWEYx
TUr1ydex8Wgn7mfH0QH0a551XvJ55Hy4UNT3NPBZCwbL/ZQDk7/XWpT3xDJfqmhsLkmMRhpKV7fz
AGNW5jS8FMuBvNtdVuiXoKdSLcakeazJJPICfbEdnJcUD+aVzBFCWmq4X2kGBWOOZXIqg3TYFpl8
MpUxEi+kONcn4JTxOGO+tCV2CL64jQJndzJ04mOysfeVw8Cyn5v4EIO/B1OQ2xuQrck5zefHseX6
LcvxG063+Gjypd6LqN6A78NLF2kfFqGU/Fb9fQA/8ZxwGoJEF689VlCVibsRlfJOzQuu3KOoczGc
9jOb8+xkl06L+cEnvLYidq5o9SMNwprImHiiv22nF7dg2+jQuM2mQN9AyNSgnl4jSlOsnbDXU6c5
VTmLcJ4ZOK4xmyV0nJ78jpPI6puUbeYVuXZ982gdxg5IrKyy3gbHvKAR9w9GEsWnyIeCYdYdw5M6
SB/TqX+cvag/Yz89tCCSHuBMx6c8B7ER99PDYAO0TpDhtnIinLMD6DWxeJLtwYgH+068k2VB1KNb
9qwfAdd17/6Kk+anSNz6EBT+NzV556Ht83vZkYQ9JK3e1GFNjGsz3xurJBwwsAYiHog5qJgPH6Zx
7A52xq0+oWzaDwAk6AvV1R6V9cGvPblVZqQ/5k5z1YZrnSyPeTNQ1uow5aiZRDZg+sm6F+Fr0Edl
x2sd2aZXvn6rwsC/0sB9I95z2mRhwawXnO3O1d4J+06JFeDkTo51oubm5NBUb5OjD7lDb1fONb5y
MzeoHn0suLSnBoe0TsMwSG/BI/tQaDpKUBp/WtFYEn7qkcTtENeO7dsS3GRa3X4q3PKzmMpuE07D
V63Z2fpjslvfh/Zr52DN3qdBFZzAcZQdB6k/KJ+EAsAeBmO3xzmEJWZj6zLqmSXQpUEcMLn1GDyd
y85+q9KLtMX4bjvcd4bGzveGo3/P+NZp3z/mfn9+FoX6TZGcs6ebS7M3X3pJ1TKN1W250yFCwVLZ
m9lHQMrwCSNVoDNWAmz2q5BKFiLfZN6iQVifJ20L7B4UAs1DgUhuoMnqduFWwufHeGbDsOuCbBfb
UAl8ET1HmuyuTiUQC5ch2KomYg81HCXMGISFSBNE/jW30JKOwjgGzWPSIFWIGB2fV6mPyAKsJtGC
9HXlcI7MIt/WVihJUMPqth5UltzDrouJAwaJ3k6ohmw4jkyx5/ISpuBX2NI8c7GQduzWH515ADln
Q83DQAJZIYGIumHon28FllrWVFlVl4krBGTqdMosPdKEnsmcWPQ53qr9mrnzmnNALHAENQlIKEwY
EAYBhM6HsG4ZtC/gd0oQGHXLO1kPq2IsW5p8f35mWGayT6fywz/m0CHhBseUasQZQyygyztfH5VV
Mf7l6foPXjXB7CVDBP2Yxy64AU68PvL//Wh9qpYPjFDrt7mr76om8CqvgL+xsGe7yVHheVgOQVFQ
4luGs+3tRqM55OBw9zrNREz6HuPO2afee3CXh1XG5HM9rE/RIjPySsrgAWv6tffT6QLxQrAP4MNY
Xtu89DTp5y8yjHQVKaSsznTVGRozrWDDC5mUus9XB8io73KysC4vTVNDcEjXfukqnAs856MOErVf
1XK5iVp6fZQuj1C+OgjKk9+IfQaJ40l5H7vlnWAT+9ehq3q1HXpAZKuI8LdA1IXpCBKH7lsF1sut
v/U+TbPCjfAadRNCmX8fequ8alMCuFIpqhGnj6mrlo4ww0EJ6ShJj0bv0kakkxmP9pPtExz3/7Wu
S1rIq/6Truv4dfgax3/Vdf3rf/k/ui7H/i/SPJbyw7a8P2x9wH3/ZdquzU3ft+kgWCi3/gW4Mc3/
MrG+osrHDGe7pg8W51+AGwldXwSL+soSnuRf/t8AN9bfNV3gaywfD5Ljmq7wseT6vL7q+9eXuIja
//Xf5f+AspPNiROZr6JKjGM2ZYj4CZwgHBKgWJwanzI86w/VUFxkp+0PPlQwyr9mYmsC7aSX80ck
nEi3QjSFdkwSHLJfkmEFyRrAXS+CsIkHN1pOuKANae9IWnZELA0ahkexbBAH3yiu5JO9xQQniy4+
enZnnKeUa1qE2bA1XAnxjjBgj6uUej0yAOiJdhcN7XGSo/vFDxTGUbIKwFlwv/NRCxwJBKoepmLw
jlYRFsw72hk+GE55gUZyCys33ae+fq6jPgFTTfGokdfg8038W6chErbuh7rA1xm0rzUuQ9uleTQb
nXOJUmc3ashVpFAdEXLCcYZTOloltzlcM5xLtITiMNqFdHK2oQcdS9mD/dgytWyb6sGYKnvpNXIP
rwaYFgamU2f6xDCjuQ+R92wCW33su8Z/yLAEEmyWP09Ox52t9RzCpgPCuLrYeRkq2M+1133CtP+L
0XdPhFCQ70eLCaKws2oXa6JiCNeG8tEezUBPOyHb4jiSeJP0g76DVbwRctCfEg8JEGRMeAvjr7Ic
UnxxxrsRY6Uuzfkld8YJHkcbvRaEEHaeC+EUceitbyKAbRVa5KQQvwbe4wUX1Xduou4dqIbahmOC
xVx03bGe57ca3s2m6hQIcTz6T5BJ4s1frrmn33EQ/63Q+RMi945T011ATH9SItYT2XV9uE+B4H4n
fa6mv57I+Yzf3Ahb97Wok00qQhp9hEbs1AhtInT68ORIGBf8XZVnyRdMzPjjCTXwMxuRnDLbxz5A
VQawZ0kBKg/LmPQZFQHD0bm3nmo86UEEswM+IYTx6OxV/XOcCnDYim5qNhKNI4v4MGh5h2lTnSob
1KrRYbukaxXBHj74WMgfJM1lQBHVfO0DOGrsxITRtvcybw9qMsadm2lGl1323YN5gC+u/USf4wAT
+2OfaedFVcTFzcMXMydSsG85VYPI3WhQIY+JxL9LSbWxdEkcejSYb01G6HZhkRbndnnw+p8/cHMB
cP39EwdYuCxCPswb23ZsKFx//cQr3/UjwPjFq1enGoZx5xFZO+2GXlmQREFjhs6nIsKunl3HtOov
yWQ8jQBNOjRKdLaqcVtPtN4q3Xx3NLMc7szFETFUc52QkaBCuMUyTvaJT0A27iHMsTWJiQuVdNeC
sDgn48D8OiT5ToNzkQldW9UCnRy/oQ9Iz1nVf2oxJB+TLH6qFcINEXtqy5z4Y8MGB1Ze/MGsSnnh
UyquhmkdfA3EOyNQxIrq8cnxQwy/I0RbJtpnF60lhtyh33gxCZezV30eBKnNGRx/im3jYPvXtpo7
5I4NOSQBGJverz7HMPCfXJJ9AtfPj2K2fhQuGC0GFkePxW2y2viQ97Im6jQpP07RcLWhcDi58Had
bXRL7AO8cdrBKqm8jZUIBWQfqu405Ru9kIJjVZKGlyv7nJiUwsK9Z3g7HuREL8fqsFOaJKMB+5V9
6VLm9TCNkuDdc/T3Eot2qqzwWtkf8raMXx27R1cGszBrmR1ETB7xDL50QGM3s0SFQmRIsCMZSRzz
ANsucYMtHfBrIaAVUSfde9US8JvM6FJd+QGw86O2hxp2aDpuURpS+bZLl4bh3ZHOKrQm5eWczdMF
1CDu0BjgYVWRsZqlyCairddMA6pYgsy7nkt67qvpsvQWrYoZjOdWW58uzMkm0YoiatiAuBn3tWf4
DJ9TWIWS3OSZKd2r7+tj1ROePE3Rre8dsAll9aNzU5MsRsKONIaRTein3wvVtsc8a0xmztus68SN
82rjO+nWNOf0ShMfO62oLprFBEFXcRuGqdhPUu5DRLP7up3Tx3F6tlRuP9GFKMh0dQ5jDCsGN0R1
cAOvuq0HgIpQoZHuT7wzSMRExRU56qDA6W4202c0bv4Xy4yjvdANcOnKPXIRpEdNDRFMDgg0houQ
qk1YtcIiiCGJ0jOWrs1gRtbBnm18/zONnSiNrmrg7mj61VPntt91o4bjf14GfhPw/iy8jhB00V2Q
e5Zkr26agfX3ZcCM+jCMes94SejLMVuVMIKKGsy2lwTb3pmZUdgN8zr/PI2Dv208TeCnptPvIYUr
iX8UaTBdxnh2UEFxeRGE9xGcXYXqSRI+H40/ZsrW15hhu2Kx0OO1dYCfO/XZh7xxQHrskG2F+QRK
8CZXVnev/eqdqJQUOcQIysnhTDYisgcGtsHXIMqgjXkH9Uj33tvh9dzwlcsrE7KEgnuBiS6iKdsq
ftKl0hdFi+VBmRA2yFroidg1EWBDhWIMda3VWO/LJhuBYtMMHxjv7hDPb0lQCMzw25hbEZIGG2oM
ebiMgbOjBT0AI4Z5q3vW/sHoAdNbznSt+POMgQwUgFxYV4DewaYjLRWKNvDrEtPPoTO8fKvHDhu7
leI3KQznUk/iI+37L30Vf3MNOP8m+T+gFKMLoQkPDGLkTgM6v7QeDY3OnRnF1f4OsYZJskcxnBt0
gkmVoD/jAr64AYkwUW8hDgy74SGWnX0j8AAs/oS0IA8m9mUOQbFxxNfbjQmImjFLWADQBzZ8oyZ5
CUQYpbcOveiWerjYlNGQEuKQ/ihh99J4fImNQO1tzzFo7gEGMhOhyfFy30jfCe0yv8rCP5R1lV81
TaCn9XAkEvHXfz5r3eWk/PtJa7F59gSReSaeMW/BPv5l2zvQFTHg8IUvLcq3bdBHwSV0q+Ayd2Z7
FLb5ER3U0TDm8aUH5DAH0w0+rzTMcmOhpfwqQutgFFm6g23DLtgc2y1CUXMPDGi85qhBHoz5xZha
PH4dWTRp4z8b2PE/E88CbiUQ6qUCq7qJmZccbDKn47plMEIgHPAgglsCWqBbRKTjrS5ZyywPvyjJ
DBnAa80ok7HzgZfxzY0HeemcdN6NyLmQD9z68bkIPf86hm67oXmH+KmzxQsa04ZNNF+a2xAaBU9t
9mZ5HKy527ATdJlFLX6J7inBt0/0cebBMWy3NWLm38Xf9/F/Rj/L/8s2zV7qiX988PZS20gXOKfH
1OXvH3wxpy3Doch7wdXe7cYEuF5dsXq+23oOnwpcTQdhK/KSfQf5NEIQQ2E3jvWVHil43CXzOC/v
hYLpWHcZedlx6gKiqz6KkLY0YmYDQWkfMK+pfiNsS1itdxBHpISq7CLZGZzCkkkzsL1uY5atdyzN
jJrA6atLNlnpmxTOIwE+n5tClee5J7wBPmRxBRlBPIRoX7sI5sIsMLuwSz4ZNmK1/3xyymAx0vzz
Q/KIQJJYegITbcffP6SBlINmtgeH3FjJHTNJsUzI53ZGzt4oYuT5m++uiVnb7cHICz2PlCtJj+RX
2qe8Z6kzgMAzsNMde99x2ExATxj3guWoPKDZBSPgbZfIixsFM9QfyD3EFcJLKgr35CNVOaNnunmL
xEEL+1i2V5X3V+FVSGQqJU9wddDYwulnXhEcgtb7BojJObIqzm9ewBR7tIJTZRFI7rfxtYd3DvNs
emAYOAMyqIqt6efkDfvJdMfJyqYhJr8T3+HeEPR0sYLb5xpK/zUXJTbdcNAnRsHDg5/eaRird9jC
zrGIP/WGbq6xtvcTmdg3KK7RFial/SbkBDQ0nd1LvtCm2EiwkJyjKIZoHufUVyYTSNUPw8Ec97Yh
iBpopbGhBwKOrnbe3YHLcqDW2Y0DSjzmxoRtl210RCeFcqVwCUE/mRLzbBRgmzHYND1Je4ihaDH+
Mbosvw2kMphKEZVWwoPSmX6JgTgYXeg91F3t3ucy9LZJLNQ1cOJ3bbUsG9A8LPKHTNrNX6EnbuKO
sX3NUPiYsycc2Io/Yff80bfkEZBc1AH33hY5oByJyuGw3oFsVTzh9K2vpSDGvjIes0H6j01tNHtf
MVskXmMuMqJrnOFUCyIaS3hCpcfIGl1NCV7nwUw8oiOUCwq9if43c+e13LjVputbmRuACzlUTc0B
cxApiqIotk9QarmFnDOufp4FdVttuX97z9nuKtNgFAms8IU3XLUoQYdnCIaHoPB3pYlBRjDIzwkw
h6euR342xgYC5uBA1ikpcyx+q2XbAu/EFAZlQds64Q6bqEl4XxRkOWrtrzAU7OdpxcrjJetAbbV9
hQlBUuA53ekBHmVx981SGmshZ6YgmwNmFFbk9Al3PkwGPDCQ8M+RVAS7xl0bvQYrCV+1LMm2Q08U
x5Qi7cVaqbWB6duIrEl6rN4RLdHE6mrwkUOy8ofORXSMFtrQe/KBk2vP/nkWs5h9nsWOppOOKni+
TAWbTxmpnSpJA+OsOBsmwUGfOJhvG421q6ioHNmUzqPJ0m+UqX5PyfVR9SG5q0WVL+OuB5TnFpS2
Q5OIguyu14xyr4WoIQYuGMH0QVfD9EIvGSjA+CCroY8eMK7Tvu6rT46NyEVgm0CbWhlBezW/1Ogw
rrFTpsQp1lmtrBMhfNltfRdPG89runs7cv9o7faMG4xz8bx0lXGZwVbg8YvsWblyKaDM2TPtpZFn
OWapNiAO15AXVGcawKVKvKo6jH4tyXQ3rpKj3+ebIws4xdW4s1alNNh7abTto1tk3qYBN4qGX5Hy
h7303mi0vQSamNSJ+jSs++aLhdpDGEbjxUSSaRlDIlwWvQohN38A4mVQkMn8J8D6VJwD/m4s9eEl
cR9NR7xaHqVD79rxFvce9N4C4OCFy+qGx/ZDqyTywXXkcZHI2l3omvTlKTrfEyk+U5pG+RtVzjsT
/OMW5JwQLKbZ7TTWa5J56dlrsO6twEXuLY2+aJ5tUvpFe0WEM16Icj+9MmuRt30xMwiZzjVarzU1
hHXloG8XGOxcQdpstYiErleAmEmBVKziuF2nBHvIrSfuUS0oRqNfZSD2FdZr2weVXdc0LxE3oK7R
SdegFf0tN5fX5aCwxpkNaQZBB2gIIArqRZZ9jLEySAqu26AylIXGsjH9RUCFHmw5VEX64zB/sM2i
X28KO9wCFys7Ryw2djyQoV74DAcgmRXoCi7ipnLwllbsWRY75LCVe9eG5vDAeVgYVfTaGbHySPsn
Whvoxu2CPK3uhZKlldUhKmpF8qro9+y47ouUVQPYAGakp3TxFtFplLUd7Db1JDoGdrDL4iZ+ihXj
KwUb5VCIe3Xh7B1vPBdFrO1iipmXOK2jpafoyO0H16SS1PtKrrST62vWHNY/oneVgMrKic0ldKIz
Qj09wj2k33r05paYBxa2+RBeVU3ydj7UsVW/qUMtewgkwI048NVlae/9mC6aZ6UaZokGtnLoFj7p
Y5ysqSIWSwnT0HUEamLONnCVIAMA6WKvjDzNBP4pLzSf/bevwNmoYxJc4kGYd/RpuPWM9Aknkmbd
yKm8y+VLq2FVnGVa8MVuk01RHurRy+5GzwCKlNV/KFpo7wd8vldWjTbVGCHeoPjBUUaQ/aHzagjo
rbnydIkmvpEP18hl2BEc+X493op+EBqgbbpIDLSHB1bxO0THoo2efsn7xAKjZ1mQaIy7Vs+zkwVk
GeHhPj7legkizvZWoFekVWY48QHlH8iCSIjM2qAnJpOqAbOy8DkNVOypiaHmje0k6wQXJUZLC7JN
Vfwbbj4FKs6tdQqNnJpD+Qd1CvXoezmmyQFq2sgijivHis213uoVEt7KKvBq+wK+3NDORCvwW0bl
ztb9p9CtpWXubeKwLjfF0IWUwYxkb+K4sWjIn2boCLqbRLKrlVJ65ULDIfKs4BJD53Mp1xWOD7iH
jjN8Lk69QeEUpn28TbwWq1hdc3d6lJScKDQyLAXjhBRIO6sOQq510T0CBY8Pqj30a60ddoDzoIGJ
sHkwXuo4L7ck74+jO0TzYXBCDCQG9RhAbsDBIW/C1zjs4pU8+dYU2L5JqOlhZeYDYMIG0ESFFGrJ
eOzayIPRgA1Dq+sEszL6haOifbFSC+nU6ouljOpGToZ+6ygECRFKcfMosAQ2sfh9pFi8lLUE9Atm
9fQQHE6ac2KylLtQbrpjnPcVtSbtLS4w14l6ZXjWh/TeK311BkCfNU2PynOEG6jjXBWnSm/Ab4A1
xoY86/2m2pjE7u875f/Jc3mzPC//W7zjNcuHEshP/T///Zd762+ZMBao/vFFh8fV5fML/vKh1f9M
T5OrCHr+X+4sJ/OCh+ZbOZy/VTC+py/w/ZX/r09+t0DAjgULhJc/hHdtUNVl8Fr/3B9SLVNw6/+z
VMDZz/749l/bKn5J//jFG783lizlN0WVQe5rpiN6RKJA+8O3WfnNxraZ4MOisCiaTj+sE9TfeIei
U5tVTJ1ZxlPfO0s6H6cbsgI4UeHhHz//e1LHmfuPSR6s07+GPrrNPzBwmrCOBmI1hUY/pddF6TVl
4jjAzy2cmlH6+H3YYYgKKxaHMNnNTmWFJ++gYd3HVs4G5PTmKmNlLB3KaU1sHVEB95KTXbQXO4M7
qRo30D/+TAvu7IrEx1BgB0cveP4drAwZXUkHxn3wiQGrDNPY4AFfliP1yhxtv542VTlzHGgFRWbb
a6C756CnZ6rkD3WnryBsRIC2OuyTXG/jJTElVJaD2s4AR2txglz72CFNKl+b8WCVNnTivpHnhaTv
Ig2ZLSmkmMmkm7WK8VYXMnY4v2eR389wzkFOwzw6KerqIPxnqYAihix4WUsjIlXDt5Ca2IzmzjHH
2AR2gXKKYgxJdeuPFrun0kmoDVTQBc1K3zhachBo1EjVaSF066JsLjWAWEx9Fo6VfOuGAUBfuRx9
79tg4KyEjZhrEIU0CH8H0qMF4GHmqu0hcrM9drc+gs3SAj/2B6h2h6COD1mqU2SkaQB9US9Ibrvh
hLXakUR3j2SQoCqeHFe++pJBY204gZpB0WlVJgoldUiQUQlDfFiDyT2UdfCm5PCmpeDZraj7gHZR
fePWRN4SZ263WlqZfbS0fp300cGMwhfFGPdDx8+MqKyyaPsyZVZv60Tg83Cuxzz7gHbLSQ+HfQgg
2SmjXecEuzKUcFAKD4EtMyqCQ67MdTjhVkt2qgM6wkxLjbu1ga0m7gDHDmn6zDJvxVCtLGk4yaN5
qIdnOUYz2NH9N4hG0cwzsz1OD1uXTM8t9E2XetTlUBaVdBk1ZFvZoIKxAwALkqJXFkENpLbWblEL
59yI77xuSYfqlPvGhp7XLkzRM1A9lBKig7jCittdm4oGxxh91aP4zfD8t6Luz+I05tJ4LWwGtT5e
lGJdRvLrICP/S1BKfXs9pCbpKO3WFCPyCDdQrTs7KX3NErGfEQ9IRN6AlWpYVSndqR/NTTMEO1xo
I4og2WgcVZ8zmPd7bC83njfQtIvfbI86i4ygatBDrdWjA6bLVzEmx8LYyCi26kaA/3n/aufqwbaX
fdRfTH+gCanf4Cftxk5BayY6lEX4Mv0N0nGY8ho8FuFeIcXYfXlvbmWbszjt114fv1hyvzf1aqlz
VXwLSUy8g3TGXz2cWmQ7EJ6+GU34VkYVi0S9wmt0J0PolmjroL9/APq2cbNokZUwojGDS9hKcek4
BWN0iLp6VYSMVanEonLZhj0NnPasx82llBLIOywH9tce82pnbM6gdDOvP6tcktKMX6r2C34lu7ob
r1YxXsUVbORhL8XRAdu3F3FixHjEQuBsBfSmM9rfWDO1yoB6LYRTfhI1Y5jyJUU7fQN0J52BjDp1
lXyq1W4Nl1ztE7QtSz6vhNIYYQJoLUMEvrvOuOG0vHRGYxPo9lcS89FnTQAdjsO1j45xcIiifi++
W0y4MuugeQZKj7Wsug7D9BCKngochL1pNIsRZfpZk+CkWMVvva4vg+DWtdVSCfoLteyVGEw4Qa6K
ACmtGo+y5AqjjLDGuvUi9ojk8Srr20pyHr28WpVGiBKQEDprWKbHk1X2J9/oL0RVizpd5kmPt8Vw
tcJubad4vrlZ8GJ70jNUlIe7qjeOeim/+mU+pzW+wIQGR1k6VZrVvzqG+5QaHb2P8A3XkP1kosZg
lrxgWQ+7zDOPyhJphpPbZXda1tKcVVaDKtrKtPhsk1JGexkLmWiVTEUcGiRI4177aobRg5yFu7rU
NigMHtDPXWU902PAG7jkTJtoOJW/V1p53zTj3snrC7T51YipZuj2+5GJIP7DbmaVoYOkMbx601oZ
nrIvaJ9ROD71jM1Sby6FyhQLdby+/XEJ0Rj/zAiyBdNqVBoqNV4sRNguYsEGVSuU1+9JUknKxyuM
kpe6KJ5U99ok/QWEGPbbev+q+t+qwIHdaUJwiQ5iTZAd6wgYaiUmUaUyxxQlwITas29NkxczJWWn
cfRb0Rgb9kR/1sr12dSZ8yxUs6g9+XX4UvM34pTVDTin31umgMUy1ZKX0OmYH/5d6dM+gVuhWsdp
xlGfRY4fSLCk/15L0lGBOU/P2r9vA0RSTELaGUZCT6NKLcLLVQreUk1CN2gbpIBdpDbrZzssXgan
hmITKq+hZ3r4ERkUX3DwhfWPf0dn7kKWWDKDAQjeABHT7LGmtUwonPVTHIzDJmyrBdDwah430Q25
hpMDMXk/ZMm+VqrfgX3pVDBt+vsYF83AomDSBbJXmqdGT8kDjYdtLF96PEp3ihBVCEy9eT+aHhvG
YFh3CerRlvkQ4Am/GkNT2yWwNnfT0XQj6eX3u7omvvZMTgHFOTa82B7ZvZ1jec8tptCLVqvvrEYA
WBxXgpQcu3MkjAJt7pQj5BBx0w2FgpatXlNWMZ4VUPbj0Lg7F2vpPouf/UAF4VKDobOd3KOkG82b
uC1Wgxxcqa372wHCkI2c38Jp5E1RmyvFlpa0zxbtGC1TXcLUtZqxB8wy6WZXbyYBfYSnnlBvDTFk
AhYK7mOweKQGxwzRGpZhCri6kap9Dhz0/aYBlrbny42b0aqOll/2K4KiEHsflMSGYBVL/inNdIAq
kn61Z06M57PhbHx2gWXh2y9lqtjLomlpyqfN79iszVNUxJYKnQh4RcGsMXt241gHQ2rVNH87AWEz
I5YbeabUMLu9lIE9huprLEU7PIiOtp7j6t7Kc1oqG1KJW5MLrjzTPCxZPJgC6dCcE2c8e1RgmWzL
wSXQAX76JZZx2hSFHBYbJYNAzPLXq8DxhwgupGQeEW+8qOVwifQMwx+XepG9Ho3gJdBhUZZ7HfLq
T0H9L5ohyt/DZIdqJOpcNsqPBj2Rv9b5g5BhGHawNBssXYtoCyfuAv3v4tr9EWuOUaLjTRzVW8Xy
X/6yqD3+1GEgQHdUxDFkzYCkqdjmJykvDA4b7OitFGNm5TRoMIHRx9jGCzNhfSHQCcB098g1S+B5
RKj0L3/+r6gzQ/x5DQkxAGyyDFlI/vTnQe/3COdTOlNrgnjWmtSvV1KRrx35HCnd2dSClyrb1v1D
QHJf6qxqBLYgbdb/8kUERuXTedA0ij8mQZsj/v/XK+BpKXiECvKLuPhG354NIhNaobQO74ecwADc
tmXR7CiMeaOUy5RKfjrQQVHYfWICVkffBKm+zK3nf/5mIkf7+zdzTBCAlmIo1t/QNdgEjOGAP6fT
kEJhSq352oNUBckcCRCCUMNc6lHzdRreUIH3QTy8EoldvOqUGeGL7PSvms8CMIWHtjGevLVqSs95
PF5rti4tRNdhIAwhtjOTYW0V/VqEIKbTraPQ2PhMABGlUzJZ2nF/TvxwZyfyadRwCOBadJ6N+G8x
9/32HOLkqeg3KhsAMAxUodFXaYZ1aVdnKjSbuEbKXneJYanZt+4qNcuV7FXLQoNhmHhXevOv0Sg/
AySHMI33BFhaW2nOLvyxwmn4+PClBKPDHjZXdaudWYwanLxcYmLyvyTrcfrs2gvUu/Rfivi/Gh46
XBtDAeFgqJ8V79Q4cJJM1dMNADFItPKpceJdEn+dIuv+qtTl9p8vu6L96rrrIEjJ2m309uxPqCo6
fja5KTOTktC+isNHdOvNULuGWXeu2PhWth69DD2L2giKSW7aC+nurtCTnUZcH7fGVhkf/Srdptlh
TNqz4zRznMfvNepZIK0JSON2OGm0P0qbqinGM6LNZKYDJ5Gto0vvRtZDdC/24nM7G0s4aWa02NcS
gIqsIGYkOD4CVmq/h2gyh3l+bcmq4D8sgTbPhwQbJAVQVrcmv18Dizyk0M6D6iv8SsIUsGKOaeWL
XgFYY+WbYMCiAGQIZE4FiSQdGS4PDLyKdFQZw/q33YNrw5Ql138FgzoDkH1RMaRKGu8+jforNbRL
EDTzlhSMCFy7qWifkhAtY0P7UpKOZnHwIoLWOu/WoREfk6F6LpvhtVUJx9KAlN0/F+U2QGus8bYt
59gzwkMkJwff1m9qZmy6dpfoA75L4RtOWRvVMxai+znk8QvO7zsL7UENaJu28QdjM7Bqt7V9M1tI
QKR7RCz7YSkxXWGeTnlSZm7UZmTZ9XdF+tCrbFr8DqkjfjOF6E6GFgq2Rkq7x2ji1bX1o6VQJvjn
kQaE+G/riw7X2FKgAmOx+WkJHi0pK3RJSzcifRMpHRorN+WKgdyz+MlwCzfpv6y2v1r1DZmQ0wZw
4RjCQPRn0EWpDoEVU27cGBEJWUVimv37lvqLKWuZiqrDXVZUVNk+/ZHAL6I6luV0g2E8ggMG3spq
PF7KHiENiFfoSswg2hfncSQ2sKtlr8j7yo/eRJRdOiNOheYy0JylYyii0rJxJPUYkfa0qn6zWAhx
1NkhbrivsnKO8cxX2+TPFG10QD4HiwLhJ8dylvTXxlOvbchSXZZUdNVxmQ8J4g843FnNWeP6N270
gmDFvq6hrWOrIvIySxuvvqMfo1zf9BoheZUeDOs8dv3GINERX9IgDilM8zho5gVtSIbMEqThU06F
AfUCYCKnSAsPTtdcFMu4eUm/t83wkJbaAZrSkor9XqRN+Fsc5NFawOC6Y3jsR+/edil9VNQL1JIs
iererG+zZ1qxBeZA6bJBL2uGW/GbwXYhDeQkQQTgBGE0xI3Qgd/ZMWLe1BXEn5NLFpo2NG6p2VyS
qlxGhXWj2TEXSYnTI93Dd3Hd7iJWcJ187Z8HtyL/IsBhiDk61jWWQKeK5uxPFcgUQ7s+G5IUeXG2
zzTB66VA8COoyZtKxFJRBZL3Gay1ueJzjaSejn+Vb7FXeVSdebzQx/ZYkuahVbBvdPPY6Pauqq9G
hrAaGbpI3dr2VCX92Ze8u8pWaUyHXxxQJzm6z3htQzEMngc7eglVPt9SOaUdbT89cFcZhb8UQX5I
yduwoATQMvOJRkVQ0ZT9GbXzo1hVi7F9zdyKRmC1D9zuldr8S8JiZmnZQc/5S4O9k3SD4ANzbooL
VO9cqT87NHGVplk0Rr9Kst9FkmqhylhK/doY6xWez/tKEyQyoh3qL5CIr4WPOaX+e9/pmK12axGN
uREWiiRzqEYdoch6SrPTy+qcAGQfGjq/BEFGJUoW2s0JsfXEdxTV1HWTdVfT4BfDdT9gNvqQU6Kr
7a+RIZ2J3evFP1/oX6xiBG7iH+hDKtufLjP2aVZcd+CGO2iPFd46em5R1wTaIQa5Vvcn3dy5ufcv
4+sdp/QpcLQJn9mhQemg9/Np+Sx0bdBUHQP52jeuCcoMYp+DCwxMe9nJXAxAIC5e7aJ+FoXtArFZ
TDhLFgEKL1Q4VSYKkM0ZPF2EEShZEWRHlDXp98xFLKaYX00KKXpWzkS8ZFMotfqTqG4g0HeDTLES
CvJiyeiCQyNJ66o111DiLTTbZrFDFJYMr55rHn1Vg8rbkPaVSNvEB7DFV7Huhgy6EG9CL+1QJaM5
XCyrMDnA81zAvzp7BD3EE1kxvqpiM0q5mqF+ZyKy2dbRIdXIx8PxDLp+n1isG2IOAxl+Eb9ZG+Xr
qMjXEF57gQJCFX2VLLQrdNI+3hsF9dK3yqVqsvoi4ygCHauX9zXDviJzxZK1KeJjjcah4d6oBwp9
NPsmKhQefIra99ludXybkjdRDrHb/j4lMv8jK4DigZlDHhZe31sZhyts7Q8mIGT0HcZXMIyay0oU
SXP80dCgQHWOWSnCutFIX0Y0mZAxvvd8F5MzHYagXwD0jrF9I90No3g3oHfj2/Ihj6nEhtax6aOX
ZrCOomqtUK8T1SYkveFo6ktRhCP3ehU/Gn7dRY2UUyEFO9mimhY2Z7HDB8yNrjWOOCudxH3Yxyjf
oIoa78omOKSUk9vePPhVBKwWOnoQoXbgYpZUx/pGrL6ispaRLwIhvEfHbEpih+ZiD92rkoWPI8UZ
FC0fpZ1YdRuK5LIbHrA4XCtj+KKjRaSkDcmm/6LrfCvJYIWm+gqADMBYaKyAehqGcROVtgRMT8ns
TWXjxhYO+ZDtg+gy9x/DwkSpgM+Kh6se67fQ85eZqyJ0M762Plsd0USb4kLUhjvfoY7olCsVfVuw
9gHNZVFrq+uY8mKBePCG6HaXg/SeBjxNDxFGQt3f9B3nk9VLpyqgp+lSZONxbh0dsHvUEFGX6bZi
80n1mgzSOLbCIsp7lSXq+mLAiepryKaa9+QOFfqGkJVpQVBeqKz2GmNnNvNHdtKCxX/EgK6g6sxy
LOqEY+5+++dVS9EEvvRvy4cFMEjG/1wHXfTX7QmgYVgA/Es2lTXglMeJHLut5j5R56Lg0eAaIZJR
u0nuKGPSo+kwx4DXTe1ZDKwKku0M9rw/q5FyQ2c1PsdI9ohle/oAS/1ahAS4ZfCWOdgB2rhNGf2R
zfvRiZyFDHEDSE4E0YLS6xLhIUltZ2DtEJSXVIwF2HNS5FqXcgwAs2+GjQYiF2JJc0osknRPhUth
0O/Gc+6QZgGER6pI5sg06c2kXClq8ZKXjo+bKG6MFkWNMqMWWmfUNmUt72bHlHM1N5G57FWoNqFP
Jbx5DOvhCmLLb9s3udTyecYEF+uLP2rbLAzRQ4CawKpu6vV+qbI4iTXn0ZPkIxZps6z0X2RkWu22
u6JHde5D7MZzrD2UXYuUjdjDYyy9XK1agVNZFB2hnth3m/jgMCLF/Kss51HRHlv6GnEon8SniTDJ
U0VqHOyie4Sclhk9ATEqIks/ig9xqPeXlJdFZUCinQACeCcyDTQlLkpkIjc0vA4JX4C6fTKgjego
q02ZEwVlzVnG3xhJX2Xo1i1eYGaao0FXvcV1c9HM/iQmdG39CP3/Tw33/9RP//+wXa4JhuRPE+xv
yvqPWVP7/7V4ibL65ed2+fc3fm+XO8jr63S9DWpPhqGbIrP+oa8v67+Rl9iaTsRoqRPh80fD3PhN
NNIhltlYN6KlTz7xo2Gu/gZfksqdier+uyr/pyb5PzXNWRNEzPDTogBzDZKoLGMEgHeSTNHnr4uC
I1dp7bqwJkO8slC/hHSYwl6ZN+yU876KthV7E77v1Y2NEXunwYUDVd3GRDrFg2vNwwIRgbArwbTQ
qFBbDG+VzYBnR6wL8Yzu5KHGCn1p4QrnkNIWJk+UP3HAWwCRjFeZjx+OEtrr3kHcrnGgW2TJuTKb
mwZMzUNtdlY26dHv03VR2CecoTNWjdHYaiU294Qr81hxvsil9Ujr/ykcAbPQybBzbD5jvVk1ybDX
U2Qd3V40ee8MpPXQe0HXR1R9ZDU6w238qoWjNx9xHJRQ05erc2QgvKAWgbXMGxj/tZHNyzBexmpv
3GFml1cgbOyE3bqV0jc8LYCP9/sgW6V5C4+zOaGpgxJWXJHY2+XCzSAr8uIgDvJZretPDbI2XRNd
JcvT4Mrxmw0wuqC6HsbMy1h1C3PueOrrqOjUyokkokI9Q1Ha4eHwiBoajYpcxPuNs7BL6feaJC0v
0pd60bZ1sqhQwwU7Wc5VDZehKMPnri+fFJkFSO4W9Yg8BBikcA6SH7yDeZAsC8ft/iqH7aHN6K4j
6kjExs+NOAuVRJ1WSdtTHsN6QgQrxZbY30Ty1gzzc532qIyqNiLW0R2c3n5udyjBSGrwUgx+C/UU
2NNoQ8WIT5Fn3Bte86g3WLXyGatIdJCaIMDJGhVzVUPt2Ws9nL9p+bgRwlyB0X8tk+hO8mmwILsT
rKixx8E5N19lYpQOa/NdzUkY8qw/D326CYc2Wjpf7SjYS3kpI63qUmAdT3SL5qqLc2sXtFtDjrDq
7Qtrq+hok0uod5UKwAc/9p8arbM3flkfolzN9zlVn8ymv+rDUFZGI1q1FuGuUSFFycWEDR8xlEPl
OcFFYmFqbKOeDYiTrA8g2DzXe7CKmDrje3bUWiWnP+uac79NbwlsociPhlkqX3Ures4jjI6jVm9n
qoVDaZq+Dq3AyB9AISOOaKOOqmN6q5hWA3h4ldfZY9aZ5xGoIZIUuBfl8GpQ4KvMBI9Szz2ZRnVU
06NFS3OhBMZ5tHCWRf3MGPGKMrSyocg6zoB+72tU8eYa9J7Dx01lBvoiS/mJiQ1cGdRLyoTuhhso
X3AFypK217cmIv2KQBwTrxYBvjLJU55ziVS4/Gj7zpVR/1JopEe13wrKsp8ucpQ88a94iOsWKIAs
ATSRtT+KtgwXqLQunBL4g1Gnq1JAFLVAHdFURvNuOvp4TCJEzhDeFdaM002jo1g7HVXiSCzGy163
b9+fDLH7KWgw4KAAXffHsTTmxiIBMvT9uZ8+LgGqr+cy3SGyrR34bWXDwHy/h0RGrdHSDlH2VQVY
B9oLVyexLCHK5iAWR78PdaBXSwbLnzeECRuEHVZo6PibJPWhcrp0q0KgyzOHoGCXO1m980a0GKaj
TstPw4AAwsdD0+No/xyDPrBWH68PxJumlw3sJYvRSBIg0ajLqjbqsrk2rpPRgkoaqDiMTI/J4onp
JdNN6rlo+crrj0c+XoWdKe8KUHhgcVN20zvfP6mePm96AE3+s+e0pIolo9tos8eqMdxVlAb6pUsk
GKPrvANmg/CxFYOObzxb+9JhnT02yswpAntdCGq2Urlo4tS9vk9Q522KOtx3bXYBW1QeGtVXN6aS
Hk0hZtzUhTcr8zTY0itKW3WGbtn40tMPCKKFA2MymOUS1eNExJ5FeBwTV7/rh/aSBFK2TOGjzlzU
oBdIldq70lIL6qrZU2VLHR0AmaZk3ixrWK/LGFZd7aOnO956xaEXM0C5ccdbqWGmZkhfRs0WcMpy
XPd9WB+zqNpGqpzt8rF6gdhhbSSy1U0yZF/1Hm3v2ij8jV+1mKM7uGybVrSpA8qzuYTHi2R7X4qh
+ZaCdTybAqmmtlRt7ZbkiqBsTJtgN2YptbteQl+8zuhaRMtk8M/oHKK0Wpmk+D6g/cqSb23to4bq
wXyMHDbcCiVZH+nJvgSG81AyutASAuyOOGm1U1LUUIa0KRYuwuQI6MyYxoTKrYdojd4X/tpU3f1k
gRoKUWi/rApqnGLe2dBatNbZUkOXk83kazndjIF737bIfU7Om30gvEvrerLJ0BsNdiBpk456AyK+
FnYpcbgzeyFzFmFptRubwFzQPMcgTmgmTzcusrq7cLLx+rg/5LIKvHVY+z2CAXO1x5tvuqFyZKN0
zQjFIEVYkvU4RpnCOioHabqbNLLLP4+mxz7uWmN+lYQlFdV+lJeFvd0wOVYh6rAMiBWo62FnFQhj
q+lZoMvhPFDpyyd1IBywlIpK3BBswY/jhiZuDEWzEXETh5OAs60Zz6bZ2kvo5jxLVKBOtlvChWsU
N5PutfLnXQqFydz1MO9KKPpCJpHo/L8f+kItZ7ovdcj4hFGOn7bwAzMRNhR+ZoxITgMqGWBOYmEh
1uElVvsWMkbCXswJMRqbrus4GcRNFrToE0CZFN5k4ir7uJVxhvPNZGD8cZUbYcLzyY03xgXNGORs
OVmRftjNTgPh4+67D2vRUFDIe4w4xXWfRMKnm8l3eHoMriLRi1vCx0nM4mm69vpk7DYdKsQNUKGk
6uam+Epalpxv5eBr5cHJdYU1HPyObDad0Q8R8drCTK4RtnIfj03n2wsrZW3gQ+cKyaKPG0mof3/c
nY6mx0bzS5Fhc2fXHdrX0zmdhtt0BJrbnEV4dM+n8fZx8zEGPwYizYmtzMRat5Pdnhfb93gKj6sP
7fZYGNYAtseqb3qwC/DvizHy64Q8+/u1e5+jk+XfdIieBUtbNCw+Ltxn59qPa6hBjg47q9lM16ad
5uz7zH0/NsL81QoBh0wX5uMSTVfs02NW6kAJBCoIX5kpPM3edyn06dpN96dnVMmHdwNYFSvOH5O3
FO6L0/0KCVZ2n9ZKtoR9s2Cy6pymzDSVfA2Huuno4zHFU9ZWperrXrg3VS5ZcZPODasCuKQg1K6X
yAtNz72/QDyWeeCAW/hRCxzPK3xssE+y/jz69JgkHMYpDcHLs4UvT0DmsLKEsyXAvnLvYHapTgsH
lAYMlllC6PMryxFzzOkSYn71XYN/uptMdprTFc2Fx2YFpnSagtOUzCYrTs9TWCkNDDqbCKfOcjLt
fF9nj46oxU7HmmmhLy68PqcpaQr/T0U4gU6X2JzsQacX5liGpiHFkulCpzR0aOUI1+zp5t1YuSyo
REZNRAYiXICcT2bi7/eBVdI0jWUCz7T3WXH+KnYvTw8mbQ0LuQ5X8p/LsyFk76e709F0M63b02Mu
ooYuLH4EgH8sl7E75t+V8N8Pc7X/kjqej9xKpa8cYWo0ObuaQ5Qlm3cP2F7700A3gWqPmHmHmViv
EB9tpsPpbZPh7cdd6ksW9ElT+trmue9/desIFVzxu1qFgTwdfdz86rFUkggxP15DF4xT86uPQJ4l
XYIAf5s+Jp7eh4cahU8tWP/0tl+999NjkFjMxVhpDEfxXadn4fq/WB1Ftule1tdzs0JmRikh9XRi
O0oplu10jw1oumkrTvfHY10ofHFVWVrJpWqt+y7eJ1iIrzVTXIvpHd4QcDi9ZXrzrz5meuKn9ziD
tTRw3UvFj/dL7VnxcZicXvX+ce+vbXOwaPB8ZchtuDhMz083pvi+78+2uMHJCQNF0nOWiapj+88V
pPDZ3YpuW0HMWbZNlpabVsE7y4QQgMocgDC4xutRzMzJ0OvdjjLXhMMXdUJAxY+f7Cc9Hzvxmecm
t1Km5zX5kg1IaK9wEsOqAGtXN1eRZEsCyNqD5JbvvruTct+HGSigVLwDpvuhkygsF0j8TSJq7zfT
sj0d5rXGELKH+oEeI10WrfkjQd13OVlmTn67k0XrdFd/1xhMn2wLGgDaG9lCFytPK3spp819t9Kc
HgL/9t1U0wtRRGiTeF07Rp9vKhEM+CJKCMTWCO7PBzzPFjip7klsDKR6Yg+UQzxemh4FCh+qL/DL
P61ap6OqTvxdw0AUC6iBt7JBQ4XuDoYYkz/vdIQrx+J/uTuT5ka1Nlv/lzvnBLBhA4M7ERLq3KTb
zPSESGdD32x6+PX1gM93/d1TFRVR05oQkmxLsgS7ed+1nmUlbX/q1qF3i6rbbjUQ7xojXE4fsXvr
0I6VllPwAwi33h+tnKISeg8Lyj0wyXV8QMpSXwrTtg5RFH7rIBQtPsF1zIjrcPNxS7cx2mk76JmL
cdiYhAjwcCWt/7HiHwvSpb9NFSimg3kbrvPsJ25Q9nEPVIOWab0uKopS5//eglIr9vJYMWJt2bl9
WOzTlm3cGGtBTAXwuORjpBNKxdU4a9EXZVdw07ehdI1cs7eou4+Uu87ktLDCG4XN8Lxl2+nUs2Z/
u7khIEtTn49ln35E+m5BdluuHd8R88J2c3tQH2Jt3zcKoPX6T3weCjd1jkvr0Fb51+Nb1l0XlZHf
tSElEstugknTHrZn2/h+263PQ7Qu/VG8fu2JOjxsT/RvUdByKvjgLewxCG/oUVtsxq7hEPWnWKi9
va7Bt4PaTjU7xhyXTyedTB0SbNafapUgQ69TPzYY5Ha2YecjZmW7b2+JK3EnIC7V4oc5mNeyiOZ8
t6ENtwMmERRBwKn+UOxTB/QZmORt9AFLqZKzqqFAetE4XQBKgYn+vF9ECmQ83MiNArnRMSvQngW8
rDgpWHrChkyShDdnlz8hPYKL9CCn0zgbLtvd//RY2sBAGAHTjjeDWVb35BOMd33YWLuW1lSuUyiC
feihSwtwwyY+mI6nwV1S2D+hE8SmlHA6qvLolAWRBkuxam+X5NDo7vLFKB5nHTue5UF/rNVT3S7u
NZ2qZ0KLwlObYBrthPxuGmRNjbi4m2pBOdYb1U0eneoQxlw9pZhZdHGdDBRRKQ4APFKHkT7KIQFz
kbviC2kN+qubgKvIBogJ7eA8ppNaqzDInAYdhG1GoXJKh/DUhMtDFuKJUK2DcnccbgaBBxt6HDWI
0cZLqU/7hVyw3mH7MbepOkknJtIM2zv9nVac8UjflSHYGyKAyqM1c0ZLJftz1/dghNAcRsqmT+ks
NylMEErB89cRGpA/OuNMNAhtD0MjEcnEXnam03ZPZUtdm1QARV5v9Zn63YoCljz29htssesiF5Bn
pk00iahz+mTXzb7q8YOVNjqaMiKgRgsJxLRzK7nLc3gHBrvxoAAEldNSpTNfAfaK4XE3zd0yOPcM
Z+Oz6BMXdwCeLYxxsGBLOvERQSpQhUkUI5+HMkjU7u1UV35DiAL8sf4GmAW6lLof9gJXvQ+Kp9pr
rnsrMNYEjjKKHc78swUEmVLhg11rz7knMGU7oIY7CqmF6H/aCYktnjkeKLUee4JDdvjsW7J64mIv
Ju9ghcOvag1jmA3fXcaaFDrxbK+El7AmU8qy55dJNzG4pwiBpt61YTAs7iHt+7cKFfOuL3EANVTW
51R/ly1F3HL4VUfwZOtFp8LvnRYISr6Q/W3ZWnTtxOrLEjqV4Dx9VBIAo1CrqqMF54MoXn9oLSbL
scxBmZQm0QJkM7jMFP4aljV0EbQuz4bORSjWpGb7aIMmsjTiXB07qnekRYmAkPflJpqjfiVE9AFY
hfFcL+bsFxNxd2Pya8DJhhSPwDDehpb+1o0oxpRCjVM3wCa2kGxbp6huhdBSSk28cG0jNsxnI76b
tHpmLevYFKMrd9/1NDMSV/3u7HW9KeJuB5QQMhFTLXhCJnszYjbvYHlgsDkmAvBgVBrH0PbgoFW5
uQ8TogBUi+OYExQAhXuPO/zqITdHudOd9Lwuzlmm3uuJZklliL+VKv9rm24C1et/13R7/l2Wv9v2
N63v35t19vzr//4f8fFXf3fcXOMv0jQc3KaWWPXNf3fbPP0vYdjCkaZrOIivV1Tj3902If/CmEr/
2TKpZNIOQ4/9d7dNWH8BK5WeRyfOduFkWf8TiyqQwv8kFDQ9uGWepSO21T3vn0JbZ26EFo92eY4N
R/O3lcqWoDtaojt3+uu2UKqESdd50QHMEW+V+59LqO3HQNgpBG1Lp+3+tpLabm2Hz9VV2WPhmHoU
9WuHZ1uRbKn3ekQkwcf9j5su+Tdm7nXHUobyxOQO540dk7MuWLZb26HfCgN9nxLapsT9WmG6YA5n
2N5ujmHlLbjKeHRbGROtQV3PELW5A/LSBBKyE8l12llZMuKCibKD5Wavdg5DWUFX3tmrtGC5jixE
pwL+sKEDZ9wtIeGTaImNA2yqq6EIVSpaRYAiXfvU8swgi6MfxoTtdJ7ql8ZAS9Jlzk/tXlj692KW
8d2MQchGYxdk1hKeYvYMftGjPanr/L7Thy+jFWcHMkkrnxBW2itas0/6Bu9tJOjVsJbrm/So4x87
2RYLZRCOaEcckh/6cK+X8be6EVeALmlAr9dA2YNfF9zbldXzGgt2TFiz+lQlQJIG5viSxUMcFHaN
enxiFzPWRCBYX3WZP7djtxxk6LGTy03WMxMAxQIUa5sQr+hIIIxabQeu9+RGxsDK1WQGM9xvJX2h
um4mIlPJmJ1172YedKwsBcmdQNaJpmnh2lUs5cmQWe2kisp2d0wrfXnR4sexS7/n7MjKZFl2Vt7i
QAGom7HEpdnWj3vHs/w0Jp0UZi6RJs4ID8x+KrgAT3oCvclN7rMQHBKKCzTUiB1yxI97nOOYoWL3
1mprULaW8UeDm7cH2eBdVF5/EVmjHszsYg+oG+ZVETlLwOCQiQP6qs0umvEbl4bR+5hTH8E7NQHy
8gM0F+2Y5N416ijEEvFa7DBzfTeTOvKBehjBZLjkJITynegQwn7n2yydvpWh6k4ApgZctMtbEpoJ
ziX2ius2ZHlq86rYz0Ru6iWdTtZR1j5OiPa1Yutn1ElMlgKqbu5w2oRpfS6T0oSx3xxbgPB+Z8oL
XcRjU+Qe8T8YY/WG5DgVrlI5l1kvmjE5iWCKO28PzYt050Gw2pVsqYYksJuRAI0ReoicbsiLLvbh
g2dmZ+Jv9qU7DL5s7CczGd7zXqNSv1QPECJJDF6z0wjuRXmgBzUS53MsCBvOiOILa+UL2q+0mdrH
skHANE+Jj1uBvHTb3qc4piWfRinxBxMraJBti1GiVgbmx+y50UV5oL4NHfOkLCLXzB6jKzymk6z0
GxYeJDhauPymNRTBFdU7Z0e5A+STHPQE9M9MHNO+VAQFaERurWwgzmIo/s03imwRnYTjti8zinoX
ZqV1NfQRdd5M6l1HQwgaMKGHYBpLkwoWm6MDvLxjQqJeTgsFhktzlKDvAk6gh6qZkaLO39rRW5Ho
Aobh+sYUzjC/FxFJ8nHUnsk4LAz5liEwD8B7wA2CCvMmW3RzJZV1qCKDuyNbidWA87u3ne4kXVRi
dROSoGZaFarE9mvOaXZyBAgs3DGMUGxNtJJ0RaKrDm1Bw8m7NSydr6fYYfefcJWWx1Sv6mPsee1e
M6cU3ziqOGc0fqn5HBXNtyzqCbyh8nBiADnmFpdGzMZDxeW9XF+kUsVxGUaiFPHP70Od+DMNLdTU
2F9go/3KbcZUvAA9uutpSLo7xBZk9TYN6bDeE3DB6LV14FXWczLB8SjPRBr7ej9LjKYzAR0m0qyZ
ZMbjkEIWRjRtrwqtcdB/mhn3CNv5sSLtEot1WJawPyqJSc7Rk8aPcxRqRzPO763ShvZMsCKcjkPU
1pyNMaR/BXXKs+SrmFApoOwqd1O0Rqy5rPciSuVYGApfK50ogC1SHZZRnSX7YLR/a5lXjeEVKMgA
RHtnj7M8DKP7GyGpFQxyzk8zvkS/Pvd0+d9ySU8nZKZym+Kbbf3RCoKfDQ0aTJcn0PYS2GL1H7ci
ZjcLh5PWGP0pGvPnqYAtNWlNcyyxzsOQjeUXOy58DPNoRrXwvBiMm/0vuCTLKVzEK3WrYU/wrcbi
byzpinvmgbN6CIhIII4bo3A+nx02Si6bLg0ysGsYrT/apJ2a9BXP5dxVu8KAZbek70vNWjMTQL3D
lDag+TYM6k2wadlZRg/8sBdIbDJKFl5avhMm82Oag7pgL9Rr0z3pyyTs6h5WAEWIkHcPJ7miApvl
Zzjl35tKH89rGJsJD/UcFvHRtskfsroSSrlYchjrc3hsaEOPtqUjMFmKL6TsuMjqLKhFZngonKo9
x7OkZditYsVra3BJUk0N902cPsxs/Pz2tSmGVW7Khwd6eMDMO6PdmSbc+qrYEed0oqBWcQr72YLN
uYzB8kCmeFYEZx0WE4wkpsh2xRonhzEDRDBQCx1Fzh5xRk6k9+a5xdJakxE039Y9K3KXNrJc8q+u
Dt+6VuiJ1lAFUr3/lKDwfM9uUOLGyt2XTCpRO9/P8Lsa2XaIm9P5ZsCytBhKkfglrMfISA6ptthX
KqdXxum7hKDswBbqtfFqeZyxiGtpQMVxOmqtfk+IS+xDzF0OouKaaGHzHKUlHzXNPnmkirG7MoN1
+UJPLdw7XXZN5HznlPYTV8433c3ni6prvN9ZjFeXGIjtkLGQyAC/w5d/rIE8wRigVhKPLB8GQhRU
XLV7tJoQ6giTIFJUv1TrQcTmGy3ldA9W/zY0Oueg9IV0esKoYjrXZMl5bxQwoN1j75wiWxypKk+M
dZZyd0lhP+sDflvoa991l7ij0fLYc8Y2PDG9MA+RW/5gX0jayZr+MGQaReWuKB51pOQBG3g/SrFR
k317Yu8CjLpSQej9CtnEHWwD9WbikahLPxiMPFKcUdPeGfPbwNPUfdQNdhCtwbdSs4QvR4/On7SY
s7wcRKNyK99C3EyXEt0ZtujUbh9KOvphoZG1BcPRHhYQ94zf6VjVH91hs8SbTDXvccvSHel1ktiC
AGpHltVKLqQImIlHSc4AOH8aJFufV49D4lh4TUhd+qXoKvJONa68I/aBe0Cbe0dQadx6WpRbnwE5
SZ/x/xbox3RxhDkcJ/iqQGHsYJxiCHnVeCHPrvGpouBLTHPzBEj2o8lKVLAKzNx9hL+6nEXyNMcw
hin94p9DT7Z2oaXXrSNsfHa8AmfzgAzCUKToTSFaefjUpTRJCZ+JECQwkTWhZ+bwHOvnj374zEo6
6CftlnqHfS56qNthBcpyXbtH9DB2+lxkB3LVfitbw6ZeyPisUKFjw073UhkAjUNM8V0yqL2etCig
wp4Eg7UxvTXYivAN6CeaOhbL7NyjPReJLtzHohPNaaR1J0wJdTEixYzi4tiSR0lsOlHupCmcUqM/
LIgRgq6RYHRa/dJSsyGpB41Tk0fLpdJ1eXDc4q1I6H4uOe3/tbftsI7qCk6pqHxTw1ORur/HhPEi
JkCrJKgcsmB+8ZR4mdiJZyp7TpRmUkkRAyk9gqJoKn94CaXZZUtooTjOxxCqfTLWrM25nIwof128
3uCNW+AgvW+sA2NUS+lNVcokyCD75ObwGwbham6/hFEGylSP/3QTJNe+Eis6rXaJ/Ys6MV9oQNx3
VkXtV8Jky9268UHhD6xGdccvvQoWPshEJG8HiMWEn9W1sy+n7EFTtjraxQCAV1enjz5zDpOLRV/t
A7Kbz4X32MzSuQAZo+4W/SRYaD4v4VIEpipfhTCo+uuL4R3jLDolGgY+LYobH9NwexRs3KwxFrQn
6++sKLydXTDYONa+66zVkqGTzVksLmab8kUx2AaS4Lh6Hq5Jop6GMSaOsHeGq+ZO/ry4pPX2J2fJ
tUubdD9YPbzmqkq4rNrrCtb0+hSgUUa+MLlGJLvqO6Qnat9TDid8VB4NJrJTa/eEBzrwrusiNy8E
t5E2VX1FBDNhmkygyaz9YiLXHkxllr63qkAITFMYw+jbSqsiJSp3ZuKNKgPQzpuT0unBrUsyj67B
iOzzm3zqGDqk5jGsmNWORhpXt5uWGjvC6BRSgtmRjeyeCBpG+FUkR3ZWt3icksv8pbDz3h87ns4R
0XM1RzLo0i6+9sUizwQPs+RL9UsoMcaCkH+NHGH4sbMw4M2cJLYitYw6roK/ngNlJmHV2nU9Qswo
RABTtd6rSjABRv8v1HyOQQUy8CBXlN+dxHyLs7ryh7m+SU0QuUL0B9EsV/J3WQjZxi6p4S6gbrUv
jc6S2rGpz609qCwfzrH1VpQQcM2qGPbK/VP0vXbZDgAZVzSFLR7GYuEcXfeuoPz/PuR1/zpU7RSs
AZEfjyupFzsRD/VhO4TSwQqUU6/EUr8t0g8LPeRPjQplNuOgUbwHf4LnJEkkQasTuv6FzMVirZkn
EgldvsRIGDNZ4WoFIFyAoIhzNfm5poag+5owGCGu0q1Logr741Y2ErpL4PK5ZB7Chm3j54vI9NuV
GukuYqLh0UVjf2qVdUCEwbbSUl88oh+OulTOaVFyjXbzLsP6s8/D9lie0jWMtKk+eOuvqKoILzJN
H0v0lcE0Y1QSyYNpFTOvGM4/Leoq/rzWR9MKaeaOVI47pUXRMZY6M7PnhID6aAOWmFWQGUArQoX4
bVxbjzhxoOxUBDFWjvk7Otah+F731AqKzI1xRTcxJ7PrPnwmvG8qIcAnAo8gq91UdctlOyDPRaHc
m3uByJNho2IZu4ojt4O2PCihyfM2rX0+bJIUbnMNzYWtX/T1sPT1c9lZHloOZF9zYv0I2ywKjNCE
5eRwUqW0HQ4LQzFQMoKslmy8lnIoqqAvgccTgqXYqucBsZvnSNP80PQCxgCd2SWWnDnEEGyHQtPf
ieF5sjsHtqJnvCg8C0yc4SFp4N9maXKtGhvxhdnVx6ZllmsT9OJGxuB3nJkQJAEFJEuD4QKj0r/U
zzFKXH/TPG0ynJ4gnD3VJubvtUGprX09uNwFstI2gIeEONwjPcNbL1u8jsvFbXC8VVr6vD3EHDZf
vqg1k2s7zHM/AIQR5HmZi77v19rAsPYvYTPz7FSDPWRGmYsHTswLX6dB1FkOnDNIreglW6+4hnSV
UyTiYNPFbOqJ2Wy+sBtDDbc2AM2tWFab8qWbcGxtEpHtsOnNXAnWn3BRYmcZKVQMyaqaz9vPxdrX
bbc+dRkzxhf6VPvSbFkUbarITU+yHUyg8HNIrqmuo7mFvYq81Wbnd9kmKwrxf9/KDYKDstJ43Vao
FctRp4gNtIwGeT0lrRrD+GUoosXqpIAEI2m1r6R6M1qjbwcKPaQb+aFhsk2ey/RUR8zq4DslqxOP
Bu/ETkD1kEbnEoNmzPdOCotB6O4QdsZ+YZ+3syb5m3Bl4zpb7tUlMJ2yzaovGPtDXj0Cgr0AkhgQ
4KU9aKTsWS7kuS4OVb8EtDPgHZz8daXuU8VrDcoyONhfIjMKD8MKoreBLd8iFKVbNlec2mv29UHL
6Ka5S3wPtQfwy3Cs6BZFbs6ZR7uWbf+492qm3jj60gvIoYOFXiyL9rkyzbOTOo9ZlP6hGJEd+b6J
WAvqWG8O+ZJAIKiHlywt8IIpuG3uSkpa+wqAT1dRAIaIZC7Ng9sac9Ck8IXE734uSxa1+BnGCBuR
Gd730XTMvIwdehsCefJSAkrYn7X5EEyKoRUtE0SLI5tRgUVcT+GOkmgr7JAsiH4iyc4wuQbdGaF1
woftLKrYO8RZ0hlceyX2zhrdmwxC475fnPcVcUr+4E0BL4NSNP++t3y1R+eSZgdlTtm98nJqK9Kw
93ULwFev9jXFuT2vzKSUSf6aBKtdtWBWno3s6PTL02Qg2mPRkR4gg9V+S9ROrkR9Y2YFJSktNe5p
Ru0LkyQGBMR05SjSGRbKdGmO+E2ZITNP3UpqXDm9m0mnFjd6CgUv5U/RFG/JiMvULELY3zldpG65
M1r6a8IVO9VpTxRonw4qpG5eG9+GlnIdXSQyJ37o7Ip2qYm1o1iSbxGz2WNb82+3UNt2VldQKGQa
T/LoiQVcKqDzFSPVzPipJanYt0JGKrryUKCLZ2lGtw5rGVrl8e20ftFqttSNk/oT4LCdJc2fjnIX
qLmvpZeDnyucF0r2r7bVGoe4t6wjCa63I8HZ2OhD8kLc+k6RR0pBWCvoEhop63Dn3MaGeaI9ekt0
K1UOLQv9XkdnPX3t08Q5a8b87BKiakgyumvGLPCODZIUez/NPW1tMXUUYWHQ9kbsx1oankAYP+Ya
sd1DLki5hhe4GPJWUkJpW51yd1E3l6Idsa3nIZ1dWsUQthezMXAKOIEegqOdJfk7s6bYwI32QYOo
QFONtMuIEn3hCY+22W/N634JM8Z8AK870qqcBc33KP4S91F4ngkHpNoT0UrNjB0bXgoPtkPRT9LA
a8cboxCmb7S4SmmP71gAKT6sDWF/cbXmzW6sP9PPku4OYZLlrTbr9k0RxV/L9Cc7jJiiC4BmhMz9
0uUYDk2W2ojpEyTbi0e1wdKCCTj/c2txgjjLk7J1cj96rMoYj6998obliyttlCHh699SYxzZ1omg
a2dAaxlc3z6Xl5roB72u5mAY2coRg1sScCqMfcj2uAH9bhcETJrf8A4O+zQTL1ZnvicCj50CeInd
s3otC0qc6FeJXTXia9M3VdBN4OgzqkDlbDzTdFTNHEQh11zdW89h4jUnUt1ucFDDieot30uXci8H
ctsLzyWlaY4ZKMofkUEXtbaRUMcNbVkq3r6hHh02tGM67NpOjIEs8wqv70tmUdZP6tNSQrdzydHR
9bB7ii3zazV73wkHmqiWxN6xY0hvY3mHeeYPnPHUn8cIwntdrgvrlFp/yWwUh2RRRgiPW7cAlJOz
B23n+IICcV8ezEw79yP1Pg+jzEEKDJ9aBapwNAg7ZWIjZivR3lutPdoh/jOjxZ27ClydCfOT2+Bt
cQbirLWfXOz7uCHU2SonTDS6yaaIwHfHvBfFdSBObqfSFzrh+k42dXWsdIrMbQRcJCfMjL3OeXHr
m6ikqQ4TjMJLhl6qam4yb+mOMJLjcgZM4x6avJHExMQtT3MLpBV8oJE9qVr8MRuQZJS6OXfG76PT
EbUae/25UPlt/IyliNHwKm1waAgr+Rg8nmKIa3UbauOu1fI3bEcsVpLuK8Vf21fCvCfjRT+nlQbb
D1sR9AfXFxYrkLy7n+K42jHBFz4dbycA5EG3f1dbprZfo5ObWPodjPDDVAo6OqoKhtz72YUVn8xS
y9soXc7DekG17O1D4op2HllniiyN3q65RJgnWmxKVNoZXOy1jd1O7B3mHjxmRg6YK+FEl2F/YDvF
WVhCgnPeqEr9VKjqWJPVu2k8O4SMPMM6pYyP3U3wJe0i8TOZuysprfrZXNR+ATwp9dXs4UQH95dz
NMoCMXqJW0ZL163+QG10THexrt/nZvqDzogKkq6bd1Rd7T3JK09Nlcmd7WSPw8wppk80WkouaYxs
c3kgCQ2LWwneR7bTs+VUl6Jo0sBV07RHlfvoxLW+L6Alc3XFDKqOWwXYDJOOeDHq/ZeocQI0/bgX
Z4Teemnt1VSc8sj4pnKbU9OUKZwV4zahMTXm5Q/rJzAfcWfWw3dyQJJdY1fWGW+HvxDdcaCVLHdx
SViwPQEe7YHgMcY4vtIdKHTTcO0iqsITY8bRWP3O8dIf3MJ7J6Tp6iy08PBRskt37+jBQddbSz7V
YFW5e+wGKz6G6xr38+CsQr1NyvaPxz7vaotBkpOxir1UCR9pExmWm8hwu5ls0kN2f2TBjWENRml1
STGzVZdN//Vvv9+EJn3LIn+ptz/ffuffbn483aoUq9ZNoDS5PIzNKCL6e2MxFrov/HA7bH/7effj
TXy+3r899T9+/eP1ZjzZYPgXhuowJTdvfZVNBbcJ1UY7pSO9vbQhY+NULNANIDu9WC+T14F7gvRg
/NBMchGj1UDhjR6LmH/eLNfoYeXO5gE10tsmStt0kdsh3ZwY280PieR2MzY9RVV9/VJa3UkvhJjk
4WCdwUX+8+fb8zmbsm370RZ0vN3aDqTs/OuZPh60FpaEEvZszdT5+Xufb+vjuT7v/1e/8189Zmmd
e3ba4ybOs1c13khlZ+dYM3mA691NG7qpRLe7263tsc+722PbE2y3Pn/5H3/7j7vb7xWQW1hu8V00
ay16lamqzZ2z6W4/Zav/fFDUDVuFz59vst3k848+ZbxSsWnp3TOAKxySPWci7UFuhpWDKmq7uf1o
O9hw8zWlnT///B8vsd0VOtKzTcXyv1anY4v/niX/mjRRUib/vzH+44/+xZG3/4IERRaALU1kMJse
52+pjiv+kpQiHYtgatu1PYGI5l9SHe8vCxs9Um6dodQ09M+MYlQ8vACuO0c6rkkgnvyfSHXIRP6H
MR79kOcIvPcSGZHNbuQfTC93kFVFHdA4dYt6kB6aSSsr04Nzw1zdgtdNKVL2aDWVOuaLc+1I6rQG
4ygL+1/R8fNKfUVfKdjF31UYSA1zIsx9lSdX5IWchsw8eOz9L0WtvbRNcpgH7WUx0J7YkJQ8bOG5
yCeW/fM+l3RfDUBgLAI4nS+Y1J+k+ULUFQs7BLFkntzmhuwPTnyX/QEz9rUOp2+hU+sBHAHUstH0
NrZfktfGbg0keNclYRfvmPVb2kbv01ryL2LPj2r5mJgS3H1r7MnyOQzaef6TkLUJ+SwMopZe42rc
m09A3vwkM6lM61HlkzQfYd2Q91XpmJe2ssTJhW2R2as31kJ7s0OvdV4sEFjSSWL6pstMqiQIgLL8
4wB0Ru4i71XjIeujarOfe/UjXVGgQ5Y+kh5H/IuwvWeRDBCnvZcJLtNuCzLPV+k1X99jEuJCjdZ6
cbIeGHwLjfW0bkNcaYo6OlQ9mkFSnl2/ihcNe0M5676ZxQgLVrvY5FFjJqkVhBg0GW2MoPEmx25B
DZolvH9TCHkwca+6bcwWdxPza6V9i5OaNqP3ZV4xv70m2t0imGFqslZm3poXEX3BNNTzAURX8ktM
w1fAYJuJonozafzdQK3dYyMxD3xLxlsfUt7ctMdFa75SGI8DuTqSkqnBbSlPicPn7eY6JWw3ggiU
/7ZH75mO73GMql+Lq73HGGWD0czGgx7OLiPrIc2pbrAdh7wijqVb3jRrecs0yipYbREwp3bJ0uKG
nhs+8hImgmEgtYwGiGUFO36hu74+WtV5muNr1lgsbJucDC9ZPNVLCtvEmN+nCSHqthrx+uEmkng3
nPXctidr3JM6gCRznai3Q1NM0MI1l5L16omSc2vS2LMqwgyomXbrweq1dWFIk3UVoU35d8qG3y29
uAkblpkdfOWi+5m57hHjKkKwpuz2BBE7+wJMCoVYfTmYdv6nWNuZ2zmStNEN1/O6Y6t+5U7xtSn0
MAiRLvSqPUyKxV5aOfp5JA9r84tsh5D2YzIvkPzXyXCbspA3L4KYqSKs9qBScFDGGi19gqlOHr0d
sX4waBFusVlRD6IP1gCe0ylfHyC/LJdwayMUEfjiEjkEMoX2WuntQ9PL7Ajx+Q6QHa2HzL5TNO2O
JKXvtTr94qgGgpAdIyxgp4C7frxsM5ZpJYe8y5dzV3k0tPTuTPf+Pk495demhZICj+VuHqFQ5Swt
m1arTk5PuwSPmPKHtc+bDq4ImkEnLI11eCIjUGB9fPp4nwkRqFE8BkNFnFOp8w1BQ2cdikc2HuMf
btz2AdLzp81OA6kBiylLyeUX6arTxVwPKCh27vgIIL/zx15Hs935pVrai2CZW0cOHy0dyaxKi/OU
C7+dsKluizelGfm+IMVh1/c1q7QmOjok7Tha+QMVdxFQcvoSjWxE+pr1ZlO277ODsIuo73nf9qbN
uaQe6EtbBG027FhnyAJU65nYKDFEVv++rOObq4HqWdbCeB+pP5PbVT6Cod+jJm4qzeoJxRwvBcXF
u7m2oycH7SAJBnwLcp7jyp/C5NZr3fyOHHQi2CUwjJSQy2MyJkgFsLo8xYTlqNi4z7xWosRajD39
Me1+O5T7iS3ItUzUT94rNUi5NHSvRUEdxlzqc0M2sV5H7L3Ik3/A2hj66E5EkLbLejdRN6iuH9sm
vOnGbnyxtV6dMd5By1j1ImMvX7Cw5EHCbmKJsVGawx2+4uQA8Kc7k3k5+1MX0ZKcreiBUBlCp0xR
kP1jN9dqRkYFbCQ82kOeHB0LJWcsouWh12xUVar9ZRQKmyAZn3vLoChmVjpFvKZ2XlLt1suzgv8T
EUox63DVjVodabL+JHCDlq1ABEcvI39Sjrh7a8mbek9COhcyKBelPYA3Sq9NXLxGYUTlaoFYN7nx
2QX1AtMum2+spDLupgLfjuyeCGaIfpFz9WrpofnQZfgZYPN/qef4xc2T/Gz6ADDbzHcIiQ/6lCku
NFr7Rquc96LO5alr++rUlYVLvfdBxQPyT3w+34QRtzjMtDtEet39qHf5cSxj58rUwlSlV83tIJLO
h6WnH4bcNAIdnAMf2OzeezajQIWQLrA80OIwSqwbfU6zl0SQzqQn5fcqGaZjLeUTZEHiJIpCPYcL
gLBsGiRDk8aeT80/FsJI/TWT876co58z8aunJaGrWM+tpC/b1vT//nFzrFJ53Q7IZJ+XvKmPnw9t
v1yuf7E9FnvrM2z3t59YifMrMcwfvViWGyMsbCKd7/Ccpq/xUuws52dGQZyAMUraYOWRUnqAZatC
E7eSsDqlVdnTgvLV6Nr2XgM+YNRd+jXS2bkXSz7QQhrnQI2qO0dO2nwREjk+Ir8jw4m5Jsb9fTCj
wrwOQFk8xyjvq75CngZx9TRRBwtkpCE264BNIrqb5VA/SlSAj4TLhUcn6nE5rnedfgaBw1WtSA4U
ekO/loiYvbs01IpC5Bz4XYldw6ju09d8mBzSiJlo9FPk0hC26BzEND39uiHHtrR4N5XbXdNE7A30
+TeV2z7PuIDg5KMqkjkCP7xXuMd0OyHhtKiDTuTw1bxd2tnpW08y4qEAs3CRSGl1Yp3PManM84L8
xU7to9KR1+V0+w7yJdf8aarmmxLQTTB5ZLBnqH59L4tfZZOrGywl8R6CoxMgg9jV72MWTQ8T0A9/
GYZfxjTQIeutY5oRkzMqG8CA9Vvp3m87J04e/dlP4OvvBpXREzgj0lAXSD7hGmGNXm0H3x+97Aot
x1N5HxvtE//VN6vFXUG3GNdJ/FAuJxSYpLTSFt+R6KTfZMN/cHcmzY0r6xH9RXiBsQBsCY4iKZKa
pQ1CUqsxz6jC8Ot9oBsOP3vj8NYbhaS+fVsiAVRVfpknp03c3zOun17DCCTTjH9tjSuleCgs7+BX
0XTQ3JQuVvnCLCeH1+1bByeuLk6n9UdNG2hDbxFQ554RaKVRIuObhwh67jcf1nOd8fCs3ccYXzPW
qa02QIR13bY6OoqUFcDY9Vhn0YVid5PsI90AlCYGAikxs3nBJp6KEKLad+Ei/seZDWjKsqnWAyFZ
asnjqFJ8h1j2dvINe5NiqZZYpI16zfeAaVS0wmllvSUIm8NK2kaZw+a7B0jb96TCcDBA6FZ9QHV3
iVOJ52k50zXOuwAuXfCoUcZnMxfV5mq646saKiYjY7XQBc12L2c94B2d7jOq6YmfFEiGRt5PayHr
W9hV3lHorgxMjfpKopprnq3Juxmrg1WIHBNYtLHdxY9NReoZ6T258xj0sHw2cKyaGLdTy46rG2V3
MXT2WWCiwrWIwz+IMHkwt6II7JbSmUkr0oNK+1vpzXTnaJYVNB5jiNFie6P7hDXnlF9YJJpOwczU
rZkZxvuWq6kBEopdG/tf/VNErO5G1KwNAHRrRurxlUTwgKza9nsN3Xml+4lzJhmBrjtJd9N75meO
YYBE/TkvF7IlNTGWIJUQY+O9mFl4SnK9OqZeuessWTw5s1raW5KtlPZjMngV4x7z2CZyo3znCWBo
uCbhzfUyVQRVY4F3yO2Lm1NwUZJnF1G9peCUGmyFrUR2xsXX1q68o9VLETVinBQxoldTdDapLSmm
jBABcPZVV1ERrmXcd8JnaWR9CyqNq6qqky9NDYHjN7CKYfLJ6XPExEEF2a4NHVow2vICbAW85syj
x++BSynrmVdXtWyDLo5Zv4+hvc/oXM2L5DYXzPtdF1Bf6VlnZ55WxHG/mIyMhffcOv619mIGT+gO
K6bayFWi+2snVIhWVbzxdJxQeYjnv5zMyyjYcpjOjg3AkXMgWx+uPjBTPXiX+DkaJqCBzXOc23Q/
JtpzmSv01EYyQUD0X80x4+tBvgOapTPHObsMz9ikMozJLeFslc/UYkyL18EE6RPV1atj74SGFuMM
BU3r6iTL2AMmxt+qqxlj/jWOR6DB+RvX4ofN4JrzhUXFrujee8BVO9MIX/ww/c7GzN5lmk4HCOOr
MHaDgammyVhXgz61JuFlUxNsPDDWZXdE17kQ47DO0J3d5aIlwgFQ8sE1GjBEg8Wuqs1foklU9KGV
NY4rG2BiYe7sqfZBxKTPVCsTeSHuwAlxsWxp85rINUd0bdxIMApBNZks47x9epm+S/b/q8ymnmBW
VtAP/LJ9Mf/NNcap0bzGubQqjZEi05PwYJBSS4OEhGWqy1u8R82X9MYvV6s5FvbeKqtLXHaTvm8L
zTkC0+qMCLNK3/lBw2mxHZsfkYQfs6ADsR2ZPlf5vUw9dxMBSGJsZ6JaMgffG7ZzxKSSBvacnQB/
A4pg88L+1b1WWcr2vrU5wPfD3huI3c5V9xFm3s01gFvpcxNuaVo8TugLBjAiGxcM1pxNZQAUi2w8
3GllsoU9tnX9HVFuLGYqidpGlWfDhcA/f+l5oa27iG2VnsqjMyRfkT0AQSK0xP78muoTld0Ehlcq
TNe25NmEFe8k+CMW/wgreUUUs+5+wgbn5UytT2FE34NpqzdAoSmPlvLsJO5uoCTLZQdO+IWwqh7O
6aqyeGnbenRWQy2bjyzEzCY1N7v00zIG1mZv6/G7rXycib3DiZZqXK5sZam1CT90nCtz5aTMWaiT
AAFom/dR5manEgEBOfdlQaoLdXAbWXzohATXhfZXS01ssTNXHKC36OAwURy0xcnJ5JiH1EiedylE
m1zggI6SzzF+6F1Td1ffhQydmPmptzTvjpIAxZw2lee850JobKt5cqr4MBoaq0VJgKDi79iqggLf
KbrR4ppMlt286t3cvqcCONU0Km0fOjP6LExGTiBkvqmvKVd0/0pawSEj+EUPBNs5+XQW+xGqv7xq
c8hwlqrPneF2EebXghmjTzu6iBsmzREHC1Xel/X0AF7K2s6SrVMbAYnu7JsYIh4zxZM+4yVh3piw
btno0eSBNqbGCbqptKtVMYiPH2KT9j0pqwsU4IdZ72smGlkWpPdFW0DkMi3m+cKLj10aX6ImYtev
5o/Q1L+kWQ9c+b0KYq4tHjcGs6ydpufDyuq+Ijpqtio+Jwp3acy2Y+tGIBm7bgCE0+G3INjabn0R
u7uO6y/No/xU6jl1FOwJPNlBMxpe4wl3R96B2wVKfLAGCuv7suVyL4HuteHfMJn/Tplt3xwduQa8
+C2TnAKSjEXBheVliwllPOEZoM/MiZxWe3Kbj7FmYXDm6C12Ik7VzMWa8WZMHmBr0/wUbeQcQY9d
y6yjWAZUMyHwfm1jSTTCxrr3zfqLK6KAG6XYi51tjc22pxvZufTZRXCEilbl3D8PCtjRxFj7ZOX1
YSBLNPSeBoixoU66al9Sv38QDcM/r0HlKoDaoPQAgKddrswzIPBSf5kqirHHuTHWkvaLrcJcenJr
gjK9+9w1ugGxqOo3Qq+6fZuYR0tPd6x15c7S/C+/Koa3XP+o2PlvyfR2+6kp5baZNGM/zyrm0dSF
++YgyZnk9bA1M/fVG6onPDjVJvS78XUY8EfMaIZhspsL82OoQrz8c/xsqCZe4evN9q0LpjpJzOjD
oO8brkBxcYtoj8634o3w1lMb78vkTbGVPKd4YybNmUiY5xSWcOANvfY0F/qhhiUaYOKhugMPJaY4
2iIxV6SG+aDxjNwWjfGUhiHrUV2S5Rd3E8RtRNKx3WJu457kX6qJygRwSH5KnLuQe/8MNcPkorbj
dZVpgL5HG3t+cZENrxizSisy0efoNC/QivayMqPAgX6uK3JaRVhrqDPyoTf1j4kfbhsqrB+2O/zB
j421rNCnm+jdm+p4bjVjs7Vb0oGOkIvYMbT3ueEGHozu2JS3yawuk2QISCp/22YHgZZJpbJ3oNBr
XovB3EVoa8EQFdPB6Wqw+4rOlEG++m3qrWzzpesIbvWj+0TI+tns5aOAA5DU3T6CGhwVAzWBSs+u
tdKya8p28M7RlzI+pR89W56zWKh7h8dqZQntgrYl6nPR9tVJ9Syyupsc3HiJFnGyOyLwl28l7tMa
toCddd51LJor2+tmjTH54GmRcU8dQrZLatYqTvCZY5mnQvqb1gn1K/cwG9+GdYuFJujsmt0FKBYA
xeSynYmhdYvBpS7kesBHvnbqe68cLgOHmhULKy1KB5E3N0UYPRjt5k1+J4Wu9uUsPhzfSTiIFwRt
ZP44mQ6vW6Ij7mMH1RSljhSQUSstFtomujCFxQPiezP5YB1nkABFqgehM5m31ki2aZlECEyZF9iF
2nkabw91xaGPT2OUCCGUyrTYdgZcNm6bg3/KNGMjoeUnqR/ftekBFsTCc8DL1cT2c+QnKAaSZ0Zm
HVOXrZc+kWJH8WzSCrXUHfGnudBbDB51sbMcNPysPU+UVXbRDc4ez/YE/p8+NoQCzHZtTCZPp4TC
Nytm786FGfdfaW0Ya3Cc22okmzMbPKErTDf3gw/7iI6kdJ6eRMWFQtMnMEDKBO3M/KFhvl9nM/Jj
rIkXmhNlav0Mc3uqXWFvRti2G49BM7+MKgIvaTmXpkRZBsO9uZGL9Yd4xhw1YB9fypbLsrf6F7c2
1N3oOJfEqKMVXkPrAgxwQ1HQn8w1F+i6Q15YI88xDmDvC7o1G+fBMHiOdkP47M3ewxiSBJwi3TzV
3ngwxWBz2CWbZLTV9ywJLFkz5m/lesRgzB4cJXG/kO1u5+vxJpHjpzLE2lB1sa7dz9Ell0dDsm9M
e8+RVIy4vMYUG9KvJ60mkAmTWFcaVmBZibPGTXqvijjwzW7etOri6eGNV3CLqYpMmdnsVNbvFTHh
dqCIl9azMuD6zXDdkzr2m2pdOh5GIgqDpZ+Z24k0qDFb99NUuTvXkz9a9trgAS5dCpFaYd3P2Zhs
5Izvx6U4CI5qTdG50QRd6HKg7JAzSdytMZ3xrzrX0uvjt3Fuhw1aiVz1eYsQzZF+15YDp8R52PZJ
fZ+O8x+tSrltpuEPv5CDN0sSPGwfKr188G/zHA3Pyu+3jvDqs+ideweAx5QRtPNsDrG4dh6ywvU2
JSddm+fQKsaZvzazZsflcxZNe0GNxYTSxw9GEtFYo0GQtTCwWvgvegpJ2cKmGzPx84NMuleweRug
RQD4JW/QzJ5kzYADA0Q9Y60ADRSTU65C2KYCU5FHQpyAXsRhfxSrtODpWuU0jorG2yDmrFJXeKu+
aYe9Rqxymszmoqr4bWAwRTspjcm+xtzKveShc2sM86Tp1oNsMjaZNq0VEWMKw0TUgXzzRLcZ7ogE
QdFk7kL218g5AYqltdnyBZZLg/utZDnSCDH11sL3nZzjMixk74rrSnaD2lTshoEit1vI7P2u1XUC
fY2s1zHh0N3ogb4XlKCtXXdYsLnASmNVbRFKvDWnvexED8Nb5/V0JgPlagrYtBH+jrwXgL8MIjcc
u2w8vAD4qqMh+o6EaDvA67XvZQGIV5RgecfUrwJMKh8y5vAUL/HZ3H1ukWDHkEFfNrGyeJJVkxJL
vS4/lz9NhvFst+6l0fwjB6+NRlgTa1XKTy6AANcCJWIQW9tuA0x9t7HvXnQT9F2sPVW9Gk55bT7p
+w7/k4zbs2GRuMaWWh4kFNe0Ew9+QkVomGsbI87SNdPEdNs08TZa/GRRVDXrOlIUf6oI21Bv0B+d
8gO6U32esb3CL2EY6EYYiFWy5mg+XZSIbUwfn1B/aX2d6DIW6GzS8XDaKUyqbJIi39Y3tp6TuCJ8
v8s7hxBXlvqb2mZGiCe+XaEcL2+bbm8MBP0NYsoMxFqeXZzD2zCJk7VpPjqMdeiKZVmrwvIcxl1M
TsU0DgnbrsLwVrhCANUycaRykcAmOduR4/0Q5fPJpIUi4z0JHA/zaxQXJwur6jDRf+PYiDCdN1YH
5eHCx/WPbr6xLL/e2loDfhSfdpdn3GftHrgYGWt/BuP/Hmb4Q8M821ipjTnfA0hM1DyPpWCVO0al
d44nf+R0hWa63LWBTSUqzm293KRpeOlL51OnDsVwEm01L4eGqYEU3jrbCjftatKVOCxlJq28F8YJ
N15BHUP7ibVbX3FezzeZnbVHU48uMiWz5YX5jz3NkBH08U9cc19zVLNS5e/IteDvrJW8CW2PEVft
K3MKN6mR79PRDlTVyqCvyoDurhBij4UjVOhMFacgLIESEQTdJey41rFMUv7rWhGJJH1I6uSCOyA5
4Fdk8+1N6x793EIP485/NK1FuonLvdUD9rW8XZcToldjzH1i1r/Aa3zLFT+Za1L9iaT3mIZdsxPN
s5zLaa1P7oqVN91lU3fWu+nZL5zn1EQinNJ+R0B5rVxEI6ruloKPT78y47366ifxNg1ALhKb8dyQ
GA95kYqNA65i5SfiK/Zy2ryTptrIihEUWWnNHinbhiiOZZcOd04jblU8dyOLLE0q3qbxDC3oo07f
S59wRCIoX0WAwKY3O58AD6aNxiJxl+ZUlsRQlZG/yjPoaY6X3E8hcZq3DF9jXaZ/Sqe4a4eIyYaY
1qXPJnBkuerQPumayA4V28WXqTl37aQ+nNghV5Dp+BYO7MV8PieAMDrVGRn7ZCOu72f/kczbzZJm
dzIxkYFvxV4dVRlpY4vDJ9wnDskuLaqSy4ltF5rzVFefrZY0lGmY+OZG46Al/k5afymoto86RSVx
tNYZPB2cGieEKMw4SIocNlvKrDYz520U0ydGBRtbGeNvwlAO4jlFZDC1doOgVtCWu6QQxtXQpHFF
nSMqECEGW9J5KyJ7Bq/LpgHJnGbIISeQqeikoTwQI5SuRxy545JFanDeCyMZcCneRv8+6UvzlXWC
3zulNzjB5z5BLkBT8QjS4oTHNVANGxtKfw7CLcPhF9Sky9dGJzktkV1ZMVemyZ2SxV59kLsko6C3
+W4a5S0R0BaJl+LdD0+51rI5dReRtuEb9TVRM07DtlerhvPdKmuTV7cm+d4Xz+1YXHr04W050HjJ
MrOJW+rnIgHha0rPvAXNY+551ymcmsAHZLUq8odJeGfVlO+96+WB8FsmE5C6+wwmiKDxUDMFNXAT
FpO+XnKzOC+BuDKaIti2dtvvLs3XoZoCtuF3dHM5PBhilNRZu1HTxhay9p9bbLRghK2t0xdDYIs8
CcxqORlAACOFTz9eVYwbGOAAT3KyFoxr2Ar5QR3OtEkWxl63c9AwDLU2Gh173dJ36BYzMQ26QlMT
QysvOJwOpmKYYqsvxYJ/Ny85ZM2n7zdF3rXN8jXjuYimHV6sKCVzocdUzLTbrsXvGYO1/k3SZAI9
Q2CqTktKFCqN8iD6e0F90C9VMhxsHP/mh8U2AzFSxKrZZablEqVUPJd5ua0WucnkoB7MrtbRpiFi
HDm0NvlsoLyZfoCsruv15EHpmGJuQapczyUxhYpeuTV+C54EjnbumuInxEC+5SQ96u9tPJ/HYh4x
pzw4wA+Ordv2Bw1fd8vkLGDCJuh64D22chqOgBjtc8W0GQE3xSNeOcpYO+UcKLLQ93GvMCmgo7Gk
coArGbtz2ZHY5rIsIDmobiF+9OxcZgZgJP4f8Hpz7iIHbHafxpLF/DXY5AtIYl5Cw90SH45tNivM
yGFOLOHiepnpl0lySGyqyfTU+JmXKHJkLd6fFGbrhE7VMNQ8aHVPdHkpAM81scURRYq71VtoZ0Sd
88UB2+pcL61ORxDBhSBaotE6GelsCUtbNQjePG/ig0OS+tclOC/hahg3Cf7fFzt5dA16uGUdPlhL
HPvXwlGS0M7Dztw7tEBwPCS+/WumYCW42HPlbH1KeMQS9kbvHu+4w85Iz4grJK9/AUpq6o19TFrc
QbukErLbhSEC+Kqjm+OuxV88LzHz3x+HBCWaJF+us/RxaEEdM7ux14U7gSr/tVP9QqAS1T8gdjfb
Xz6KZmLY1lWoU+ixYC0tND2cKDNpEc2RNxnW085hE7BE5ilFqQJ9idF3Be+qWMLiwgCTZ/uwdqPS
BBlEAp8EMj4dPfmuPUKYS0hfYPsN8jiB27ZE+H3/D/VVEAeZgQtDEBkglk7YPZiX+H8HB0D+QwRY
TCPV4qvR3PITl71JGcTCEFA4OGcPrACAxPd5AQ00vfuE+9ZbFQVujcBoI7IvDsXTC6Kgm7UPAwWC
8Up5ExlsGt8AaMBte6YAPGXSaX6UC/SAOREfFhBCAhGhXtAIdsQeBtq/sQoXcEIFQUGYD5leA68j
yuYtnIXfDw3UBW64cTcvIIYBIoOAzBBDaNBEchyIzggZjXfpQg5ycJK7VniM+NbGSsZL68XPs/tp
eZE6/LqBct/eWU4qeHA5h8ww/0aaAsaRL3FvPzQCm6jOGk8S0L6aVGqTQ7uLOJ+vpjDryYSRC7Yd
bFl4IV4s07B2DQ8531UlGQDDuwtBhmNc89YzJGHoOoYRoEktXhmQHF+5adqbEFhWEE9cEn0kaIPv
60+OuK/eaJDTLtwzCyA5Ap28X7VE7L2KYHbTNw9YoyDYF+6Dz3HA4URSDP0OcZ7ynBJVc5ryI8pz
s3WQGVuNo81jN1YvcwyVbqDMHW+9ydk3xE+Uf/46g1x2H/94mSZEVPp2/RsHBzZP06eTLW67fs52
lS0vmu9Hd7O+LWV0jxurpHsQUELKXjiKZtg5YTkGTJkJijON9nnfwFltqSlqtpIlmvGWsdYAHwLp
A1PaWrhGFn+wEaKGDGbcbWo9Pmp2eLX4f29+L8tfV9Pvh7mtGNGHl2jEV9hrN7fBuIkiTma3bojR
e9ML3UEAIkf0SddeompEYaeFG6ABNAAGptPPWRh3MrSXgc2JxzbGo+WnbSsdatlypeihnh7tKYrX
eoo2PophWR2m918urtbQrkF8m1Iwj5f2F947hM3FmTmuNFX4hp/iTKg82Vs8k4jZPuQmf9/4xfjn
scbvp6IfvxxY59qUPYbF0HkQxVbBzLVTU9v3zXJ1p/Y/zNdfRHAfR/aeuhEMSQx/QOcimEXhrsFK
U01WcfDZTyHMjYEeSraXMc65f3z5rRz/IJCz7jtAnZZs8+8NGFk8EjRzYJKpIVYnCzZBLQ85M3uU
UB6whORddi8NRwbdNPpbNLEHRbtN4Ks8WpvNltwizM8aDiI5fuCUbsYZ9f+3g5qasP+FdDh+dv+d
cvj7N/6zV8z6F+E0z9NJXzI1+XfSIcfVf7E4mS4nnn+s1f9ln6aNzBe274HO8/876dB0/sVMyMH1
jNUZ867+f7JPO7bzP7pwDQPyMpQ3l1VLFzBMlxLVf+vC1XtNU01FDMhOW7UXnXpsFPJkH6GkVy7B
Q99iqxTWD0VE/AY32qmkySmZ4X9O/CdmDrM1nCtG7N7W8aC8OMVny8WJXdfdM1vexrp68m0D4ocf
32rHexx649RWDqii2QlCFUtGJ/ZzpokqyHQOJLQefZYILhqjPzCCawb2F2EQXEqMOyOF1MEuYd+S
rnJl9zqXGXHZuDwBCE5BESMPWd29g283QHwhi+mPOIcbi6ZtGkXLbt4NXsaTpD+aso/W0TwDg/pO
efptBTbp1dC61I7RV+Ma5nqomKfnRrGZ3UObxNQVon9uvGzecT+9FEAOEGWZfPnlTtOSp47JFtRb
vBY42FZzQ9HtgJN4p0dTUMti64XdB2fCrWztk3TdClxifBAur0dgDVhwDYoOlDsRb22KYzVo/AAm
QhCPFvNcYNE7uoxMfr+yx8Y8/35moDceqLQ+ey7ux5l8L6QjzmVVhsmauXx34iENIEqz/t3XWDpV
dA2tObpWjbYrq2E+zZOVEqrrUa6dRr9iEwKoTO7jny9lFTZXRvuZnvhby5yQZB26g1wFEaBylb0C
kRLTSha+RmGpXXQfI4eMCDa6mhdefj9wytcutVk9Kuur8EcXaJfbmysvF/M9PlsJL9rc1diFzZXe
Nhst5F1OEy21A6uoxWrOumptORWmhNQkj1mXLlYMLu+g1zLvNBBVO7UTqia4CHxHo3vyh6olJ4Ju
n+Qqvo6tm9wnQ87wR+aIjbGUbFfNcZcP5dUXunYW2SQf6biOd1OUdGvpOv1j2Tr2zdDvqdCJbaN9
1rWKD/pHZM3h4+8XJguePVTqit9uZQypeFaFt4JmAlYqd3MGdJy+M9Glb3Otc6bQHbFJO+ttrLrp
KURcV1DHv0AeN0z9GGsqERp3VVOOG/KaQzBKXRKc7paKMO2nERoX8Fjfq8awWeW9asPZl/qHUjpP
JtKzL2g5EvqQANkyH0etmv54DdMiphWMgyjhNDQRv1cDt3juQ7sCF0THmniIqX/6MKA8E/isvMcp
5bQWIT9tu4FWcg9ljA6gPto3vM83pjeKVIHnfHhzdKhB8HzBhwjol774IxbXzq3mPYYSbet1VveW
zdUmD4V5IQAvV/rQWrtRc0KCBUP0kmWeva0LhAxv4eExUKFswIl0cqj8qc+oDOMOo2kbNSJj4Pfq
dsbrxHTv2tmc5seW6kMvZKjrMDP7U3xqBmeIDJEdll1zzAvl33cjRsTIEMhZY+KdCGwngV0SMI6F
3Dkp/3TegbcmYq6evLDtsBWYz75pn+06jz6LRfNgSzxfK0OfznEWgxEuUGs8brYjgVP3bsS1yIPC
Hx8rbRgfS9PcS8fPg6FDgEyX75M6mDd9Mhmb3//C7Vp/3yrOmWDAAuUW0y1r3fHm2P1w5jx291/f
4r3MYGon8MoERqexrF/12gI76FXa5vdL1HKk3XipuS2iY4uB79UxsktI19UNrSN7nioMBNnwgdg+
n2GOl09dmd8nZRddfr8ao4HlP4Y/Dh8DUM7oPfEESoKYI9AJVof+CmmQBkPHeZrGQV4xOr0wfF+7
CLJEEMz8hgS4Y/PDXkdMDudI+q1t/PRnDdtWZUmCnpFJh0lNxdYxNJ9s0xo4m3jutnJD57G2BXvv
PGx+SDLLJlUn1bjmGr+SD9CbPuySQOWF94/cqlLxzp3Ccq/71Utka92jVhrFUbJc4kJP6q1Lt92+
FtYlwhP8x/OMCyEM7XskYC8OuRtNr5pdOnfSX8qWli/XlYrtdSsb89B2tvuWc1XlsZG92hSLE/dk
gELc0nsb/LkLdC6vFYgqC50zqt7khiW/fQNsHx5p+mlgRfZ/lcb9ZArjUg+FehGaRUFHYhSHVoUc
WX0ENTvSwltpYFP0O3hQYe+6a0819rWdujJQOrdwU+Kdk35RMtBqw72w4/oF+QXAGM2GxzEp78Oq
9hmkMveKIzdCOzbSZ9fJcXzk05sZLrW1dpQ84oKWN08Vi6wZPzaDzbM6FDXVs0T+zbQ/ZY2nrnZW
a9zmqXwltkGwuyrvhCaT57FrUYLcsjvUTZI8m20DIAO3zfb3T/HBuZnGjgCRJ4p0Ksmx5M5XZuI3
tsby+M/3li9LlVabmnbxEBbh2Vs+/H42lPw8g3LiTT9m6ji6JuHb5bMsH0HFzjUQijgcN1bE6juW
PJ70Foe+lyBQJKZZE93HM1r4jKxzY9i7WfeXUJqx85VEO7Ax51L+wTIo8rukDOHnwMcEP24DxfW9
vQVWLODC59zevGN3Gg5ZEu3jXCctXiXbSUtZ2Aem/Gbrhqc6JKJb9um9CVygvRYoeTeNp+zSZm9s
NfFjzGyIbBaFXaGjc2Vm12CSpjBSJPrjEKKAG+kivlohNjKv9bdVVh8sq3mP/GJnRMrcjCob9s7Q
fvEQZgzGGOcSTcR4RCVfGzdLz8oeP21qqG0JRtB1WB9oAHKDenpMVE51tuIEtKjmKgNv69p2T37j
253SpzlteKJmwUCQYtW1eF8ww/BJg58G55Fs9XUjdKyovXHV8PSskFX+WON0yJegDhjhZNtrDuKv
TUEAZRXA923aZZlKYStzFvHH3LoCtwNRj3AVx2hLPo60jhwad+uL1jvzirvGdyzsV1Gx8RP/xWrM
b6PQzr2r3xPuIkFnv3t1vBsM74bGDlcsH35ciTMLdgwuq0Q8R7J7yVxn1wHA3jUyoxdj+sGehn8d
X7bsx1cnrL+pD1SBPxPksr5cazCYCOjrHmjSEMe3aK7kytnqg642oQo/Kp9BZ/mHSjsuZnQOv63p
s5UhzIzW2PWmvZ0GwA1O7nSBSqJvM8MEB6PphkMRDNA35Mm32YbumKtdObUM5BLST0aOUa9eaCTG
a9Xrj6iwD7Cd/W0huJ/0v4NYDcP0Ek7WpiZdUEfOPjS1u0j1l3CGUUTPKVfTZmb/N6vr2HkB/FR6
j2LtQVnaZzZ0Nz3SDx2J+lQT6KzVHqUDbqs5PgG9i4JKqzv6oSo4knLp1puDKqIGVOUP4P2ezGQu
UIGMpeajWXP3o9N44huHRbz1TG5JLA+NiUHWwkUBno072xJQzKx1ZDfPFZjy3mett+6Surk0C1Wo
jbsT+6dsx1ONqdW0QusALjL4UECHbk15A0UJ5srXwwbgrnvpfGpWW4uheRkezYbPlm13ovOAKaI3
R4blfe6rdzyFx2qm16PX612nTU869yPTImxKtmthOppPQ91gM2m4EX3dQFMj8FD605XebJ0fPyuD
3guxufL2tLF8nLLiWOhpioNXb4PJgiUdthiLiMytpCcwskT6i15Z9xnWxhX+/gQrQ/o+N+jHHXPf
vvOiwKd1Et8GIIBOvXSF9U5zApg4w3mHnXtvScg2k0fH5RT/NDb3iKWRHaqTYdUxTwnEs1v4Hzgd
vlLvDyvANWyZHcABcbBhrGgf+OsV05ctTGYzXR/oJaGlOJHXrHMG1kmxTrTpU1ney2TYP0oMPxMZ
I7v+6WA+B0VVnOwSobXjLXfy+Dt2kluPuw+6e/1pUDt6cuOJ5QtdWGctUkn9QUOwD6PR23nOuK9i
DHy5esO+tRAwHjpB2K32b7k5XasKjtdUjO+6J88VaUebQmq2RmCO2/gPUgpgFS7Awsb4AyVxq2Ta
ruZaXNpMUNEJp21J7UEFcPM1EY1rWKK6DW3JRTI7cmUBFhq04aoZ6TWt7Q9HT64R66/QynhVYQiF
9ypPUWfvG2XFG9qdA3jOaVtcFba8nZzdYI5KpDEsaciDPLJiEBwMeDWJltKQy6i9DzvDWg7k/Ud6
Q7dqaSDpQMkW6SbGboYXLPGYqIqMcEZy6XKsKMJQV2+SqypvP0JAIhVZiS0R4ibIKRgux+QsGzXC
ajdIFWMzMuxGx3fnbEjxfcKqlAcbSArWbs2557y/taO6Zb+Bb9cWnI8Nj9fAn8f4bKeLB7aLr24b
wuto/zK/pMVUWQxj821Igfl39JA+etJ6FH6ZPGWV9RqGLO1gnbW1Fg53yumKLbusDp2dSwpzIlxp
s7zYTU+N138Qdl7LrStLtv0iRKDg8Qp6K0u5F4QsvC/Yr+8BrthH5667O/pFQVJ0osBCVuacYxrp
sa81JovRmKzpbw71smIrB6KqZ5QRq/dK+hiBXvcY1RjLVCdRu+1u2PkZy2BkNQk6JrmVG+2NMXTX
wqItydTZ3CgYv1i7radQRiA1nPzGTkbYvC6kZIZ7h4T/2kHhL4XEtBv1LqAbmN7MtpJlZTo3dLnR
tanZ2kItSNFSA0oi9BjcTUu6qjK8WbXd7tgnYkkhi5DOc7atzeQ1Qvq8rzN28XmjfgmJhp7sa3go
qCA51wDB0bJxnQpZvTRk6UnEiiMb/wcQV3NcgfWOV7hfBAVr35upQGB2QmPaSod9s8U/36t0puBF
ZN+hSIXykzsY55x7ayYeBbWOcMLidFmnmqcQIxlI56Yx87vRZ4EnSefUtEq3YvTpQJU4MFBYAhDB
w1MbbNDLER85AVK0paNl7UYvZoqXqDb7U5+rP4Rgp5zKonxbJlmwEpXBxjpw100LXa5GI0Qrmyxz
1pJ/rl9vRNzyzJTVXl1v77PZsNuM///9rr+O1WjPbqzaXB9apxzdEc2Iv57y+kvVpyI0BvV4fcrr
TX0FabsidBxvZrfw9SA/EMoHqB509AJJUKObu74uzvFIIynvv8OMYhYr1wsNj1O0axQVjZwiGVvL
G0PWO4e2D6yXzstb68UEo5+U07cdj9+VzsyrBdjcuDpS4P57SggFpdv8yEnsgKKrcuWwAEOLsUEz
0MgZ2vc4LthT4hAvxakYgRV2X9MEmidNOQt0pjhWpbU0IvrYIKXUhS1hHDdOKVg5wUIm849uxNl8
vTSlPsr4nomn1trttu0Z9cy/vP4IpczWU29eqgSjbUeWehZCnsKFuO16o2K7as8Du2ExaBih4wI/
uWoE6hK2DtASrUXG6jigdK/XS/b4ewTziUzvClOomyYG8Aijpvd8ukmjG4Z7pp75Cowcgala9pwa
U7ie7DnHYxLkdYfx2+SQfdMhcz2onU46wPxD+88li/4fpVTAl3jIkoPTaQgEwO3i+n5IM8bojX5W
bPMLsICpqw9SC57ISDsgB1rKSJzgd38CvLvYwOqx45vacM6sZZ9kR6KikJiDshXtpounky56OvqG
dgyUamWgitRadRnhSI6Giv3MMsWT63NssElBcKAd/AJxTQOaPjPY6tsR4jwwwWO7khYeJFd5qwQy
n97OSdZ2v8rR2UXYf+YSwTQpZ2uEWG56R2P7YOczCfJuQP1T5tVZieBZRTQ9VOVNIiun90eJD7S4
YCrfhm9iUk96hTQLe2tHjw7emlpLmg3qrZO7jEvv80Tzt3rbn12yTTwFjcaUrqfGOHRrB1Wvlyjl
kVCBTTagum8rwXlfu9H8+AbXHzPLuLU8ZHybjg01TKmEP9PmCMY7+Fi0NC6LdG+yi3LSx3EEsWVo
/rNQcG4rMfsL8tC0G8Ou+7Wayg/fgZdTo6VYkul4qyGNVyUccr38ScoRlYCyd0anOTCq28PyIKGB
XN1ucItzycLvDVQtsEh3Wj6MHtLPcteY2WpwEA7I9lhl/qUoLXWpGgmkRpuQo/JmRLC8qY3X0fcf
FOw5C05N+yK+bU2IqLLBYxUiNaFuxJndMqbKUVEnTbzui+zZb53VIHRIy8hcF3UYPZbGps3sGQHJ
LoCCg0O/IbKvfpgo9z3HlUyQrUD3GmO8ACRmHelqiODVa0jbwZlWPjsmRLrNp1HYe8k4EXJh/BkX
GTPFhIo1GRFZ9ScjSd8GH+m13nBw5kG9MvpyK60wXKAL91Ekhl/jqLfnCPZFRt7VkMzTNcd9xpBZ
e37bPsZoSmwLbYCR9+ClokUs0+/eap6FAbY4mT4lNFqcLAmIKs1mZfB72O8PqVZrxNO2YAiHcWGq
CoGPqMjgGDAXbHFQIhdWow0xufeZrd6AtfVyOd51AbpzIV8Mo8GC99za0V5HgtVjEldT4z5m7rdQ
bXHuIdEtUiZjeOPMnxpDryL8VVHFN0WFTi3zT4zKhTfhCKOHcoZF+V1N0WsQ3+qieob1hruqzDKq
SQtlrcWKZppyDUL66HZ+8Iqw5VNYyU5vlCMmrBs/eMJNeqd3VCEOitrS8e+QBbnLgFKESfpD1ajP
hhkfzCF/CDREcCmhBmlymCCjNrUNELzeGbJ4T6ox8dTIF4jRMfvIpH0NDRdg6WR8+LGVeeCycfaa
xWMYJg/ZVP6ELBTaVP2UuLug3d2lKmuOLY5YF2xamB9TNHz4LApCZD+OK06yJf/btt/GuHxrJ5c9
Zr1sjLwgrI3efyeKbA3jd2EnEyS/yNNea2OIt+40PTaOeICTa/hMbB3lQi7DHbKbt9JPIjxVeIB6
0nh4g9PJGcBGjJc2kw7m1WKfz6WqX+Y/UpFkDgFO032d8OvovQ3EjeFCSoKq64kR8fZkr8eIrWA8
BSdOfWu6bXcpCEDF/NQ4hZVEUXAEv+ri3FK9WWN+LqYeF0pwB0n43jIoyhB6+0gDHfS5Vp/cGgV6
7yhSbgaZ7RtTjz3kKZHAtBfp9kMVW0gBMRboPSkYvkN3Wrz2qnsfkqmGe1pb2dSGagCLsq8Ix7BT
/twinfi00VUutJEKOl2hRYO9Vgx380fcZuWjm6J/tlgREitcazL8VNiXLVGFUebwJ4SvMXN+jNb5
Uo4ClUPsXrRBnHqLK7lAdz3VrJ4Z9mMzzW6d6LNrzPFkRCHQc1N5gQLwqkdYQlDcY8VMnuoAiUl/
6fNC8LDo5vpFkimHfvlD8XHJInJJgoFoEAlssHJuK6vC7jW6dNsVTVvYqmD/USuoIYdnG6AiUyxq
dixWs2mD02QynTQ09bRGj4zHeK4O8yRHDGf0agFvr96ErfrhhyTyJuFt1IsP0O4s8m51GwjJ9x7+
5YiMdZFqfIB1TAd73m5DlQfBGoijVao0BBP3zH9/h84iWjgB7RBlIP8mMGgbJfyBgYNIinPHwrKt
eumbF7Oy3gaT1ENbXPyQBkfX/1DjPuGBMJHMrKORIMzewtwy/598vR/Bk+IMayKHaNEhDKgjRwR9
BotCQmxHb6mrqnfWyTDeByWvn7Zduy5bgxOqpn0QUY8Ist/Ho+mfwBldepyGWaNW5wms7FaCXseG
dtDSWQRnsdGeKWzIRExartSlDc0n1fHCTjB0Q02FPBJiuMboMMccGGnidRLv2PafRkYwXpbgFXXn
FbJqXsGPv1tAJsCOhCsr68TRSalDUyfTyLrh7Q2FKVlH5RLrAOeNIafvrhkwQieG2rJBUmOTlwjw
z2pRU9QmooUuBXNOgzug00ZIUynB7URAgm0lREc+yrn1mjio2R0ogbbw0M5c6lZH2lCjWpDu84QI
UO/lZ1s5hjcY0I8cM7ixU/eu0eiSSv1BVsNzqbvnLmCWkVbKCx1bU0VzNoRFvs0UWpRWGHGe5YQW
ReNHhHwtmqpkwTbvZ7ImAPode1bmfItx0GDE2JwIejdGKmi6Oz/6oG1v8xWaaKaDYNG1V0BGnLLT
6GtwUEJnNv+4MElWU7noAmHfe1YDDTXUiqfQaBF08Aa6ULVB/9BVJkBhJbIiOCroVUBxY14v5ulm
hwm8ylC2kGOylsL9pLy5BBO7XPQ+y6CdOmqS8WcI5WdWG2sZ4XHBG655kBnYQPprNZ+thLJ9Ei77
J+zr8Jv49x7sgH7SWPQ3ShHqy7abk6hmf0adXOwJqOIsv9jgxLatajh0qkaXlqCAI0ojtg+gVJ/U
UgtogwTuigkbSU3NuzFZFUqGdm/73QmHcIQDGEmKDAfaa82a5Xm2HrBPZwa1dxpy2ZThUU1K4t1Y
81D3ejjDif5xy3dDY5wUBjuZDTSxum+nVDfMVZ4TEWteL7IL9pVxHVVwjbswxkpBjlgCowhw0nks
mu9cqcy1Qk6YQZ9flE9CMpe2IptmXhR9lIehyVA0depGIVXKjG+sLNGoTJzvtnHo/zPXy2lXK8q8
AmQGI+h+xVvLMLtltdd1GaiWHEZrGWAw19xna+ATr4PuPW/HiLzQlSvmlBu9VaF7q6umse/Y0D6G
fv+uJQ4yQIn2HDvJRqr6a412bePLNlh0Q/3WpPS3kNsCLR6AZZNowMlJ3OAHXmLjKomLZuXTleSk
lNEagR2yfI7JhGnKSvM5pVOylzMvgyFObVGCps62RPE0tjAPsm5OK8N9Z6jsYGwy7Vq9IQ0Lw04M
oHyJJP2rYmS26PP40cb14ml0AhZ1DhgBDnbNK2tMBJZk+KEGVJo30w8jb9ApjKHFrFwbvY6opyc4
9pj+W+Klewe8q5WjG2/V4bO1ucnMtFunJf/TGQhV6bMljTFuHe6l2U6IO5EZhMWhc5ttCT/b8y0H
FIJAwZqhiyk1BQZvMd2PjesvRzEFy7LKJSAxK1sif55FBRST5rNv63fGQFCWH9EldAS4eRtSDHYT
t31q4zYHK+GO6Dp9cdDrDUmm+AS1ltr20S7hHHcsMHtIK2eWh3XEWN86+ynfZCZP+ja2FdNTAkOF
i9/p63bgJFNa9cj5R3xHbP4WIW7F0DXXdQEaEYNKn6W7ZByPYd/02yyd0lVqWLve5RQX5/WOWvqu
aBn2xH14UnSmDVE64HggvFVN1V2QCki5DmWIZRgAehGJu42/UdpkacZ6tM4bSgSjHtYOIe2cYCTI
bRAnfOmUl6K2CYHwkzUy2aYqDrANECoFNFT02hErUoJmHWiHmyqZWIsKePyjHD8Ii5tOqdotmZ6B
fs7uo2CYFjjHTn6bDAxp+WKQ5FgUKLZzP3rw257CgxBA2rOz6dOEsi6UbRQm65jppCfr9p597LpV
VXclYia1XW6n+y4vNlO0b7T81swZLJTssz3FSe/7LnCffVLAcf6XpvJFdw6qibVJ0eeKkdOM4TY3
vkasH8T2aMPrvYddyaqJtEoCu0aFCptX7/IPNcZk2iAknEKbNVZB1zvSETGC+GySZcYp9B7D3a4j
I3ppSpwtRMcWXozbEdaJAf7Xbmm22Z/of/ItDsGEVZ2gKcE5yiqIoS40n6EDHZ6eeWRgi49cAUHW
lsoNuutDaNsXZyTQ1kcsfaPEC7NOYWqV5jYoghCOoY3aLjWYH9AOQRqxSzCjIDmaCO7KbhE+H3U7
QsPNlEiVzW1WJ4w6cAgJcgw4O1RA4DsZMFxix1Tb02pKQhhOOdSRIG83eAjVO8cPGCUq+qVyi/su
lMQIkIfFKqZfIr9aT8ZEzjFDx10nSEypXTjm9PzXapORlJdPt6lyBmsKmFGjYZAoZ0QFKD+G+qxN
HX0J9nCIdyJSySflvQrji4M7Qz2kylNvjDu9YLvXB0TbaS6nHvVb77uBoiB9AjJ87QUxcWjByZNk
VaIQQt5w1+E/IdSb/+SkD1SuTmatDEthPKj3z52GIQBI83qcygpxy7SNx/IO0ojmhYGbL5OMxEC9
sBz6SM55TkdaNyrVnpbDdcF6hUfWPgQxziVTJy7Tb18j1EObEbMjh7lPo+KkKuEr3UF2IrLGgz7j
P2bNrXRyGC8wE6rEOKfQBPp2wenC2kLDIUqK4bICdr9rlhIKosfp9tAxpFuUTfdhFYbimUaVL/Xu
hbW9ZD5JHkTjoNy048jLAAKuMrc9ZRvH75Y9xmxfIVBySKh/k7bbuGlRUR2uxjZiS0VTvtLJ/2Nm
mWPuYjY6R6DDyWDFNklTrDsa36YFD7zy/fGs51A94iA7DLhD10kLCxepydawm59AxLS5kh/A3bi0
+Y9A6dSxKUR7+NToIojODo2PEZuGayp7TcQrfyR/x4m6iyzih9igbRn2MVS6/oJHfwG+522M3qUJ
qSBFh7ICK76E/5SvjTxPV8WI92vqSP1Lsvhegt7ZZOh/hGhvfSKec/5rbPezB8y+KFQnUpO6wg4w
LiVfWsiUR7WKR9/HPiGS15bxu9ckLERu1bxPcbilklbtyYY2TSi8XRQ/DKqeoBqzlPP6dG1xjLZP
thhOzejAKhxp1/Ud+Oy8gO8Wpe/WCMoutrQDifdfvgUCcaD2p751HjtrE5LHvi7i/nYcq9l/gD4/
CrcIa9qVTxMXYa/WbJyk+UpEn7D5pAJOVbu6ayvjENmmix0gWVe24u9ToT1ILKVMVRgUqsibQ/+Z
wRQuRoX6s4IHZRRavExAii0yTp4GHY1FNJC06dhyVcynJSccWPdRS3MeByYeb8oM5I/CGdMc2E+C
Q8NzmTXfjOLAX+oIr4KcIRJ9unx0030g9L2FtLToGXbR0TQQy3LA8dSsDHFjbOqDZVd0Ogz3QQlT
rLld84W0i00U+HdPs0a5GXWdWJCGlGFTI0YsotgU4mlSla8asgp8zGJXq25y7xydRzGE+aGBXnKF
pald8GDp31YaN7dFPN0FbSUXsCT9IRzOw+TxFWHH1SRQM8h99EYLFpRancjq6k6FJLbU0Ql0jpxA
RTMsCWBrAOc4qoqw2ryvdfOjMJOXIBM+QupRXbOqdfa9SYN1o7tJfEAahW16xpYUuTRPFqYlYDTO
gjZTjesev0NgOruhfE6aaSATi5g91aw+MG8BQi31BUjRW1nqkoWBErNoafiUtQIOUpbLIDA3oUQi
OTbItqvK8HIlPfujkuxEN443An5XGpAG6Ue1urMm9YbGAT3seNrUBRAEFmM1bKutNETDvqRXV5IO
Pf7JJCMutaHA7psjumz/K8wYsQ04imLL3SiWnxJO2EAN0JRVW0FWoTmyGUz/rBBE6/U6hwFmArzQ
1oMofP3eSIsdFEhjMwTiIWIWtcW0iCJa+vvCtMQmBxPaMdjfC8c9KeRhLtVBXAQdQtPoJiTZqjJn
Toq9pjvvcUnbcayNdE0yEsPDxPIK0bFrIYFZGC0+9wzmPfqu5OCq0ZOYmnCJmfK9SQ3y1lhpcgt/
5ljTIfNDuSFto8G6ZKBZI4/LMwnj2qEDUVlK3lIkFcjtc2XN7B2uHO4Zj0tYkiL1FqMPIYe9AEaf
vndmJW5E26367MNXzeQp9dO7KNU/zNRayTIj6TIFl1/7q6Ry123Y36ccCihqZY1Gft79Kkvftr5k
LZ+VCpBCZOVr38b2lxYarDnOy2pZf1lBRmHqEstkyPKmlxpnym7fF+W06ojbYp1iN5WHz32ssPqC
nqRi9zfDvOP8ihyZn40oei0LzssZ7WoSXomxapI9UMhiqzvGXkWZtNMrauu+wD8N0F6nfBqD6Q13
1Jrg1IVVkjCjFkwxIvnia4CP3US+NkBYFj4tPFD18ruvy3STNDnmerAGSzeiaVflFMhtT5aOba8z
heN16tsG0W3DylXzZrUcs1tEKnWYx4wh7EPJYmMXxkR3WH1Wqe6Xdtc9qgGczWpuExsF+UBtIR+z
CIOWbKyRnpOpL82wHT2bxamLE38/mjnBk014wUyTYV0jFrfU9G5RT0q+hssRI+kMK9xN43stsx+s
cyVCKShMtQody53MdcrcYYFw5SmJKAH7KX9qez43Q2+nZWoX506t6PFq00AOUf+o4vrZVstMLEcc
T5gO/MZM8OH4u9ANBv5Q8BouGEO+5dg3r5fopyDW/L9v09i9J7iJ/nnwOD/D79OUlEILC0tAfhAx
VpPrHa/3KSsLod31On18Z1z8vqKflPzqej0aQ351fcB/Xfx9/j+/IUyNpI3d//ou/rzJP6/I+Q62
wn/fEhgApeyKdM2DVUPivT7N9dX/vJHrq2mw4LPt7wuXSkIJcb1rlcBZ/fP5/Xny662/z3K9pNpD
zfeBg3Tndm/BnGHn4Abf5dmg7aQgqVA42KuulwjdKP5c+r3NmSb8Hr/XY0RWdNX+c8/rJWjbWGT/
c1sDU4BEA2N7vf3PM1x/++fBv6/1+7i/nsYklI5M+ACvlUUfHbyFENQNwc3vG6k0vMGL63P918Wi
4Vhd/T4bMCvyyQbzkmQ9W/MuUUc4SqThKhUpSfOPeI49DOcff932e/V6KZf20U5yd/3X7dfHX2+7
Psnv1YkqlL1PLmm3/PM6v/f767br1fRK5P69z+9zXW/7t4e4ssL335jhgg7I5vcBf/7c6/Xr28rb
Mp4Wfz3Nnzv929NeH5NM7t5t2nJjFZYk9JSyTBgYZ65XbT9ijDb/+OuqCncLg9D/++teXcfQzGJ3
7rio+O6uD/r98ddtKnQJkhEJSf59hb9e5vexf73Uv91PuHjFUXX+827RF1Z7nLXXm68PMErsRX/+
st8n+K/f//Ui16t//1pxs3I7xthE/+0j+H3a3/fxr09zveNf97neFqIgW/U2eWsR0UnofJERCkZo
Xt5LRh8i02t5G8g+Wv9ZLnr9CchxivcYmhkWf5bKghbePoyLYmfoiU027tx9yFZakgDm6dmyWboy
n8QIixPiXeI62DD9rQ8jMqSDOV+iW1cbbLGtcgXj3NzwN5+1hNaZ6kBW82t1685cASCuVRvRcsQU
6dmw0b2hQf3XWhAT/e6mEQVwSE4cfkvN3GTj7Vh2Xwa5SUmInkCPJXsP5rD0AKtZrguywAGOkWuq
DxRH/XLT4VGUbrIOK0QR2VAgLqpNbxR+tNIyqqQgOWUFPK6aTBbcM2V4tFBBnYJ5DlPAtu/H7JwJ
tAAMsTFsWjmCAEphpujAHRLp35VVi6EYToLdT+qd4VjaFiYq2Ca2q4P9TGnC1kYmAgk7hY7mkPYE
R5lKjBl4l7HV5zNdFuxV2OndGBqmW2Y+ysonp4RyECko3he1ny66ke7ysjyh0iWgqTFeYQvviWsg
EK3topXJuZ0K5RgGTKTikLYbO/Zi2eS7MWyPdCXYY4Bu8hRoZ8sAnK6qMwXwpRGt+4rPzpT6Fldr
+BgwQ5xKjbww38HPzca8ccabpBt+GpsPBpzoKzN1xqOdewxItVxEAASuDkkx206ZnR21Tg0RPcXs
W+rwuep+Yp8CUlWpCIbJdDb+5Nm4oLdSY/yt1M4mAkLs9ZCDvbLpsZEO/RO15LAG0gazWDZfdnSb
BXPIDVpbGG+0kje6Mo73mgJjqe0VKnOM4LafvDWdG64Y32fbUqFBUEJfwYYu+o0h07WDRmOlGfzh
AbpGQq/vhjlpjIhC9ThMaD4DrAB7NecfXa71kLQmZpDQ3AMHxkXKd0lq7OxD5UdCyljWw2k+gjSo
3Kc0nL4ZYVMmN4wHKuNNKrZ/LrT2s4LmttD4+i2QAXbeMCKVC0P4BYYaG+yn7CNjin5Z4w0xmgYM
BvIt3UiUzZSo6J3lyFAkY7aI8uXZjxLE/CAQ0KyRnZAJ3jCvZaEkW+YSYGw7dCOZLyY6OmWdBY1/
NwqCyyvno0xzQMBq8D52yhqSnrLoBXWZ0E/0E8JDmGPlcsMv7Ocg+oeQvvYwvbjVSLaYsRXKt+1C
8NMiPdrpQs2AZap3k/RJ74IBArLncRTEsqnusXVm6IZC5zXpyPRUks8EnMd6qiiMaTyWa8V5CucK
2owzH5dU3i6NLqcXohRHPOTOAoQxTXEh8LDSnciYvrbqu1kZlD0EZK3a+qFJKrJD+nTh0qm03PJV
yO7MDA0Gly7XqeyeCtXHDQ5ycVH7pPuigme/IQYcmUHhI59i3BHb4RbkjEqdLO6t2HhS4JEZ2NbS
lD1Sk1UqtI1yrzsCw6tot0JHcAkC4Jkc0Hc/qGqmxsVXPL3gCe2RqYWfaoTPs9EuThVeCO7KwdxL
se4PLqx0q3Pf5dA6S9pVpBXai7igILd87SdP0VOr1mvcm2d0mc9d6h6x5wdATfuTrqK/k5MRr+bU
OFk2Rx99CK0p+Boh+IFoysPt+GFh2/fTxyRv3wQ0Whid460RK8u+xTNo0UnEJMHabTAIA2eKSArC
B1qYZcAxsaiLFnVc/N7xIXl1iRAGm8UO1mjoYdOqFpI9YqhSs9v4fZrioAPmykz/DjWKXPU+VMJ5
hAy7cKnnLQuBQschTV964qmXYsbBNTXtiKbJnksTipgJ8DklAH5JyDje/VqlITMwEUNlvyIy7smK
NTAac3P6ubOY+lZRgpUSQUSkfRVK8pVF2mdT6XQ56jknxgy81s5wzLSUa5mfLMjwMxm4MdUKx+BF
oFIYMnSd/Vg8qHF1rhpiF/PxWLY0OhsaVlrPGw61tdtgvVOlVq8GxaKvqZY3zK28qICIp9sB+9Zg
2EEpDfmP5IlVrtGL0B6VFoHF5JowVbcbG/NQWpxhtv1kur2rKuu9gRFXDMYtyJtsCXtpGwq78gJf
ymXb++g/nH4vmawH1hzExlkXVF6Mrh0y7dIi1mAW943oG/Jh6evKp1Mx4POB6euRzmSgR6NkWxBU
6kdDTBtbZgYWdG1jTj3kwvySD+raEClC9BB5yFiRKQKupFCKF1eFzNktgtDxzLK6RwP8SB740wgs
fWnUzSNxip/FYD1rBboaWsMZIXVWMJwIULcTGq6iQcoqLOuEiX7hFA2T1IKhjGXAw/VRqETWBoAU
7hKUaq9M7d/cIH20yvY4WKYXqz0CV6DxRvqaDBwTMdwuraU20LsjWS6LdMTnBqTDXCaldhspNSEj
fD8T5LTpll036sOUWV8EgMvhHS74br6NcngLGmaCdook1CloE0RMfLPks7eji14Nr101fccMabtA
30xdtGuN7JH5KhM5tbgvcZW2kcJ0PBH80MMHY0KQUpAatCJ8tiVSb9oYbvDeOM0uaLHl0N1c5U6G
9EPa340BulhyhvVaiYQhNxg/qcgtFKP3qlyFlj57hGR+lwRkYgqEEStMUZuBSNnXrCFYqWKsWQyM
6TGpBQtlBG8Uwh/Gunqo0pb9sj8nCNvadtZRV0AEwI4kB2l+qhnGI7V/Ieyn3anlc1SSDqOO6ZNb
KwdWvoeo9okMaW0++uAswOIVpraRcb8dCn/dbBtayA0fC4sEUokIy5XXMyZ8C0cGg61dniNnVi/I
ZgX/ySI16JgUxUPa6qgZtByTCt9ecKPfaTrsi6QnMXaon1GFHDVX3rYAduy2vytl8GZmiAlalzZU
3KevtuuiP8DsuWgmmlq6QW944tiYs3o9FrHnisQeKpqBiEH1yFdyY7TjtCNb3C+yM94A1DaYgfDM
8HVpny1JW25KnYEAzOImjWmQ4PLh0zTQc+qw7Aor/S5n4wrIlx7pdXuJaMRv65CpCoIeG9cCHgN0
53nQHZBuhR4axjdsMEuWXG1tZbOnvzvptXuSRUmGrY+WPo3wfDFa1xV0BVioswR1qhPYiqdPJk1+
nQ/Z5mO0bRwEGSqrZavZrtcQD0afhclq9oCeuuSYQ8yEhtozycS6l91K+pZ85ARHJXnnfqlD2x4F
sNVGFubW8eWjYozs5tz2Dc0vnAYFenDfvtVgf4POYaoRjfwWyRyYH9KfiRYuIMohm+fLQxFWoQms
AsZnzPoQpGYJkYGds3Om9NmmqC85g7ddiQ6c2pjEYHydJHzG0dHAj9UF/c3gxhwuVXQPzQQaTst3
zffJ8sE7EUTFD0EttMcF4/JEv/iNc0Zw8iEGVClTDQxLYBLyI2fNuPdEBA3U/3AZ0GTr3OBMCUKy
kXnSouSJWvvJsfRyYZJ8iEx3+KQrxbDF6Yaz43Kqgd+VOO17UEacza07JYhpj1sV0u2Kbwegwpre
rdllTJusNPEMhxrMSo11HEQ/3do1JDEcovaYu8MmHoiTAV8lNHOgsFI4txKasLAASfcDw17gsDq9
cWauH7TEQAQnbG2qiSnmFHYbdLl6w3xbOPkFBdEHO+VqYSYVslfBxN/moFF+NF97j4pk51tMB6NQ
HkrjnJUq2bZzRkOaUYhOJpG7DWhVF1NOPJmnunUfM6X9ZrSju8YR0tdqxkOOOKUhlBJr2gVzZLeB
iKR6Hep43+bT/aTTnOnKtwoII7YbRGNkXl5KA8noUIIQ7RHQVirhUAmmfLSyGMAdtBxEkvmIUxiv
TNvOIjEUMl7cgs3u+pHAY0tbG/r4qKmYl2K+gSGfcGJEwSw5+zYRlCxTAjDZI4bCQgkyvJGvzdzn
ktp8S4nUqlaZ4HMyeuMcDNlpxMo8b5I0yrHm1CTmswJjwMBGhly1e9GagyLWFlRXYleUB6Mw1p3B
doxFCqSM6uADHZ+c2bvb+6sySVjYFP1Ahu1rF+ofmqWMa1/rHlQIe6MUkJODlJj5morQdDn6C2V0
VxQmsFtDyPrU+BLyuFck+o/OuMKzhvabofZ13fSiCvLQqKl3Eep6L6zsZeIyu1dcjhLb1N5Nx/mO
mC9hFSx2utZvu1FzmTyI+8p0kU4JF1GxjnUuKcz5AWA4TUi+mrGFjMpgXBsXAlGkLTqHOiCGbOYi
4UHcQSBztat9eVAQKJI+QchwWl6A3J1C1dp3NWGzBfUzcGxm8EKrQL/Mlr946RXNdKYV8FIaXyOS
pDKbINIXiMn0pr2z8/7VbvrPKJPbiaG2pYk39J1knut9QqJH5flDja1vIsyHEAC1NB66xL5rGYZ6
Y5ydOhxLJC+pXhG7r7GJ/gT906Mv71tDZRDK1t2DMk5wre1DpMpPqWkcDdicXhJA254GjBqqfVOy
6+gASyxDpgKu0V+0Trmo5AsCtxvvcbh1S9AGd5nvMgiP/R1brRfHvXfotSMyyYiqYY68kDKmwKbA
tGx8SbFWLMfe3CMb87q63Ug7RD+E6zm9VDhA9yqh4ByTi7oM9dUQwyBHbsddiZKeqW90nvdNgOlS
NPj8AhJP3BbvaW6v+kp9UdJ079SttvGHcVMAwC+6FNNLZbdIquRnWDXL0dR31Bd4wikwetszqSrZ
ffU3arKjkjZ3yqw86SIXhcz/cHceS5Ir15b9FdodN2gA3OEA2ppvEFqllpUTWEoADq3F1/dC8Zk1
eR+NnPekrFRmZAQA9+Pn7L12r3gZRZaSD7VS+K95JdDgefprcqPXqI2204Qh2QDCu9a+jehqeilk
nG4De5+CIVnlPYnUDa4WpRntye41yZmwB0w7N4HmqvmqRgvjD7gdLSyc7oH/phfxlUqexpHd2ykQ
tJYDJUevWmK/ILkzBMgRCfknWXyVgRuukqi8bsNoJwh4wPQ6nsvE/gAEQVyF7ji0oUeu2s94mJ4S
VGw7o/D9VcUTv/UNSJvC51EahuY6n3Z+ilt1ikO0nlD9ggToslEEhPQGW5n25QomKoOBgF5IHH8V
QXoxXTRNHMEcjvXOb/DaIRqLdkXqC/i5wv4aBKaO9Mlidr1H+PbmomZx55H+iZ8dE1F+FcyAdm6R
fukUq+/QD7vKjq7nEKFqxS/rZpnfm/NNHfkH93ZkN+VRvMap/B7bwc52+h+QLNeBj88rZo2y3Hqb
9e6zb41nMnRQclSc4gtR3/S1RFfG9M9lepX49t5YWuFROV1SRJfbNAYcHyNgVAybV2U5PPOMogax
4PuyHKptHU57vg5YdLdA06KjlZpPeFCNTcz071kSDoO+OLhroy9/fKk88YJ+5tHNwFR3UFccdBYA
kYN4hagDRRJaSnKrBAUvzyaa3aLaV7XaiV+msvF/iOcx62CdxvCO+fBoCoo7I00Ah0rx2sP9sMKh
38xotbgyfnjBQvAYzoqMOgp0SRQcpTBhAQhGQDIuJkX8XR0xam2B67G3b4Et3ZXfLLxBiJivEpcx
6u9SyUlN1fDA9EDctTRfo7qxYZQW1046PI7oFHZw3G41oe/CR0fmMZOVjGE3HAIvAzbvcRIP1jtS
6ncX53JjcmMmzrMbqQcbFDH+/KvIn/dJu9CBp1NT87SEWKe98dAI87VrnQ/DRRLC+zpiqtrhxqUZ
o9n/3TkmNdPuj1V3nVTqqmEB8CV8/bq1fgXL4RVy+2Wu0WpYxSWx4XsaffNZVuOiFXhOuwotQ4Rc
awCoY5KKBQCfu4UqpssL/zCbuKkISD0VQfuRy/6ujGBQedrhTNM9uKk8I7Jo1gwpqKmQ2ntMLPnB
DGMDJfqbAsBiKLOAwXXxGWXRQTvJqcZbTMDiV+TV9KkI6dnI1Ap3I+EyU3mdqGRc11V6LPsRP4lZ
bqsCSqrVnGqbSSww+K1O8N/qVnxEQX5Xx86WH+HcRTeE31w383DJDeg3CVxLwiBugkHcB62BOyP4
AdT2aC+eNRw7j0by1qNxcGZ7bYQmmTeDjbYzKzeitT7drj3afvwAESc8Fnny1QbLhx2lb5PVvxCq
xBImcBo3Be85Hq5JILoqdPyAheKdEuLdXGTObgGrrJzeujIclpQIvTYyn7SjmbC+2XaRN3e/O5Xj
fmTJ3IiJ1qwZ28DMbLoJ0ZuPJWiZqV4y4PqooO8zb5Ar1zR+wfi+mJUP7TK/slnCgaLs26JAYjDY
qGpASw7xa5zWcv1TOeWnI9KPoCwDCvjiLjOqFRI2FheFOybA/KGq85wP2wDbq6KjlyZWeRZp9oAY
cpW7aEhy1C8TAYU04oMXrVHFOh3kFzLUz/EsBWNqxPRGEe5VlYOcXbfzqFeuGye7GVRtWuTvSlZv
SMdv+izwtjH3KU/IC24HF/Ttxs+Lq7gjHdWu9dodgLSRGrkWer42gvxE4tG8rxyxdTpIP2x5xtYh
u8/m6UJF2R8cQu9wY+HR9rDYLW+qFP796NK8AdPEqZyKjrs4vxLpMwQZkp2K2zpqX6Me7etyC84T
nMKc8mgXKm4UevnX2P32dMQJ5G2v6dzeBE1gckqwB1Yna+vo8gwr8KGN7F/ZqCQHvYiydij3nj9v
I9myMebxA+oF9mGTpgzN4/LAaeyhnbJXgvY+Of0+Dl7bHl38ICInDQuCwKtTXuoy+EV5QOxcRIkS
0Ki/GJ7c1uio1ojtE1BM9qE2QO2ZmsxvbVfhJZuMS+GWxjVnzZcxo7c7d+6O/LF8g9Ji4EyPEAdD
DZ1xmSaHvL7KC4MBAd8AhpXxybmXrJL+UcaBdxhn47rkVH4Ms4Qmphee+njg0GjUOzE1RJhoRPfl
5OynBbRnpGiZq7kKmUS4HNS8yNxngbWfJr86OoaHHH/yvTUOsOzemBo0NZA59r//+Pe/C7KD5rlk
fENiXJygBS5t9qqWrCA3K/Zp5G3CfHz1ZHzF4KfbKRdPVeVPAFizBMeB+6boI1sYqFeu6IwD72c3
WxSqnQzo9FnZmqPNM9GKzb6nQq8H9jCSVPZJ3D4QGPLetSCgyIjB7WEMR2n1/t4NflwXROSUMhqq
6BvPTdUjl0RF0OBNMTpIoIWgtFeD9Y0bmIeGCjsLgg8Y3mBzFC10qEpE55F9YyLBqhXLkgeHdVhK
tshAtOkd3MD9jHwb84tc6YlFOOiCo5jjiynpWLW+/eKD6EOKgEf4qlpeLl4mMEJZ5CBFb4PvPXsS
IoaXHyT+m3U/6ctsqvusvCk1GAaUNQ95iMMdI9OxLiUtTfcGD+Oqdr2venRcNkNIXk56p5fRgW9k
tA3H+izNcMAFIXgi/HzadmZ76np0j1VYjatiQrKG0I3HWhzzXn77psPpDX4KOnHYnXRCVUB0sls2
3FnCXdkTxjsQUje17l/HrKEcGjW2RpH9DCQYX7VJuw9pb5sOJ2UR+mywExAWXFVbPzJf48m98sMf
VFD6bNaLF4EDZxl7OcujfsiG50BgS+k9zmhRiDy2wPo9tgUq4QJlBpFAK0B8wwqGzF7HpvWSQNL3
EjJjnYQWCzQoZ2/FZ0kUw0r18poz9qMys5cm89KtUWMw6C0QFCGAzcyzCThAnaJRZHIRQw7t5kHS
OaRJhU6TtifG3zllVoKluYS6OxvqenSSZI8yiK+yz4JZ2M701PuMIRGe54JhZrjSh3xVszDeWgDj
hUGOm5en3jpRytoGc/9opQQRmqLCWQzpZ0U4H+SLLwLDbmtAk4d0WtxFKZ4RWx7brAV6HDKYamaa
T65LCAdNPnabwsBsSscsJb4q1P1SQNu/HIX/lW5luOd/17dmhmZpsJG3LaOn4K2iw4JxyWgOUXvB
OIBpEENlCOG9oxi5C8C8AJmj2dmZhr/vr3tjQdBkXbn1c6em5mfsofrBO3YVHb947gbmZdwwvggT
GBz1BvEc8Ls66e6qjCFQ4zRcmqE405e/Ch24Ch19mzFFjjzQ1qSWKo+6x0LDaWofVRLsQBebVy1j
dxylLGIucZjxHF/lZBL6pRR7aXbVrp8g8lcag0YCX52sm9UcsjmEoWzOA/32xMPSoJPxWeX4QM32
iakZ15/sGRoCGd2ehviSgrY651Zmy1qda9HvclOAIa7y+NK6zE+reqGjitE419zFMMCABbbIPTlA
vPp+vs2dpf4sWjjN/dFJWEnTuHjO1SwOeM40S1gxnWSzzIRgJ686K8O35ULWbmXqrIqOtpqMuC2M
gYxT5o1Zy4PGMUs5z1mKbcy18oCAj3VuQ4lwhhLfLI9oU3rLI3mTEmWF/4RHWKS1s5aSpDk+4Av+
2pdW8dkGVqug7CVoaHjsN9n4XCveceXwknaCwWwMFcsaIxnl9S9E8hAWgeHboyl5Dos7kxYKdxSD
bq7KNkoaKI8gEbYBr22V0w6QOb6KpcpymfVslYcSXIf9QXJwX5lGZmztTuZ7hsUicvKdjwwzinpe
r3o3lWzvMzvY9np6AcdwKXu3h5qgSX7GfAlqhxHRDEBgjGf+k/EjM4NPwAk/SqG6DbEsJ2JHZhqH
PkF8ACxom6vyy25TPqJJ3/aLU9cLvOc06r0DPiWyYquyXLVoUGGhVocuP9c5d7IT4JriQYLMQvDX
tKQqjbl9dG2cnZQVDvecLK2vMSSSwf7piWnp8urOL/XWcarbuVHmqYkxljfBO9o9vlraCkP3YwBZ
ajOWLJkpFY8yhv56YMas8E/pqN82kfHLr6WHVKE216x3SAqk4W7T2fuMEslMh7HXGmUstcZMLQJs
OORcu7cL1spsnJIN2/ZRi2A6Kaw4q5ijj8w7itmwGMFXG/u0jB9aIzV3tXdrS4PC0Jye+xFAVWPS
FR7rp7ZnIqIGfHdhTobd4IPXGdOZnz68ipr2V6oYkYkfu49vPU77HILZFft+fJE2x4EOv9oq8knJ
0ADQHZLkClwJS1JnRa0yNOh5i/4X8Ag03cFV0pF3KLuvwaOhX2pa8H1oPLY0BQo79cm8zhXND/HU
E1DDLtdmRPsO72CLIQ+5E+SwWB4JqLkj+hsIjQPdxp0JuSt8+tdWz5kPahzN/zL/NsXw0fYmFYsa
DhZrzz7JC1if6QeO8oCvxVxieJyMbbe+5x1p7ip8RXXppPuIRHNvrjaJoQ+ZCVuoDsRt1fj6VKBL
XosKPtLCny/9M/dRvrYqvDZROwzXMK+FrBGyjKCzou59moobdlhNFSxWmEpimKg5OpAlpKJoLjjL
6Pr7urw15/JLN2hB2kg/2HDx11FF6zUi/4Lf0TjBQNfd5GodZ8YnvfbhzQgPTF+RsRvyum8Ys81j
/um68EFdydGoboC448zRljnvQ6h2N4SSNGT9wuE0fPf0+6/wqXz2Dp2HMlG828Z7BFwwHjIE4qsE
CQQNogRguQ9ZsO6nTVmxDgclkW0EfXAfmC9NGQ0by7bddSgOnsIzJmf/JYwjoDI1Pe0CmvS2DjjI
ZAOQeb2qx6I6Eqz52LvlvLcxIG17YEpjAvCZRQ6HdZ1Wex4eXMQeFqXWw/trMYmjhGONVajsOXmR
PCXqprvuS++eXA1SQWf8qqVVX7d+S6p5DJKSr0cAb7SMN6pB39TBRJOfNiOOwo+hs2CSuozldWc9
C1W5qDveyioP9tGIwboAXVa7NxkTMTJjSR6maN0GpbHrGbFaKWECBdAyjWkrUD3W8AIsfTfuCA8H
HhZcAyW7ChVnFY5l6GBLeLEGER+FhR7aLwkaiMdvllxgbK53a4n6ruoS2jAKEsfE/FOyL4Vpy0kA
b2bQ3+oA13jskJhJNnq4M1Lwb5Xl/bhOj/ewfR5blGayptxwSVx2m4n1WcxfcvQOtYDOqn9cxQ06
Z+lnNULSMN2W2s9A9U+Y+XkQ5VOdIKZoubns5nFMmrNfo/DBp7lFZ/5kJXANXF9+yr7GJy8IqG58
W6wD273YS9gt85dtHyoiptnlSj0+WTMWvrA0mLYXfACu/IIbsO8iwtRpvu7GwNObQaePECKYm7o4
+ZGRI6ebbnrB9MCRwa/oFgUKq8o6GOZtZ7cboydZrUvIBsq749QHN2XDgNilF5FYI1Idl++JDeol
y53veiYgCbwBVeomCqIzhuR8xd1pIAhqdonEp5Us1RlzlBulIyzdSYNhsxeHymmPFsSkLhsfjGm2
rjq0QHbpsA3EB7gUDsW7+LYTAc4YVoQBWZ0+V8JmwOdmk9VQIXoCVX9umaXRc3u3Zdte0H+y2hMu
ZrStv2ngKPsy4m6J79ICLl/IWl/U+0ZaR9WnbOUAkrepVb4RdI21bsSuZBvfodO9E+jz0UJU5u63
yUjhush4WMPESXZqbsDV0oTUOtsahmaCJvDz2QVIEImLjQ4DE1tnSVNFs4zwiRX2pFv9xPW/dz9q
/JKbkH4BbVqa/uSx4TvkWOWE32Mz3je2+12m7Ys3NQ9MIaCQaiPkQ2+ZO+MuI/GTI4e1qHeYoxp4
rpUEb2RGvrfqsrniyG8ydXYDcS4r68MKBjBLOTqxZZqVtyHCl9QDFpaXx35U574+TWLauzxBOeq9
jIU7UMar6OKf2saJDct63BeAmkmdC6L6O3ebF78M6UbnxU0ld1bAzsmansKvO2SyvxoBSuCdHRie
bDsvRlJnynIXUqiSaJ5uncXmwuLz5drfDDS9bTT7VyOStE1uyc80C+8wC0cnGEKn0Zl/G8qvSgBh
FO7ZRQEKTPKKDOLJMbfI5hyqC4iNudpbwxhemrasdmFT3eMD25pOweOfyFPNoTRsKwOjPOiBzK9a
VniMZPo7griGaaE9ipxwywCcolR0cShvOYSpcGtMAxaIyD/T2ViPDVFGnhNb29HNH6OyvhWEvo9A
Hfgx4s2Aj3bj0S1f1/T8FMDcVcW4fB1PMPRckVy0qu5CWLcreyyZWI0MMcZM06xK91VrACgpb9rZ
tKA2E3+CN3GDLXGfk1BZ5KA+OnrCcQ55pyWexiMXJYZfvQ6iKt+aZXsKPX0MQhOhOoojCwDjFn7N
S8xhMR3xu/QNJUAbwoGj6AcA8RUuObgasIIfGvHGmEhsbasbcpoOGYka29ai3k1b3CHU1cY6TwtY
28NtG4qPkihmwao5xoPLOOzHR+NQSAdiZe9/E+7xTvNLVt4zE5T9mIfMSpKz4FAahZQRY2jfuHq8
iQYk1UOH2sM6lmEK+J/2gMrU7WhjhqM9Ve/LyjzBlQFtVtsvzQjvpqJh6mRgVlqSufxcXeezeAiE
vpesKTvP7fZJPe/90joF7OSSNIquYECmQCZpTTcSC5zGImFXBEwho+RPXkixU6KLaeAZmy2ZXgWo
6t7aue2SWkOz0c9HJABGepFj/RXo/itpmFXoeWVV92nVdTw0E1aY4hXd/Vc8Ot9dT+4rpHNhpuXe
NEbmZRMgw4pTu4o+aMkysMdARvPMuBHF/Bg57rN2x4NpiyOmzGpjtPYlHowFL4tGp2NDdBq8tpcf
tNTbyizZMJp63fty5xD53ZrDB5L12zT5kGIBHCRHmrp3WMJsrl/xsiSZ1aAPsDpZT35Ro0byf0Ud
0nYmnRcDTMIKoR2hcNl4cTLvAa8VDW6y182aSPOguPn/O6zAMW379zv8HP93+F1s3tv3v3znbdxO
1+/Z99/+eP6uM6xn/xRX8Pev+e+4Atf6K9RMSHHCtGx2fkFawPDdtH/7g+zOv3JJXNNVTD1Ny1G8
Uo7eL/rbH9L5K15+aXnScU2B2OCPvzScTJd/sf/q2j5hWjxRhBk40v3jv/7P33+42yKdwiJv/vTn
vzByui3ivG3+9of64y/l3//X8etvfzi27ziWTxK3EFCVpTQl//75fh/nIf/Z+l8eJuw5LgCmhMr/
9LolEeAOkeyICbUSq3/4YP77tf/xtcTyzf7hxZA8W4J3SgiDIGQBo+w/v1jQ9ZUtijA4TLWV7Gxv
qXR6ZF8WMr5tBdPK/Goa89gl3OXTlZ97r5UxHtMMoVTcZ280Jsh2YXReD+hkkYduALCEG5nwDHt5
/ETb+bFkvrRWSpxj2jib0iaOs6uZ80q0FOPoApF34ksReoehYds36Gdwzq1v//0bdd1/8UYdZXom
52ALTc+fPtVIoYESiecfyDs6jC3lsdBkn3Yx9Ff84omFBsFBv4gO8CeNxaFcOkZxzugs4OQWly1s
xIyUpewnk9klTfth4xHhhZDF2ZJkm60nBXHNJhTYLpoBNif9uA5ftr1PulQebU8cSUlpIHdKXO+t
ANuRXKW6ZLwl4FQUgrmIWSC80c/x4u9JZ2SJOMcw4zMQN9cyRbZdI7YxXJDrjuTHbnuOj4NrIp1N
yC9zw/Z1qmieRGF1iDzrKWeXY2wFep1m4UGjbl/5Qjh8Sfxj6emQl8Mtlla4No1INgQMT/N3lVa3
iRn+MLxAs5XED2VHn2AYewqpJfRaJr+KatEUobTtIcauyXcbNv/hWi033Z9vSldynRw6rDyhf7op
zVqWImtnH7i+4bFMB49aJG9+i7kW1SQST1yAdQ7EPZSM6jDTrZICySwStUNjEDgRwGlDWXkIE+EB
xIqIYHbVNgAEtLHj4YTbksDDynsdG0b+NmetlUm8sI40ud0q3FMKjqSQtjRWpjvrpTfROtrokhzt
NxxdOKhVLpnJGDAg2fbGth4GfztL/yON5HgSdfUKRu4CB8GDhedohJb0spzknNnlYrS7zQpuPHdk
iDf1l9hCF+/kt0Ez4R08Ff1wnGy1sa30WgcGYbXtxXHXKbYPYTb9Gu0QY2NbAaPhKsqcqjLy/DvT
GpinTEsHXusb3582LkCtsUl+2OlPXKj7zOeO+Q/X6V9cJo+Tk0Xyi3SVbf7z2gHLo+smd/APsSgR
yZscQb3QmWCbgsG0H6DXvf77F7T+1UNMyoxwpOd4RK386cZw4C9xyOUVxUghrdTt7DELlsvDoPLu
hZnQNXAXBqMekotpoW0iLcRyaWOFIZa8jsOfxqIBRgJz9+vf/2z/6p71TddbTuYsMYJ94x9XbRrj
eZ4ZKWoF++I3VCxuxI/GTkYz03Edqh4Yovmc/Ydr8C9eVpqWJJzYEwCv5Z+ugc/U2EsHwzugEP5B
mv1olqwHJG39NBWcx3BMGLF6j//+vVrm8m3/9IQ6Nn/tkhcn/ucepUPLJrNCeQezRcAShzfhgHwz
GtJLUJrEoZQWmfLETa8lIkP3MUFCsKpGm5gEoOCW5WMixxHhsy3x2GVXShfnSrPIBGaC3IJvQxLW
fvJRueR6Qq1k4t4oU5Vs8BjfyoWInE7xS14bd7lUp7znoyZ2Od0kikhuXnebjkjwocTsdDm03Ju3
ShTYbRUld5ISOqXYAEJxzs0Cr/VbODEkcvOQeVoEz5JgrFVVYDZTXv3ZIvcoibaF0XLjBwuDO4Bo
ir7krR04+Dj8ZAPhpJukAjMdIOykyJU/IxhEKwB5ruMWry2Bkl4C9gvRmkJ+Mi0LTzrOFxmyGZgS
783EZeOcZCgvXMVM2dYinR5FXzwR6MD/ZWslGG+6Jx83XVdGb6662H+EscwP5vPhOpV4VdMM3nrZ
HSYXy04FMMP2mclEyaEmD4DTCuECxJ+ulo76f7gjbPmnhCWmRyQOWNyItusp33eWZ/cfypbADtIu
muvxEC6iHHLNdd7fIAue90bA4KP373ANTczYyysh0OVGLQFxw0xaFzbvaZT+pt+mvSeWqSLQQc88
WN4AeyxDzJShPQAg2DM+QcrRQZExzA6RpG09dbqxkMAnjFN2HQv6pu00eCLZ+0yEkNKAHyS1l3xL
5kQMdcmn9IgBydIWiZzrcCpw142YPXYQpFRRNv20uTq5dmxupON/EBhV42z3i0UYA+EF8V67txNZ
X9EV/6JhiC4zmB6RbqKe9ByIPvSKkUmV84MwIyRG+b1XeYtmsUYZV4BoKS371e/SYWdLd4fsGlML
hf+2xRLieMjr544SKyRHo50tJlEWPZMciVLUGy90FxknRdPey8QTTZRfAXBVdGTOC4Ea+OLT+EFr
5A8Vyi0VGBucXcDm6LupxriuZqxwRIds+ta943WbdeD6h7Crmap5E7lrw4PQ5YEm99Yzsxja6HBV
44PEkuhioeGjks/tkNIfr/r7vHJ+mOrSmUBgkJekAeDj0xvl8nOD8b2LKKzX5ArRwyQzIqG/u05n
YlzHaMJTTAsdLdiGz2pDu485t7FoTxmgbdHaHQ0aqWWZHMcx407ma9e0mN8pzQCWw5jX7UQgIHq8
nbRgWHH6I52KOboXVacuVLgSmwXtNcdEfmrI31oUx9H1Fxgtt0RcArNFOIJ4X6NYFWQugVHWACMT
mzmIYx7LZXMWcbby0qjderKM6K9lr7Q2VnqsomeGaw/aqc4xMalaRfa6SgA0Qdg7ZHAn0krgNCh3
A+ENxBUCOcE6YrpFR5E7Jtx2h8rkLB14Rbe2J8JbQwWOwegf6I+QMEvyUsbjCs1T3EWDaxz7Jjlb
8KmQsJ1UwrdhK1H7MpDPTuUQgESMQGNFBsuQ2Ocmu0s1VqyCdkgcV4S80IEZV8RPeTKetdU3yKBM
AeG9fBptdGizTzi9TxTuKuusvYuT7SAT9tIoge6NSnDcMfOGf4HKKod7PUzgZfvZvQFTcJ4jcUM4
57Y0jPcMfiZF64rdBoiCsKmexowjddD/6u38PjS5/lltmmcCy06Nax7tngrVoVopnDIjjNF4EAEr
MzKdG1+GZOrG0TrV8Z32cp4nb7hv0FoS34HyXxo2eq8l6sHiqUY+fJiSmA73amTGwqhvJNW9DCZo
eIO+SjQJCEm2r6riVy0IaWxiGzUNkhIIuUjJxlS8++0piLov+snDsR54jkmF3jeQP9Kqesg953i3
G/zoCnA1HXMjv4LdBMK93ZRu9Jxk4Gdd5A29GeAeKslgOneq+tVW3aPf2G/0uZJqPlUTBMTYLyDN
TS5n+zrX69kdXlJiRrs2oOhu9yjSr+exZZidgz7UKGxQrRQEHpGjnPZoDVL/PfEqJN3J+JDSYF9l
6IUU+rRFiNXvUpb63IDK3NbpvJn6iODnJEAlOlp7qO8JPrcGEUp66fPgkU7GehiLmbkJ6qLSTn/R
OOS6y+fSHDIcqXGxMgB7oigZXnyb3cTQZnJXGn5+cAvynHyrukN2buwKTgeoIg/G2GKgIA+dcyPi
gQkVga1ojUtAX3xPhO0NwkTR31cYSfWikS0LGz2qbJ9wL94ZsD8SQc5qDpBCw6NdtR7J4g1I3mZ2
n4jfyY9znkmylWLWyLkpka1ja6AJc/TaKN1aPp5dTMvvQfyIsrZdDxOLZiTu8pApP5ShlRJ7wscj
xPTQ+SpWUl2rU7KAiIhyacnw8+mwJQBjyAncOK50t8h7BaUkcvJheCp91JeN3cGHnrsTHTLAV2y3
kwHtm2uV+NOHEb/xlDfbQA964/j+c9f4dyNepCV29akpCSYdLS4/UWarO7POwqNqsn1Sxe5WRFOx
icoKIgvYUjMzL6bHyY86kulWRzt0Fq+lT26MRH6BlgUr7CqN++7sqBxBWPgp4Fml4Wcm8S9kFZIO
qqknKC3xuk1LpJbOcLKD5sU0/M8giw+qRLw1BcYz9Ilh5VrFhrN+X22LMTl0pnxFRPSYsbyQw+Hd
0AmDhO2mB7/3N8nAMTJJSZZyf7S2kU96NT9oX7wMizTURdYx5NF1IaLXIHxFGJLmdFfNhOxWLfy9
VY4AzCL78PtrB0THNFC7XQPQeBqRAgjirEFUOhPU7TXDN0Y64fASqQFxpEH0Ya+xBNauZLLTzU9G
l2I066ND7qfpZuTfcxxKU5v8OL1C+ZmSMwT/8aWYl2AM09nalbS2pmxOZICj/rdNrKKedx5rH9gu
L0bcGI9amD5HJeadqoToU4VPkc1xTSy5RsOv1ijo8Lqvdmg5r0Z9h/LmntFevWUWgAnXmP31gBUN
lX2W/UoKY4+bfTNMWgPu9MatUzLfMHzrO9Jmfeqm97xVt8NgwBChi0D+9PjauuGlJfS1J1UNY2+0
LhzjaSIEBSs79L2hRBtLwQMZaJYbtoEU3ou8TUr8hvlR1ohzDE6ujdwFyjHpdkbNcgCs//6LMzPh
kEXGKE05d5Sr864QkGG9BP1LNxv0deh/I7lF4cbb7U4jmW7kUfK7//dLuDQoMk0oj9n1w2p0g/nU
I3AE1evtEYhhzU2JllYV9Xc7F9fTmMwnTP7zSRO6CzdoBgmyfEuvtd19h36pcsKD9Pxz6BEqCCPr
OrL8mrUzf669DERjTVwBgb/sHMTsriI3IrpcW/tO2FelY16Bad3kg00oWGtfaRv9UpI9cYuz7coE
/0gIZasLqUYcBsKVAeUI1e6ZeOhd1SCmRQP53dXx7TBngv5z/u1Y6ZVLjGfM2WOeyJAMxivKpBGp
fnQ7FM1T3iQPVRKfSY78rofxHNs4Lj373evUmzyBYXxNer9l9FN822l4a7cojewh4/iDb11ja6DK
uOo7xb7ePY0d9re6O/fVUqbIaKPNma2PZhh6YySGxI4YU8Ji2vIqcwwiqvSzN85908kxuwl0Is6A
HmcXDisry5jj87jauTz2CBgJnIaWBBilW/glysal5HTFs6ISwogUMrjlQhO5c4bSQFJ5DEds4bud
fv+SD/D2zTi5pu4G+WZwy84dy1g6OHuaNOA3zAQQdZzValXVxaNOWmbz1Cq/r+7v3/2+V8hRJUp+
CqizRdhF+8ACj0UQTXb6/TtPdoI2j8KfFPnI8/xHZUPUI0n+wy4yC7FYdIT3BeWd7s/Q58+BF+zz
paFh6uRH98EjB6YDSC78WrmDlTN88pmV7SflLxpr5xCP7G45us8VzjcCBOjvIKvg4NqThMVDcPxN
2WTOQGo7pdtaQiczQA1sHZsx8jQcf/cwW71YA5ldhuibPGISV2QZ7ea6e+XURnlkEvmj5itFcIXm
HwTr5hagvrUO+HjqVv/0kobcYskae82Mo+YNtDZow5LcnHBm+CMpMU8ux0uC2HgQiTzcVuonWbb1
pfX3+5AYIH4qFZoPiUXIKySp48uRe+753laMNyzr2yMmHG8zLi8XB+LJsqatT5gcpxePOSxtLpTa
j5WZvhEQRF0LXmxlpvqzCWAZjmBk2/SoRt6frq8j0xDrIUSlZpsmeaitea9tjx4bEj80cDcGvMmV
X7C7qsjK10jazC0JefB1gTeO4bzrgPv1rTVvLOVHG2XfBuht2J4p4XRcvntt8ODUORxK6a5rkRzc
tHvP1IS9u7ePZNsxY48vKVmmBB+S+O3l9jpSGLlc+qkg0ApOUMsdg9dPbaqlj6lmEjaiXW/RPQCA
VSJQGvFNT/E6ND2HNgLtaOZmyAJyMz2ODs94t7QVhwJGezCMd63LVEnREciH6VxaIfV6T6NC6eYl
8Mo9GgMOombxbKGsZKoG6kQnw7km1QKbHbv2UMttISia6Lnnm6x2YWAa/FDKaG/HnjiYc2fxcP++
PBErTRwBHVGBfmu5ENt+zp9tk61M0xkcnP/L3Jnuto0tW/hV+gXkw3kALg5wNU9x4sRtO/kjKLZC
cRBncdDT329vOZHk5J4e2MAROk2QlLwlbu2hatWqVcl7ygXFVKQ91KL20ceD0UBBOaRMj1C/7ekO
7DSAEz/DmnZc52NPkMIbRC4HJb1iB6AYRNE/+3v/rkdxieOoC5stGX8KEtcN1kndUE9LVb4dDtgP
2+oIhIQ5g+cAbYnhBQ1G4IsoQNxHAXX64H2Q3NsTdfKKmWOSJ8BH6VvhUgskBvb9XZ4TN05FchMJ
zgBJG7+n3MbGp20FVU/UVZJd6geocqIXIIBKwigi7OuLun3ufRKimr5LMHyq7dLeCRy3R2EDq0Ay
ggE+qkuqKDTNbUDIHOYovtzON4i1K5FGka1DSexMfRel8MEBG/omGwUpQWJzK/ldJbgdA8aBbNcz
tHYoCQDC07N2FG2H7EHK7U4U0gpGGpodSOga/lQtkVKJ2hDYaGfO9mWNwEsbfPEMUBi1t6xUQIk8
SObRzvi4cmANAd+zHW/tRVar2xGhbGSFKzJrd9TcpW5DOXVXn7ZF4U+2qwOTFjo77le8T9DRDZJw
HNV4Cge3mal+O8t75hOlo77hFZAwEq/mpRd+rb2wmqFHGkCCPnzbKWiKMoDNLcBazw2/+DV5z/kK
9zjmQ0JwMxh2d3VqT3Y66JyCRu/gYProXKKGLgYe+AUJ4uFCxmSiXvANeIWfuXbu/Ui7pXLZHWkC
2ggDqoh25cgmW53EmLAvx9jBIFsQ4hrUA1QI/SrXRpBT74rCwBNIwm/KgZV2n7/TWSqpk7HThquW
zDFoSAsNVt4QwF7ZQevTyL9rqmiIzhq4Wi+dtSFsXmXLT+cmxTNJHO8EirsKl2VGJmLlPSo7JnVj
kZAlKje4VSFwNKxgkq1n1srcDlvmM09YbDLqWQ5QHV2YBHvxSnR1GhgApC759ijns65sDyr4A6G2
nVdRNM1NV6Pa/xhazTrPqjlb7HCFKi8Ov6i6jKAqiCFkIqzEBjcHGerVRCt77z04F4k/S7JprmgU
9k5g3NQTL0XRk0jBo2+UdwpC1gmIlKoFHuWlYLnYuB0IaW/5PR6skgomexSih7X1OVcjAh1R+7uF
OKu6s9eV03vOy4RaDGrPgL56GGf6zFIxC/3AB4oy9UGOf5NqwWNKBi1ch+YLPPFev0BwuNKjZbhT
8WtiFZ6ByOOprEIk0k3NUrvP8niA6vytklHfr/WpT0nRiWjnLw9uYPVXUT51c8VbZIn1Vd1HT5RP
X+586OSuEFwIIsajLfQUFMjsqm8+qauDN64LKhS5RjYBskU99EDhC6EMb5T7Cks4TBYNVRPmVnnn
G+CZqJdO28OuHWmmvlkdtMyhOkpGVWGVr7oiOD+XB0/J9vB6f1xLWjIaHfNekTiLPFPzid7zPuZ8
g7m6i9qBbbCGVE2vXRSk/7OWZEPEcgBED4oyR8S/RYMDbvJcXrtbiL06CXEh/HLQRT1ergjIkvEf
E6uzEZ2BSrP1NW8U1wrUUUqrtj1dnZdhSFoEO6Y6T01Pm8szeUCbi4gpe/coKlttLg+rfbTFx4XX
Um5D/XhPvnDY+ksw/2bkBeCEeYLmmqd/8vY69OChh7bUjpkXisp6wCLTeEV8EsgU17gQXHSHAjyC
l5uwa/el+NPpYLok5OvGnqrb1N5GPDufSyD4X7+IZj8nactc25bH4PaPy39PNokIxBf/I/7qdPvy
kj96bVTE7y8uRjKWf7ff5O3HTbGPyu/Bc/HOP/viKyPgvk1hBKyRnomHflHm/nN5wQuwQC/OoO6f
uASP5MQRef/F37xyCVTFuCF/Q7ACCC0TtSew/MolUFWVl2xC6zrUAHIxLqkEumG5/KcYxIuIFn3n
Eig3FFy2GXqOTljDUbW/wiV4Ex4i3G2K6BCEdQ3Wu6vzFc5BeRXQNczdrL7VsyeMWxtSCeJTcQPF
kHyIP4hF6W+YCz99mnj9LASQebqSNjWftnoHcRONwYcEmJdBeIdHkiMr9ZiEC++dPknufUoIPzFu
N97EnxljIA1kep3Bdgm3a9kM7RkzMxkAUhx6ozIZJYuzH/EXvAe4HO5lCEtxCFvyu2nEr1zC5TLE
dfZliZWSVhIZ6ju7AI9JkQ6ex+Lg1joGOBx03GZvS8ZHCVilx/e2UDPu7doKc1G406Va48CLs8DD
1UMJ1RhuNfyczIipLbn3QwpfcKjUQ0BVS+VLlsYNrnlNiBiNmcEugEkt78UUuumrVCoFrUbHO/TR
iV6RUjA+OBjmpfDb5MGRypLxoQrYhIlC65GD3iX6EawsZpjgdHNdwY2ey0u8gg+xk9Xj0NPQhzdB
SUlr9ge6gAhOh72XwDa0A2tMyeBbyArZXB52OZlurGLT061cpSZb/2DjMtNJ7hCiaDqnxEI6R4sG
6tZ+nxLJaLC7ffGRpl1r0zhLRTwtmbNWUZbHkkd5Q0FQcH4wcAa2kdpS7CJfTXSQTGp4ZXOjMtJ5
LwDUl2euOJOXRb6k+Is2M4sWOWlEJahqt7WzuTxk4kxteumwVnxq8AiHdaWAJNgxAq1n1wnZ08QI
V4/wHaZlpmgTdBDL+U7gDAcBKPjlCg+CW6XERAi9QiBw/M+OQjlYD4AJNehsBEJWzOUteThdqlnw
ZMLw7fcyWAvycU3RCUEpCkHIJ5e/ipN7Sxue2+T0lPJsVSE7TwSVTlCcMCW/Mfh0ekIt7FEKUl7b
ZQ0+qej7l3QLv3CVFfncaVIG6enh5ZkKt27KdBi1PWox9hTKMMozShmhUGYcZk5DnqNrmw/ytchf
ebMi1dFfIIXP6uHxNv4+m2/jiI92cbHHlIF6OF7qDtUZ24kmRgIMqXQuz+To0CBmTWvBlxP35S1+
cQcWMWMeWJQuyjT0azOih5hDWzA0p6jsQeP17DkV6CgeaJbhsLfNCMno+6ae19BXoIfHLfULhDpR
4/rN3FeJLNR4kGESH6a2+Cw5bCvxnY9nh/0d0mjkqJ3GaxoAiCMvwygm09kZF6v8nfw2ifxKPw6m
AEtcIY8rX10VOFV+cjARE2GErFA9mMuqmqeamSSmvFbP/NVbIiPFWSha0shR55orLSOUhFSy4804
tyeWiyXoMnTlqwdx9uYyFgEO1y2oERRUJkXpKDeOn6NRkUQ0aKnUR02j/dOpeXkmZImn+4hcK/Eu
hEiZdU1LzodBf9UFM78VB3km77UkkeIG574xCIVSqbx5AEMh3uxGo+PLZ+8slU2v6u1mRCHjeShQ
J3nWGEGaP8nT1hNF0uSpPGSOud6yZYwKr0eRrNML8q+z081Ta/I9PYfE2CiG8y57/lTP1DJqvJue
9nG/zepZxj6LvnDNL+wBvfJj7zJ3KjIxavloNtr5x+eVD63pFe6ApyyOrxrWgfVui0QaIQDRM9pW
I7871x+TFsKvFehLCjqMTNHI8b3yXfJaaL4cW5aX8gV579jc2d/Evf1u0tbRQs1BQ3WlN24CMcl+
1czpnlZTwnig5eWLXSTwaAl5bMUwdWoTpaTIXssrEBbU98V4RQTTQs6Fy1roRcuz0+HtvV3DpmKZ
uj9BPGCxQwSfHhB/Fx+231rx8L/8W/lnp1cS+Xena3n29qMuv5K3R9DQpRtayCK4T98SVrORxK/1
rTqymzSa9mLlyVghjIDcAkuqONRi10PySQjMweSeVCIwkXnI2hyQE6JgW061OsSMhrWBbrE8OKby
UQ+omKyLfeh0oILB+aV8IfazDWqB6agVn6Ok1P+Ni6AhyY9tDuHenagzoFHZm3j6UAKt8qCJDfl0
eXZP7HrU5G5YryIx7O2VMooNOjmuC5U4GmVsClGcBVN/rLkGJSf3eJF5+YXuqGY9JFGJPUdIOSFr
GLPTKhTk6inVJ+O9EYbh8TNRGovntpxBmZGEQyKjdt+hVCp1X+geKoZTKDqzp7HvUwKqJLQoAd5q
V9SYbGLrlCC8PECQhWhmeZSrbpNxU7eraVo9y74x9V6cQIdPD7MCmED0iOwlS+x3oV2AXx2CiVcU
CFnU5rd9oGcLyoX028ZZZwWF/Grbm7ph0U4By/Zq4s0NIi4AQ7NCWFiNME9ce0+hkSpdfaS8bjaW
98Rw0DUDmbgGzbp+QeRlVmvLWmULKTJc9e0qvLNU96HE1m1bLyRDfZHAcsVEonKKSf0gog7aXBXe
mjwcyJhx0c2ZVmVLIDxxyGaj+IB2uKdwbDUO2t28qtOPvgAWExRnhmYPoucqtu8CI08HWtmgI2V+
V7CXGvBH9fYf9xDGquAfkTUvwW95OI4AeeoT4icSI4BpYmZ4G71bewt6iOY8pdS3BlortTuwNVII
kdSbVTBZ3peNqZIRG2Iva9it1t5+T+3eZpIqZsWGulO/FY2CwKjY5OQB/Rp2aRe5eHkZ65U6OVDw
Mk6MF4DoD3FEUeLQ6VVIU3CGnhgJylvSmUnFy+c7niBiVvHLnF274BwU6pK3Q5eAk3yNAiOLiopN
k9Mt+Y5jG7t9hUlWWCWae15iDgqxCWXiQOkhnYi+ON0bwZ4U5aqEz7jHIlJqFyaTfGsa8hzyTfKs
EeuzPDu9IN93/BOUrV6iQCtG8p4N4X7iUPHPSglWOOKgHGJoVPKawY7oAuHmITZbSWUlXrZ7Bi+n
+bJqVXMmb8kXtx5hLHmGACo16DK+XrRHj8amiiF0AmcW780PDbWwxowUtnTKj0f5qp7UlkfVy+O9
Mt94DlICMrNe3jJ3am+o6CIRQPzV6YXTZf0+xcI1yMYbVQ06cCMKYzIAUJSzJ6pT3UYTLxiXOnkn
I9MZ1Y/xBnHxd9DFCO1rk2Jo3Ue3uB0fkbN2iakNq91HMJBtMymDESfaapFZmOeUFflY1MscTAgv
iZKO3rytHvbaWuD+23ASOaNQIyf6wQjeqxSILqCzLJKAhJIJtd8CkphUal9AIEDdK17GwW3WLPfN
8iC4ciD6i7I3c1w0Ju48gGgysPxZiEIU1YApyEYZTcTM5/HSGVA0o04H5TOJoIjVfctQDy5JqAMV
/pKDEvP8n0p7ZgbBQGnft+SUho/oMlMy1htuf0f0LPuqwjEKBpV2v9+OEFEkQYpilkGfJPayN0Ys
i3x6W0FLckaCv+ePUZ7LjPcOhKPf8+BDoXyN3injtL8058Qs+sEtcrJM0YE/OMz1uTkIvrTLYhh8
IxmcmES/GiXD3gdoTQXCLV/QEh04M+1FvYtH9Sx8IqfyIRsSoJlS02P7Xp9WUzTM+/4HmxhB3/qA
05n3lRkRj3fqNP3q41iWtyqiqekoRI3QJxI3g2NuLcmITPdjFQu7HMIIWA2/wml6H6Nzdrgn7dMY
hXe9W2/Tvmwf0m/JMlsSfIcxNto9xWbfws3+vYyH5q12XzwZww2Kc4vZ/stqxrfyJ4cJ5QjvmHOQ
kj/MdTTwJikynMZI8aC5sWUNwdFgHe1GVvZUBhSr+1h7BNiHlFWxsulqDG8Y9p4oGd53EXf8dEC9
llTuFyO5g0fUfvbQJCNgpg8pbNlQAhO9gf20wa1FtZiKW4ADDTg34mODgzpKVUgE+Zd8sbTvXB4r
nlmD+JPVUIZyRGmZmSqiI4/6YSrUHtoRK+SBwfE74tar5Xbq3mnD+B0iTF9K4osvVGwP+rsCqcCp
5w/TZth+ipD0dcdlMy1dhJNngVCr/AiPOV7r6UI5jD9Db0H9OA4hitxSqfw57Y0oUTPaspOK/30U
1L7aL4gWVzUB+wVEKFtZrDCFKRX4XnX74UPWDhbmfQUlcaGO02HyiEYU+2ARDApG0nIFT2pof66o
BITILmz3YY8y4WTxLwxjWn1p7910qRlTZYntdRd9UTeUxQOZUL66KNPMq7XCqMyWKvWgJ2j0h0Ow
cG9GlVskWLfNoEUHhsjKtq89xpOyGgK02g/W1+qOGsVP2Qy1dGDzup/GS6Z/r5o5q2H9CRm8HQXo
X8ie27hMH3VE/vUqGTbqmNwzw5jwDWk+qnH6B+o7fQ7dBoJfM3J305oA3kZ5R+76c/SBeNgAJ+1e
e/Jewnv4UghFQt+3+qS33oaP2SOVFe9AB7zxdgSnJe1bt8k0QrXmKZoZtw/tR/NTb6p/CDYk+5HL
pyOJP1S+AflZ82YM45ekz3ZCIv+kutOmxkKZQVnLH7TtsFrjHYezYtj0jVHvCcV6e4waUX8/pCwh
cTRqV1OSi79GtHiYqUP0EkOWbByIu+rLbobgCiQlkG+DTLQlOegT79FQ5zAGPiWrIY+ejNAjppQg
3m/d1/ra2JnGd+7ncOg+NCNreJiGX3YTc9SjKoDzniCVAt9uwKI59OYwMOuhZQwQm1sy3Sgof6uT
sQBIxjhcomyGQPEISKJG862vBZPDLQKZTjM2J83d82oKR2S+msbTAxM1ouzZh3KqzGpWnnxsuFQW
7u/0geL2tWH2iT6dlQuq1hMcTQbIu7feFGEZD1VQCgkxrT+4T1S1a0n7hjmqwxvp64x8rZ/d2tMV
wVLG4YR49H7ijcJBNgk+owaW/47vFfQGHi26Y/ORUB9iYSkM6iWiRrNsuRrv5tYDyhLOBAnXaRMO
3tvEBhdZOk6nOnsKeXFD0uaBI+G5BqMNhQyW7homy+8kj0+2X2N1YN42EQHV0/bnxBmAj9widZaN
XUWWOODRXDFs6ljrq9tTaZmVqGRjCN9oX9fEOwpqYEIifbICB9t6aghKkZ6m+6EOAjavhHMjzzzh
kMiz2tTLeHo8pe6WIgIcixDp+okv3hNJ7+b//2sd6h/S0ahq2SVZIFQoHSDOUywcm9rvlO9E6MiF
SfbjEOTKft7TiYXIM/kCZNYvEI4scCQH1h2R5bl3QDg+DLVZAXLl1D3U84kJz4+nFCE79AtUw6G6
G4WBvAYGJ/KE1GRDmne+JdmX+ClRJtZdMIhAXq/I+JrbejRsw7CdWtSwxNCKd0ChDlCRPCu3wik4
XeeAjpScVhYIC0XDNMrbviY4HYo42D7EDnl2uqe6VQ1bmEqFVEX1VQY/uhGk4KIZCwIUq+mwDdQe
NdjeIwugzB0bPR5yOtRZsEXcai9cGXkoQ/M2a5GfrQW6cDpQNA0v8Mc9rd7SS5XyXqJsjfDa5Fme
Oiy5p5uGBWvG9qlLqQkv0NL2qFIfjKmEg0uB/8kzS6DBfqgp0x0EFdVSP0WKvho7LtBU2lThoE3Z
Jlb7NFvkkOTHhs56vH9oMqgjlAgc98zGJQf2O4CkOKjxt+QqMBl9wli+oEbtDiAxOiVJqPWZ4a5T
5dmieMiwIXh9vFRqtAwcTCUXxovtFcp8u2tqbLaDep/mTgalnIFAHABxX7WhWp/vTL2D+MVzw3zc
UaQTRVNYn4NA4HUQowj1Q2gYOgmFBxAQOT+c7lWV0s601ZJidbs5EiOUqjH20D5bI7tXiuLWxuvR
7ZU1rQQQJyE6kVA5MKuKVU/AyUYhUKQjeHwCkzWt+mKaNgtrLzGQ12v0edyWC3xfCFBW9hUWn8sc
IQFznBT6Y1U4Kp4bBwV+WqzUezSCIRtKWFX+wPJwunQIkfKQOIYKNrn8eVXh2vdaW8UxQrFkQH0x
B+FTB3gnE6Dz8SAwZDOl4BsaSiqZ6bDJ9IyM/94BDgASQEBngRbk8+M1SQ270VXE0M7CbT8F0X7k
p4oAmExMvU/+3pvOY3U/N/TnonKabYn8zH/91JaMCf6nNqI1acD7F0J+Bjm+iIYT31EVm+rCKsEo
pBi915eRYLgxTENXTRVag2E5IjrHB5510s/f/udo5N97z396go0MfspMYCjCHTtBt280sokVRcDs
BkEhknbOO4FMqxtLRdZaV10yP12d+OF/pROek31cinAvGvTxebCVb/3n+uBNC6eBoLs3BPhclSxA
4qyO+XYguM6N67iuoxGJdVHYs46dfkUDAU7o8Xc5BuF/TNG/NhtMWycWbJKbpVKmgYDz+UCwyWAn
SkPFBZ24KCPh2OtX1Am6rhrHKfr3e0FnzlvI6QBvggyS5H/ZCa57o+u6oiukTFtX2QnMZP3PTYc3
jIez6cAvTaIYyhXk0UIzEL/0+UhwrBvHoA8YJbrCMqywbv5XloQ3T3BaF0nl6DwQjBtSdNkXdNKW
NX5vevW8EwRzg2dHGsLWXduQ5IHr6gRNMZy3xBW5Gf2FRUFn5TM1U9OgrTg6c+LN7mBbN7aiaqpt
mapu2fAlrm0oOI74zvwyHdYE9waqDWoeumKyE0K4uRwKtsmawRBgf1DpguszE1TIPV37wLhhB3Q1
7AMbIoOu8UOfTwdXQxTFwbNAlNWC9Hl9u4NtCTJSt4HAbHAd0yB92bQwFt7OBnRdblB2cYReCjuI
JHpd2ZrA3tV5ZWQP5PFVhzWP4NgvLEbrxsJgxqi2LCmQc21rgqvqqBV0HgqKxXrnWuTqS+Le+XSw
bYSAbI3wN5I/yIOoV2cxqioGTsdO0BzsZs3EIv5uE14uCg6Lgs3eoSJSZKqsjVfXC2I969oLhnUD
PxBVgzPv4HwsuMYNgwBDCl9TGhLHtfiKDGeVvJw/6UO9MbkujEZmAraxJZVepCrWeS84qGaxZJp0
g+viZl6f0QjZVuu8Q7A2ajp+kuI6wp38aYcQVqMNFRC8wSQ4e329oBq22tWBMIwb3XEVnY0SUjF+
xBsHQlUNdghGAduHY+NSHs3UK5oRmDha1xlh2Ix4S3MtIX+EQ/LTWFAU7EbX0FyQJ2RRhEl1XdaC
ajhC7a3TRmkoNzwbXpQORkFnCA/hYl1wb0AcEAnCo8ZOhV56hb3gdN0jQJiE+J9CdQoQNJSw3kCN
uNQaKikUzURoD+jl6pBGXDynK9TIhFCg0jtottkuMIX7xo/Ca7ixoNmTkSBRhevrBRX4r6tLbWg3
Cs4imyApQAJXplvPJ4TLRomnxcIgDccrdCc1oJ/OvaDfWDw9nhSAo4AOmGHnvQD2bto2+m0YDLZI
mTmuxle0RbBma529agxoVgONchFYovgRbxZHgGdMCRwJtEOxtK8QXgFyVTv7UvoNxgJ+tQ6WJBCU
N73gKGAPwHAgOQinXmMchkXb6dwL9g3TQQPExjoUWyVT7HxGOCZbhJBQNLGjRSTm+maEi0RpR3NB
J7cN7BnsgEFPZpr9Ziy46g3xGTQ/HSBJ8yoNaBL5uo4FdIQJO2p4Ea8Q+5ud0nJvwGLZIY7Is4Qf
rst0FMO061hgp0QEjk0SV4kCZqyPlzNC7BHAja6G3yYtx6uzmnRT7xylJkBLaiaCiYCreFI/Q03O
jYVl6QK0SKPq+lxKjRhyV8cal9LhZ1ZttkHrFxg8qyPBS4Aml2khvIirGwsadk5nNwJ7wLJdUPYj
qvh2pxQoPIEa8AUkNa5ydaQXlM69ILTUVWEXiViM+KUv9kmcCNAng11UsYS9cH2gI15gZ8uRSANe
tYnIKq7E0TI87wUbt9oxmQ4Ke7KI2x07/YrsZ4gWrz/N34/MweARNhMoE5F6zALzTZCWcL1DoBbj
EjkcmSp/beACtBohYd0ZYtEd5v33LeKNzWSDtgkNbsUQTvdVogs68FfHXtCNG+IsOlMBjElGZS7X
BVWxblQF28yCsyDxuKsbC6xZnS1HMEWiW1CYFKL2R1rC+bpASMZWcVxdG2DBJWx/3JivaV0AAuu6
OmI54jAy5SEsHSUyLscCEXuL8YABfbX7JLBwV/tZZ4+Ak4AGPgQWiS9c9oKLZUm5VY3hwPuuco8w
sP87rgsG6ALMBFWD5khBgJ/sZ4JfN+IVypxo0mA4LsdXNCP0XyjQ/FUij5gRQnGdCU/cHkv5DQCN
w00v4HOyeFBOQ+6kV+ZRYtR1nREEI9gaCEUDLyBGz3C4nBGE7amRANkVgPY4Ja5tjxB4G9t7N3uB
nRITVFBebVW4E296AQrhDTuRSSiX12AxXN0ewaL+6uD9fduR1RHAFd7zGbH5YqcUYX1ik7jWP4o5
XdeMgKwrVKG6jgUsZ7YHorG/ClLC+rXwuylaqyANeUQfrq0XHMFZ79YLhGqxiohOgq2KsAvdej4W
jnsE/UDs3uDwGv64qj2C7961F/AToPcdn/AIs593guMCscBzBKNndQCHP65DV9UJjNKOnQDj1TLw
qg0F9q9EGC6HAsEI6qFBcnQlCP+XoNc/0VU/smyQYoleZH6NvykkY/eYWvKHb/jOdP25gdecEpE4
InImLt4oRPCOTR9Z1OL63xdkH5n3cvbi9zwY+Tmvf/76gD9/9MVnfX+q7zen/iZf58/bVr7Qvn7N
Y6G+/43WX9e79Xm+x5HhfvomP2n3/VgK/qDhInzTrsDtO7eb+4ckvmxYstG7Nxyu42JdfP+K4mc8
Enu7tjxYR/63JI/9i29tytyizm1T2i9fvyTn3/rIxO3echxvnkv/eV9eNC4zYbo2PtxE63qdb85b
PjLJO7f8KjH5W/Ltt0ES7XdfL7v9yE3t+ikk1+f+y8Xv+Ur47Noyyp25d/mVX+mDXVue0uO+f97j
rLMCn+ja8Oxlvb0YgK8ct87tRpEfJ/7ljDxSpjo3Hb/46zerCGAFZknnlpP6clgcKS1dm138vDYd
+RGdG6aB/XPYfn9yuewdw+1dm14me3Qy33bzMYjdte13az++WD1gf/0T28u7dd5G6/jlvDteE326
f+WiWD9v98WG8taX7ctYbuf2/eet760vczePocHuTbMXFEl5MbJfud3d20ZhnX9perE2vQay/onW
EwqHXPT3MVLYuWkKHL8Z3K8svq4t326+5us31tNrOKd709X6ct/C1xApK90brn+brndpsfUvt3Xa
F+7cP9H+fJMXm4uV6jW88080/m7T+M8X2xiNi6jJP9H45yQPv7ck/YMjCN+5aVEW+7fBOk/YKS8n
5zEG+s98wHCNeOfb5gV/u2vz77f+ZY8fIzSdmw0jLJJLrwbQQQD+nZtGB+5terzE0Ls2/GETxwUq
++s3boJ2hGW7Nv9xm7xsfpsVP+1tR52Hrs1/ElXYfzkQXwmM/8wH/DwQX/Hars3f0/ubothcmBSv
KGj3tptLr/I1j75ru7+X6+33AS3WlNf8mq7NPmzyHTvbRctHILRzyz6ezZvh/crg6tr045p9J/bK
y6mpmxK67Nz4pih/e/jVl4ctCh7WuX2/eE6oAHNhuekE0f+BFfY/FE+QKie/LM5wAqAvkKYf0iwX
d8+wsz98AwiYgLCeo806//f/AQAA//8=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4" Type="http://schemas.openxmlformats.org/officeDocument/2006/relationships/hyperlink" Target="#'Region Profit'!A1"/></Relationships>
</file>

<file path=xl/drawings/_rels/drawing4.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3.xml"/><Relationship Id="rId4" Type="http://schemas.openxmlformats.org/officeDocument/2006/relationships/hyperlink" Target="#'Region Profit'!A1"/></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5</xdr:col>
      <xdr:colOff>600075</xdr:colOff>
      <xdr:row>4</xdr:row>
      <xdr:rowOff>128587</xdr:rowOff>
    </xdr:from>
    <xdr:to>
      <xdr:col>13</xdr:col>
      <xdr:colOff>295275</xdr:colOff>
      <xdr:row>19</xdr:row>
      <xdr:rowOff>14287</xdr:rowOff>
    </xdr:to>
    <xdr:graphicFrame macro="">
      <xdr:nvGraphicFramePr>
        <xdr:cNvPr id="7" name="Chart 3">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4</xdr:row>
      <xdr:rowOff>128587</xdr:rowOff>
    </xdr:from>
    <xdr:to>
      <xdr:col>18</xdr:col>
      <xdr:colOff>257175</xdr:colOff>
      <xdr:row>19</xdr:row>
      <xdr:rowOff>14287</xdr:rowOff>
    </xdr:to>
    <xdr:graphicFrame macro="">
      <xdr:nvGraphicFramePr>
        <xdr:cNvPr id="8" name="Chart 4">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598267</xdr:colOff>
      <xdr:row>19</xdr:row>
      <xdr:rowOff>21010</xdr:rowOff>
    </xdr:from>
    <xdr:to>
      <xdr:col>13</xdr:col>
      <xdr:colOff>302173</xdr:colOff>
      <xdr:row>33</xdr:row>
      <xdr:rowOff>32845</xdr:rowOff>
    </xdr:to>
    <xdr:graphicFrame macro="">
      <xdr:nvGraphicFramePr>
        <xdr:cNvPr id="9" name="Chart 5">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309562</xdr:colOff>
      <xdr:row>19</xdr:row>
      <xdr:rowOff>14287</xdr:rowOff>
    </xdr:from>
    <xdr:to>
      <xdr:col>18</xdr:col>
      <xdr:colOff>257175</xdr:colOff>
      <xdr:row>33</xdr:row>
      <xdr:rowOff>19051</xdr:rowOff>
    </xdr:to>
    <xdr:graphicFrame macro="">
      <xdr:nvGraphicFramePr>
        <xdr:cNvPr id="10" name="Chart 6">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590549</xdr:colOff>
      <xdr:row>33</xdr:row>
      <xdr:rowOff>19050</xdr:rowOff>
    </xdr:from>
    <xdr:to>
      <xdr:col>18</xdr:col>
      <xdr:colOff>266701</xdr:colOff>
      <xdr:row>48</xdr:row>
      <xdr:rowOff>190499</xdr:rowOff>
    </xdr:to>
    <xdr:graphicFrame macro="">
      <xdr:nvGraphicFramePr>
        <xdr:cNvPr id="11" name="Chart 7">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7</xdr:row>
      <xdr:rowOff>66675</xdr:rowOff>
    </xdr:from>
    <xdr:to>
      <xdr:col>2</xdr:col>
      <xdr:colOff>180975</xdr:colOff>
      <xdr:row>15</xdr:row>
      <xdr:rowOff>66674</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350" y="1400175"/>
              <a:ext cx="1419225"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16</xdr:row>
      <xdr:rowOff>9525</xdr:rowOff>
    </xdr:from>
    <xdr:to>
      <xdr:col>2</xdr:col>
      <xdr:colOff>171450</xdr:colOff>
      <xdr:row>27</xdr:row>
      <xdr:rowOff>28575</xdr:rowOff>
    </xdr:to>
    <mc:AlternateContent xmlns:mc="http://schemas.openxmlformats.org/markup-compatibility/2006" xmlns:a14="http://schemas.microsoft.com/office/drawing/2010/main">
      <mc:Choice Requires="a14">
        <xdr:graphicFrame macro="">
          <xdr:nvGraphicFramePr>
            <xdr:cNvPr id="20" name="Months">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04775" y="3057525"/>
              <a:ext cx="1438275" cy="2009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371475</xdr:colOff>
      <xdr:row>17</xdr:row>
      <xdr:rowOff>161926</xdr:rowOff>
    </xdr:from>
    <xdr:to>
      <xdr:col>5</xdr:col>
      <xdr:colOff>28575</xdr:colOff>
      <xdr:row>24</xdr:row>
      <xdr:rowOff>95251</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3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90675" y="3400426"/>
              <a:ext cx="17145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390524</xdr:colOff>
      <xdr:row>7</xdr:row>
      <xdr:rowOff>76200</xdr:rowOff>
    </xdr:from>
    <xdr:to>
      <xdr:col>5</xdr:col>
      <xdr:colOff>57149</xdr:colOff>
      <xdr:row>17</xdr:row>
      <xdr:rowOff>38100</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609724" y="1409700"/>
              <a:ext cx="1724025"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47624</xdr:colOff>
      <xdr:row>4</xdr:row>
      <xdr:rowOff>33337</xdr:rowOff>
    </xdr:from>
    <xdr:to>
      <xdr:col>13</xdr:col>
      <xdr:colOff>161925</xdr:colOff>
      <xdr:row>18</xdr:row>
      <xdr:rowOff>109537</xdr:rowOff>
    </xdr:to>
    <xdr:graphicFrame macro="">
      <xdr:nvGraphicFramePr>
        <xdr:cNvPr id="13" name="Chart 10">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161923</xdr:colOff>
      <xdr:row>4</xdr:row>
      <xdr:rowOff>28575</xdr:rowOff>
    </xdr:from>
    <xdr:to>
      <xdr:col>19</xdr:col>
      <xdr:colOff>10582</xdr:colOff>
      <xdr:row>18</xdr:row>
      <xdr:rowOff>109537</xdr:rowOff>
    </xdr:to>
    <xdr:graphicFrame macro="">
      <xdr:nvGraphicFramePr>
        <xdr:cNvPr id="14" name="Chart 11">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xdr:colOff>
      <xdr:row>18</xdr:row>
      <xdr:rowOff>119062</xdr:rowOff>
    </xdr:from>
    <xdr:to>
      <xdr:col>13</xdr:col>
      <xdr:colOff>171450</xdr:colOff>
      <xdr:row>33</xdr:row>
      <xdr:rowOff>4762</xdr:rowOff>
    </xdr:to>
    <xdr:graphicFrame macro="">
      <xdr:nvGraphicFramePr>
        <xdr:cNvPr id="15" name="Chart 12">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161925</xdr:colOff>
      <xdr:row>18</xdr:row>
      <xdr:rowOff>109537</xdr:rowOff>
    </xdr:from>
    <xdr:to>
      <xdr:col>19</xdr:col>
      <xdr:colOff>0</xdr:colOff>
      <xdr:row>32</xdr:row>
      <xdr:rowOff>185737</xdr:rowOff>
    </xdr:to>
    <xdr:graphicFrame macro="">
      <xdr:nvGraphicFramePr>
        <xdr:cNvPr id="17" name="Chart 14">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xdr:colOff>
      <xdr:row>32</xdr:row>
      <xdr:rowOff>185737</xdr:rowOff>
    </xdr:from>
    <xdr:to>
      <xdr:col>13</xdr:col>
      <xdr:colOff>161925</xdr:colOff>
      <xdr:row>47</xdr:row>
      <xdr:rowOff>76201</xdr:rowOff>
    </xdr:to>
    <xdr:graphicFrame macro="">
      <xdr:nvGraphicFramePr>
        <xdr:cNvPr id="18" name="Chart 15">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171450</xdr:colOff>
      <xdr:row>32</xdr:row>
      <xdr:rowOff>185737</xdr:rowOff>
    </xdr:from>
    <xdr:to>
      <xdr:col>19</xdr:col>
      <xdr:colOff>9525</xdr:colOff>
      <xdr:row>47</xdr:row>
      <xdr:rowOff>71437</xdr:rowOff>
    </xdr:to>
    <xdr:graphicFrame macro="">
      <xdr:nvGraphicFramePr>
        <xdr:cNvPr id="19" name="Chart 16">
          <a:extLst>
            <a:ext uri="{FF2B5EF4-FFF2-40B4-BE49-F238E27FC236}">
              <a16:creationId xmlns:a16="http://schemas.microsoft.com/office/drawing/2014/main" id="{00000000-0008-0000-04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66674</xdr:colOff>
      <xdr:row>4</xdr:row>
      <xdr:rowOff>171450</xdr:rowOff>
    </xdr:from>
    <xdr:to>
      <xdr:col>2</xdr:col>
      <xdr:colOff>414338</xdr:colOff>
      <xdr:row>17</xdr:row>
      <xdr:rowOff>88106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4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66674" y="933450"/>
              <a:ext cx="1728789"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17</xdr:row>
      <xdr:rowOff>28576</xdr:rowOff>
    </xdr:from>
    <xdr:to>
      <xdr:col>2</xdr:col>
      <xdr:colOff>414338</xdr:colOff>
      <xdr:row>23</xdr:row>
      <xdr:rowOff>119064</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6675" y="3267076"/>
              <a:ext cx="1728788"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xdr:row>
      <xdr:rowOff>171450</xdr:rowOff>
    </xdr:from>
    <xdr:to>
      <xdr:col>5</xdr:col>
      <xdr:colOff>440532</xdr:colOff>
      <xdr:row>11</xdr:row>
      <xdr:rowOff>92869</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4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21656" y="933450"/>
              <a:ext cx="1821657"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11</xdr:row>
      <xdr:rowOff>57151</xdr:rowOff>
    </xdr:from>
    <xdr:to>
      <xdr:col>5</xdr:col>
      <xdr:colOff>450057</xdr:colOff>
      <xdr:row>20</xdr:row>
      <xdr:rowOff>164307</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840706" y="2152651"/>
              <a:ext cx="1812132"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20</xdr:row>
      <xdr:rowOff>95250</xdr:rowOff>
    </xdr:from>
    <xdr:to>
      <xdr:col>5</xdr:col>
      <xdr:colOff>450057</xdr:colOff>
      <xdr:row>47</xdr:row>
      <xdr:rowOff>95251</xdr:rowOff>
    </xdr:to>
    <mc:AlternateContent xmlns:mc="http://schemas.openxmlformats.org/markup-compatibility/2006" xmlns:a14="http://schemas.microsoft.com/office/drawing/2010/main">
      <mc:Choice Requires="a14">
        <xdr:graphicFrame macro="">
          <xdr:nvGraphicFramePr>
            <xdr:cNvPr id="24" name="Product Sub-Category">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831181" y="3905250"/>
              <a:ext cx="1821657" cy="4822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59532</xdr:colOff>
      <xdr:row>23</xdr:row>
      <xdr:rowOff>145258</xdr:rowOff>
    </xdr:from>
    <xdr:to>
      <xdr:col>2</xdr:col>
      <xdr:colOff>404812</xdr:colOff>
      <xdr:row>31</xdr:row>
      <xdr:rowOff>166688</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9532" y="4526758"/>
              <a:ext cx="1726405" cy="145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14288</xdr:colOff>
      <xdr:row>31</xdr:row>
      <xdr:rowOff>157163</xdr:rowOff>
    </xdr:from>
    <xdr:to>
      <xdr:col>2</xdr:col>
      <xdr:colOff>392906</xdr:colOff>
      <xdr:row>42</xdr:row>
      <xdr:rowOff>130970</xdr:rowOff>
    </xdr:to>
    <mc:AlternateContent xmlns:mc="http://schemas.openxmlformats.org/markup-compatibility/2006" xmlns:a14="http://schemas.microsoft.com/office/drawing/2010/main">
      <mc:Choice Requires="a14">
        <xdr:graphicFrame macro="">
          <xdr:nvGraphicFramePr>
            <xdr:cNvPr id="26" name="Months 1">
              <a:extLst>
                <a:ext uri="{FF2B5EF4-FFF2-40B4-BE49-F238E27FC236}">
                  <a16:creationId xmlns:a16="http://schemas.microsoft.com/office/drawing/2014/main" id="{00000000-0008-0000-0400-00001A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4288" y="6062663"/>
              <a:ext cx="1759743" cy="1938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2382</xdr:colOff>
      <xdr:row>42</xdr:row>
      <xdr:rowOff>73819</xdr:rowOff>
    </xdr:from>
    <xdr:to>
      <xdr:col>2</xdr:col>
      <xdr:colOff>381000</xdr:colOff>
      <xdr:row>50</xdr:row>
      <xdr:rowOff>83344</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382" y="8074819"/>
              <a:ext cx="1759743"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104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38100</xdr:colOff>
      <xdr:row>4</xdr:row>
      <xdr:rowOff>76200</xdr:rowOff>
    </xdr:from>
    <xdr:to>
      <xdr:col>0</xdr:col>
      <xdr:colOff>1295400</xdr:colOff>
      <xdr:row>5</xdr:row>
      <xdr:rowOff>133350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38100" y="800100"/>
          <a:ext cx="1257300" cy="238125"/>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38099</xdr:colOff>
      <xdr:row>6</xdr:row>
      <xdr:rowOff>66675</xdr:rowOff>
    </xdr:from>
    <xdr:to>
      <xdr:col>0</xdr:col>
      <xdr:colOff>1285874</xdr:colOff>
      <xdr:row>7</xdr:row>
      <xdr:rowOff>123825</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500-000007000000}"/>
            </a:ext>
          </a:extLst>
        </xdr:cNvPr>
        <xdr:cNvSpPr/>
      </xdr:nvSpPr>
      <xdr:spPr>
        <a:xfrm>
          <a:off x="38099" y="1152525"/>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47625</xdr:colOff>
      <xdr:row>8</xdr:row>
      <xdr:rowOff>66675</xdr:rowOff>
    </xdr:from>
    <xdr:to>
      <xdr:col>0</xdr:col>
      <xdr:colOff>1285875</xdr:colOff>
      <xdr:row>9</xdr:row>
      <xdr:rowOff>123825</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500-000008000000}"/>
            </a:ext>
          </a:extLst>
        </xdr:cNvPr>
        <xdr:cNvSpPr/>
      </xdr:nvSpPr>
      <xdr:spPr>
        <a:xfrm>
          <a:off x="47625" y="151447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4</xdr:row>
      <xdr:rowOff>76200</xdr:rowOff>
    </xdr:from>
    <xdr:to>
      <xdr:col>0</xdr:col>
      <xdr:colOff>1371600</xdr:colOff>
      <xdr:row>5</xdr:row>
      <xdr:rowOff>133350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114300" y="800100"/>
          <a:ext cx="125730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95250</xdr:colOff>
      <xdr:row>6</xdr:row>
      <xdr:rowOff>66675</xdr:rowOff>
    </xdr:from>
    <xdr:to>
      <xdr:col>0</xdr:col>
      <xdr:colOff>1343025</xdr:colOff>
      <xdr:row>7</xdr:row>
      <xdr:rowOff>123825</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600-000004000000}"/>
            </a:ext>
          </a:extLst>
        </xdr:cNvPr>
        <xdr:cNvSpPr/>
      </xdr:nvSpPr>
      <xdr:spPr>
        <a:xfrm>
          <a:off x="95250" y="1152525"/>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104775</xdr:colOff>
      <xdr:row>8</xdr:row>
      <xdr:rowOff>85725</xdr:rowOff>
    </xdr:from>
    <xdr:to>
      <xdr:col>0</xdr:col>
      <xdr:colOff>1343025</xdr:colOff>
      <xdr:row>9</xdr:row>
      <xdr:rowOff>142875</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600-000005000000}"/>
            </a:ext>
          </a:extLst>
        </xdr:cNvPr>
        <xdr:cNvSpPr/>
      </xdr:nvSpPr>
      <xdr:spPr>
        <a:xfrm>
          <a:off x="104775" y="153352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7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7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7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4</xdr:row>
      <xdr:rowOff>66675</xdr:rowOff>
    </xdr:from>
    <xdr:to>
      <xdr:col>0</xdr:col>
      <xdr:colOff>1295400</xdr:colOff>
      <xdr:row>5</xdr:row>
      <xdr:rowOff>123825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700-000006000000}"/>
            </a:ext>
          </a:extLst>
        </xdr:cNvPr>
        <xdr:cNvSpPr/>
      </xdr:nvSpPr>
      <xdr:spPr>
        <a:xfrm>
          <a:off x="57150" y="790575"/>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76200</xdr:colOff>
      <xdr:row>6</xdr:row>
      <xdr:rowOff>76200</xdr:rowOff>
    </xdr:from>
    <xdr:to>
      <xdr:col>0</xdr:col>
      <xdr:colOff>1323975</xdr:colOff>
      <xdr:row>7</xdr:row>
      <xdr:rowOff>133350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700-000007000000}"/>
            </a:ext>
          </a:extLst>
        </xdr:cNvPr>
        <xdr:cNvSpPr/>
      </xdr:nvSpPr>
      <xdr:spPr>
        <a:xfrm>
          <a:off x="76200" y="1162050"/>
          <a:ext cx="1247775"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76200</xdr:colOff>
      <xdr:row>8</xdr:row>
      <xdr:rowOff>57150</xdr:rowOff>
    </xdr:from>
    <xdr:to>
      <xdr:col>0</xdr:col>
      <xdr:colOff>1314450</xdr:colOff>
      <xdr:row>9</xdr:row>
      <xdr:rowOff>114300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700-000008000000}"/>
            </a:ext>
          </a:extLst>
        </xdr:cNvPr>
        <xdr:cNvSpPr/>
      </xdr:nvSpPr>
      <xdr:spPr>
        <a:xfrm>
          <a:off x="76200" y="1504950"/>
          <a:ext cx="1238250" cy="238125"/>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33337</xdr:colOff>
      <xdr:row>1</xdr:row>
      <xdr:rowOff>38100</xdr:rowOff>
    </xdr:from>
    <xdr:to>
      <xdr:col>7</xdr:col>
      <xdr:colOff>490537</xdr:colOff>
      <xdr:row>16</xdr:row>
      <xdr:rowOff>66675</xdr:rowOff>
    </xdr:to>
    <xdr:graphicFrame macro="">
      <xdr:nvGraphicFramePr>
        <xdr:cNvPr id="2" name="Chart 1" descr="Chart type: Scatter. 'Product Base Margin' and 'Profit' appear to form a cluster with 4 outliers.&#10;&#10;Description automatically generated">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536574</xdr:colOff>
      <xdr:row>1</xdr:row>
      <xdr:rowOff>60325</xdr:rowOff>
    </xdr:from>
    <xdr:to>
      <xdr:col>14</xdr:col>
      <xdr:colOff>666749</xdr:colOff>
      <xdr:row>16</xdr:row>
      <xdr:rowOff>88900</xdr:rowOff>
    </xdr:to>
    <xdr:graphicFrame macro="">
      <xdr:nvGraphicFramePr>
        <xdr:cNvPr id="3" name="Chart 2" descr="Chart type: Scatter. Field: Sales and Field: Total appear highly dependent on each other.&#10;&#10;Description automatically generated">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590550</xdr:colOff>
      <xdr:row>2</xdr:row>
      <xdr:rowOff>23812</xdr:rowOff>
    </xdr:from>
    <xdr:to>
      <xdr:col>13</xdr:col>
      <xdr:colOff>285750</xdr:colOff>
      <xdr:row>16</xdr:row>
      <xdr:rowOff>100012</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15</xdr:col>
      <xdr:colOff>590550</xdr:colOff>
      <xdr:row>21</xdr:row>
      <xdr:rowOff>19049</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22</xdr:row>
      <xdr:rowOff>114301</xdr:rowOff>
    </xdr:from>
    <xdr:to>
      <xdr:col>7</xdr:col>
      <xdr:colOff>114300</xdr:colOff>
      <xdr:row>30</xdr:row>
      <xdr:rowOff>104775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33925" y="4305301"/>
              <a:ext cx="1828800"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22</xdr:row>
      <xdr:rowOff>38101</xdr:rowOff>
    </xdr:from>
    <xdr:to>
      <xdr:col>10</xdr:col>
      <xdr:colOff>495300</xdr:colOff>
      <xdr:row>31</xdr:row>
      <xdr:rowOff>142876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115175" y="4229101"/>
              <a:ext cx="182880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14</xdr:col>
      <xdr:colOff>361950</xdr:colOff>
      <xdr:row>33</xdr:row>
      <xdr:rowOff>38101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9496425" y="4219576"/>
              <a:ext cx="182880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6395949075"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Total]" caption="Total" attribute="1" defaultMemberUniqueName="[Table1].[Total].[All]" allUniqueName="[Table1].[Total].[All]" dimensionUniqueName="[Table1]" displayFolder="" count="2" memberValueDatatype="5" unbalanced="0"/>
    <cacheHierarchy uniqueName="[Table1].[Manager]" caption="Manager" attribute="1" defaultMemberUniqueName="[Table1].[Manager].[All]" allUniqueName="[Table1].[Manag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2" memberValueDatatype="20" unbalanced="0"/>
    <cacheHierarchy uniqueName="[Table4].[Customer ID]" caption="Customer ID" attribute="1" defaultMemberUniqueName="[Table4].[Customer ID].[All]" allUniqueName="[Table4].[Customer ID].[All]" dimensionUniqueName="[Table4]" displayFolder="" count="2"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2" memberValueDatatype="20" unbalanced="0"/>
    <cacheHierarchy uniqueName="[Table4].[EnglishEducation]" caption="EnglishEducation" attribute="1" defaultMemberUniqueName="[Table4].[EnglishEducation].[All]" allUniqueName="[Table4].[EnglishEducation].[All]" dimensionUniqueName="[Table4]" displayFolder="" count="2" memberValueDatatype="130" unbalanced="0"/>
    <cacheHierarchy uniqueName="[Table4].[HouseOwnerFlag]" caption="HouseOwnerFlag" attribute="1" defaultMemberUniqueName="[Table4].[HouseOwnerFlag].[All]" allUniqueName="[Table4].[HouseOwnerFlag].[All]" dimensionUniqueName="[Table4]"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1.127355092591"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0">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1.992422569441" createdVersion="8" refreshedVersion="8" minRefreshableVersion="3" recordCount="1936" xr:uid="{007E9E88-EF74-40E5-AA23-5C9FEF6DC046}">
  <cacheSource type="worksheet">
    <worksheetSource name="Table1"/>
  </cacheSource>
  <cacheFields count="28">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Months2"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3642188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5011805554" createdVersion="3" refreshedVersion="8" minRefreshableVersion="3" recordCount="0" supportSubquery="1" supportAdvancedDrill="1" xr:uid="{FE480CA5-6025-4294-A9A4-2FDFB42A8450}">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Total]" caption="Total" attribute="1" defaultMemberUniqueName="[Table1].[Total].[All]" allUniqueName="[Table1].[Total].[All]" dimensionUniqueName="[Table1]" displayFolder="" count="0" memberValueDatatype="5"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37608620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x v="0"/>
    <n v="-337.09199999999998"/>
    <n v="2"/>
    <n v="723.54"/>
    <n v="87486"/>
    <n v="348.2"/>
    <x v="0"/>
  </r>
  <r>
    <n v="2124"/>
    <s v="Paige Powers"/>
    <x v="1"/>
    <n v="0.04"/>
    <n v="45.19"/>
    <n v="1.99"/>
    <x v="1"/>
    <x v="1"/>
    <x v="1"/>
    <x v="1"/>
    <x v="1"/>
    <s v="Verbatim DVD-RAM, 9.4GB, Rewritable, Type 1, DS, DataLife Plus"/>
    <n v="0.55000000000000004"/>
    <s v="United States"/>
    <x v="0"/>
    <x v="1"/>
    <s v="West Memphis"/>
    <n v="72301"/>
    <x v="0"/>
    <x v="1"/>
    <n v="-61.194000000000003"/>
    <n v="13"/>
    <n v="609.09"/>
    <n v="89665"/>
    <n v="45.15"/>
    <x v="0"/>
  </r>
  <r>
    <n v="1418"/>
    <s v="Rebecca Lindsey"/>
    <x v="2"/>
    <n v="7.0000000000000007E-2"/>
    <n v="4.84"/>
    <n v="0.71"/>
    <x v="1"/>
    <x v="0"/>
    <x v="2"/>
    <x v="2"/>
    <x v="2"/>
    <s v="*Staples* Highlighting Markers"/>
    <n v="0.52"/>
    <s v="United States"/>
    <x v="1"/>
    <x v="2"/>
    <s v="Kokomo"/>
    <n v="46901"/>
    <x v="0"/>
    <x v="2"/>
    <n v="25.240200000000002"/>
    <n v="8"/>
    <n v="36.58"/>
    <n v="90539"/>
    <n v="4.7699999999999996"/>
    <x v="1"/>
  </r>
  <r>
    <n v="1425"/>
    <s v="Gregory Crane"/>
    <x v="2"/>
    <n v="0.04"/>
    <n v="2036.48"/>
    <n v="14.7"/>
    <x v="0"/>
    <x v="0"/>
    <x v="1"/>
    <x v="3"/>
    <x v="3"/>
    <s v="Lexmark 4227 Plus Dot Matrix Printer"/>
    <n v="0.55000000000000004"/>
    <s v="United States"/>
    <x v="2"/>
    <x v="3"/>
    <s v="Fort Collins"/>
    <n v="80525"/>
    <x v="0"/>
    <x v="3"/>
    <n v="-4793.0039999999999"/>
    <n v="1"/>
    <n v="2013.67"/>
    <n v="89450"/>
    <n v="2036.44"/>
    <x v="2"/>
  </r>
  <r>
    <n v="3275"/>
    <s v="Tamara Dickinson"/>
    <x v="2"/>
    <n v="0.04"/>
    <n v="449.99"/>
    <n v="24.49"/>
    <x v="1"/>
    <x v="0"/>
    <x v="1"/>
    <x v="4"/>
    <x v="4"/>
    <s v="Canon PC940 Copier"/>
    <n v="0.52"/>
    <s v="United States"/>
    <x v="2"/>
    <x v="4"/>
    <s v="Mount Vernon"/>
    <n v="98273"/>
    <x v="0"/>
    <x v="4"/>
    <n v="3576.8841000000002"/>
    <n v="12"/>
    <n v="5183.8900000000003"/>
    <n v="86234"/>
    <n v="449.95"/>
    <x v="2"/>
  </r>
  <r>
    <n v="3275"/>
    <s v="Tamara Dickinson"/>
    <x v="2"/>
    <n v="0.01"/>
    <n v="5.84"/>
    <n v="1.2"/>
    <x v="1"/>
    <x v="0"/>
    <x v="2"/>
    <x v="2"/>
    <x v="2"/>
    <s v="Newell 312"/>
    <n v="0.55000000000000004"/>
    <s v="United States"/>
    <x v="2"/>
    <x v="4"/>
    <s v="Mount Vernon"/>
    <n v="98273"/>
    <x v="0"/>
    <x v="5"/>
    <n v="20.38"/>
    <n v="6"/>
    <n v="36.090000000000003"/>
    <n v="86234"/>
    <n v="5.83"/>
    <x v="2"/>
  </r>
  <r>
    <n v="1910"/>
    <s v="Sean Stephenson"/>
    <x v="3"/>
    <n v="0.02"/>
    <n v="29.17"/>
    <n v="6.27"/>
    <x v="1"/>
    <x v="2"/>
    <x v="2"/>
    <x v="5"/>
    <x v="5"/>
    <s v="Binding Machine Supplies"/>
    <n v="0.37"/>
    <s v="United States"/>
    <x v="0"/>
    <x v="5"/>
    <s v="Peachtree City"/>
    <n v="30269"/>
    <x v="0"/>
    <x v="1"/>
    <n v="36.905999999999999"/>
    <n v="2"/>
    <n v="63.32"/>
    <n v="91371"/>
    <n v="29.150000000000002"/>
    <x v="0"/>
  </r>
  <r>
    <n v="674"/>
    <s v="Albert Frost"/>
    <x v="0"/>
    <n v="0.06"/>
    <n v="161.55000000000001"/>
    <n v="19.989999999999998"/>
    <x v="1"/>
    <x v="0"/>
    <x v="2"/>
    <x v="6"/>
    <x v="5"/>
    <s v="Fellowes Super Stor/Drawer® Files"/>
    <n v="0.66"/>
    <s v="United States"/>
    <x v="1"/>
    <x v="6"/>
    <s v="Raytown"/>
    <n v="64133"/>
    <x v="1"/>
    <x v="2"/>
    <n v="-7.58"/>
    <n v="3"/>
    <n v="485.01"/>
    <n v="88174"/>
    <n v="161.49"/>
    <x v="1"/>
  </r>
  <r>
    <n v="950"/>
    <s v="Jane Shah"/>
    <x v="0"/>
    <n v="0.06"/>
    <n v="40.98"/>
    <n v="2.99"/>
    <x v="1"/>
    <x v="1"/>
    <x v="2"/>
    <x v="5"/>
    <x v="5"/>
    <s v="Avery Trapezoid Ring Binder, 3&quot; Capacity, Black, 1040 sheets"/>
    <n v="0.36"/>
    <s v="United States"/>
    <x v="1"/>
    <x v="7"/>
    <s v="Prior Lake"/>
    <n v="55372"/>
    <x v="1"/>
    <x v="0"/>
    <n v="-14.801880000000001"/>
    <n v="1"/>
    <n v="41.6"/>
    <n v="89083"/>
    <n v="40.919999999999995"/>
    <x v="1"/>
  </r>
  <r>
    <n v="1155"/>
    <s v="Alex Nicholson"/>
    <x v="0"/>
    <n v="0.09"/>
    <n v="9.11"/>
    <n v="2.15"/>
    <x v="2"/>
    <x v="1"/>
    <x v="2"/>
    <x v="7"/>
    <x v="2"/>
    <s v="Black Print Carbonless Snap-Off® Rapid Letter, 8 1/2&quot; x 7&quot;"/>
    <n v="0.4"/>
    <s v="United States"/>
    <x v="2"/>
    <x v="8"/>
    <s v="Montebello"/>
    <n v="90640"/>
    <x v="1"/>
    <x v="0"/>
    <n v="20.299600000000002"/>
    <n v="4"/>
    <n v="34.409999999999997"/>
    <n v="90853"/>
    <n v="9.02"/>
    <x v="2"/>
  </r>
  <r>
    <n v="1155"/>
    <s v="Alex Nicholson"/>
    <x v="0"/>
    <n v="0.08"/>
    <n v="15.04"/>
    <n v="1.97"/>
    <x v="1"/>
    <x v="1"/>
    <x v="2"/>
    <x v="7"/>
    <x v="2"/>
    <s v="White GlueTop Scratch Pads"/>
    <n v="0.39"/>
    <s v="United States"/>
    <x v="2"/>
    <x v="8"/>
    <s v="Montebello"/>
    <n v="90640"/>
    <x v="1"/>
    <x v="1"/>
    <n v="108.5163"/>
    <n v="11"/>
    <n v="157.27000000000001"/>
    <n v="90853"/>
    <n v="14.959999999999999"/>
    <x v="2"/>
  </r>
  <r>
    <n v="2256"/>
    <s v="Lloyd Levin"/>
    <x v="0"/>
    <n v="7.0000000000000007E-2"/>
    <n v="60.97"/>
    <n v="4.5"/>
    <x v="2"/>
    <x v="3"/>
    <x v="2"/>
    <x v="8"/>
    <x v="5"/>
    <s v="Tripp Lite Isotel 6 Outlet Surge Protector with Fax/Modem Protection"/>
    <n v="0.56000000000000005"/>
    <s v="United States"/>
    <x v="0"/>
    <x v="9"/>
    <s v="New Bern"/>
    <n v="28560"/>
    <x v="1"/>
    <x v="0"/>
    <n v="-42.588000000000001"/>
    <n v="6"/>
    <n v="361.72"/>
    <n v="87963"/>
    <n v="60.9"/>
    <x v="0"/>
  </r>
  <r>
    <n v="949"/>
    <s v="Ernest Oh"/>
    <x v="0"/>
    <n v="0.06"/>
    <n v="40.98"/>
    <n v="2.99"/>
    <x v="1"/>
    <x v="1"/>
    <x v="2"/>
    <x v="5"/>
    <x v="5"/>
    <s v="Avery Trapezoid Ring Binder, 3&quot; Capacity, Black, 1040 sheets"/>
    <n v="0.36"/>
    <s v="United States"/>
    <x v="2"/>
    <x v="8"/>
    <s v="Los Angeles"/>
    <n v="90049"/>
    <x v="1"/>
    <x v="0"/>
    <n v="-19.0992"/>
    <n v="3"/>
    <n v="124.81"/>
    <n v="9285"/>
    <n v="40.919999999999995"/>
    <x v="2"/>
  </r>
  <r>
    <n v="1136"/>
    <s v="Carmen McPherson"/>
    <x v="1"/>
    <n v="0.09"/>
    <n v="270.97000000000003"/>
    <n v="28.06"/>
    <x v="0"/>
    <x v="1"/>
    <x v="1"/>
    <x v="3"/>
    <x v="3"/>
    <s v="Epson LQ-570e Dot Matrix Printer"/>
    <n v="0.56000000000000005"/>
    <s v="United States"/>
    <x v="1"/>
    <x v="10"/>
    <s v="Carol Stream"/>
    <n v="60188"/>
    <x v="1"/>
    <x v="0"/>
    <n v="2660.1432"/>
    <n v="15"/>
    <n v="3855.28"/>
    <n v="87940"/>
    <n v="270.88000000000005"/>
    <x v="1"/>
  </r>
  <r>
    <n v="67"/>
    <s v="Ellen McCormick"/>
    <x v="2"/>
    <n v="0.05"/>
    <n v="155.06"/>
    <n v="7.07"/>
    <x v="1"/>
    <x v="3"/>
    <x v="2"/>
    <x v="6"/>
    <x v="5"/>
    <s v="Dual Level, Single-Width Filing Carts"/>
    <n v="0.59"/>
    <s v="United States"/>
    <x v="2"/>
    <x v="8"/>
    <s v="Napa"/>
    <n v="94559"/>
    <x v="1"/>
    <x v="6"/>
    <n v="845.66399999999999"/>
    <n v="8"/>
    <n v="1225.5999999999999"/>
    <n v="87946"/>
    <n v="155.01"/>
    <x v="2"/>
  </r>
  <r>
    <n v="68"/>
    <s v="Scott Bunn"/>
    <x v="2"/>
    <n v="0"/>
    <n v="291.73"/>
    <n v="48.8"/>
    <x v="0"/>
    <x v="3"/>
    <x v="0"/>
    <x v="9"/>
    <x v="3"/>
    <s v="Hon 4070 Series Pagoda™ Armless Upholstered Stacking Chairs"/>
    <n v="0.56000000000000005"/>
    <s v="United States"/>
    <x v="3"/>
    <x v="11"/>
    <s v="New York City"/>
    <n v="10177"/>
    <x v="1"/>
    <x v="1"/>
    <n v="-308.928"/>
    <n v="4"/>
    <n v="1239.06"/>
    <n v="37537"/>
    <n v="291.73"/>
    <x v="3"/>
  </r>
  <r>
    <n v="68"/>
    <s v="Scott Bunn"/>
    <x v="2"/>
    <n v="7.0000000000000007E-2"/>
    <n v="100.98"/>
    <n v="45"/>
    <x v="0"/>
    <x v="3"/>
    <x v="0"/>
    <x v="9"/>
    <x v="3"/>
    <s v="Hon Valutask™ Swivel Chairs"/>
    <n v="0.69"/>
    <s v="United States"/>
    <x v="3"/>
    <x v="11"/>
    <s v="New York City"/>
    <n v="10177"/>
    <x v="1"/>
    <x v="0"/>
    <n v="-1679.76"/>
    <n v="43"/>
    <n v="4083.19"/>
    <n v="37537"/>
    <n v="100.91000000000001"/>
    <x v="3"/>
  </r>
  <r>
    <n v="68"/>
    <s v="Scott Bunn"/>
    <x v="2"/>
    <n v="0.05"/>
    <n v="155.06"/>
    <n v="7.07"/>
    <x v="1"/>
    <x v="3"/>
    <x v="2"/>
    <x v="6"/>
    <x v="5"/>
    <s v="Dual Level, Single-Width Filing Carts"/>
    <n v="0.59"/>
    <s v="United States"/>
    <x v="3"/>
    <x v="11"/>
    <s v="New York City"/>
    <n v="10177"/>
    <x v="1"/>
    <x v="6"/>
    <n v="575.39599999999996"/>
    <n v="32"/>
    <n v="4902.38"/>
    <n v="37537"/>
    <n v="155.01"/>
    <x v="3"/>
  </r>
  <r>
    <n v="164"/>
    <s v="Robin Kramer Vaughn"/>
    <x v="4"/>
    <n v="0.05"/>
    <n v="100.98"/>
    <n v="35.840000000000003"/>
    <x v="0"/>
    <x v="2"/>
    <x v="0"/>
    <x v="10"/>
    <x v="0"/>
    <s v="Bush Westfield Collection Bookcases, Fully Assembled"/>
    <n v="0.62"/>
    <s v="United States"/>
    <x v="2"/>
    <x v="4"/>
    <s v="Richland"/>
    <n v="99352"/>
    <x v="1"/>
    <x v="0"/>
    <n v="-111.4"/>
    <n v="7"/>
    <n v="715.55"/>
    <n v="89961"/>
    <n v="100.93"/>
    <x v="2"/>
  </r>
  <r>
    <n v="164"/>
    <s v="Robin Kramer Vaughn"/>
    <x v="4"/>
    <n v="0.02"/>
    <n v="4.9800000000000004"/>
    <n v="5.49"/>
    <x v="1"/>
    <x v="2"/>
    <x v="2"/>
    <x v="7"/>
    <x v="5"/>
    <s v="Xerox 1952"/>
    <n v="0.38"/>
    <s v="United States"/>
    <x v="2"/>
    <x v="4"/>
    <s v="Richland"/>
    <n v="99352"/>
    <x v="1"/>
    <x v="2"/>
    <n v="-77.03"/>
    <n v="9"/>
    <n v="45.63"/>
    <n v="89961"/>
    <n v="4.9600000000000009"/>
    <x v="2"/>
  </r>
  <r>
    <n v="258"/>
    <s v="Allan Shields"/>
    <x v="4"/>
    <n v="0.05"/>
    <n v="17.48"/>
    <n v="1.99"/>
    <x v="1"/>
    <x v="1"/>
    <x v="1"/>
    <x v="1"/>
    <x v="1"/>
    <s v="Maxell Pro 80 Minute CD-R, 10/Pack"/>
    <n v="0.45"/>
    <s v="United States"/>
    <x v="0"/>
    <x v="12"/>
    <s v="Seminole"/>
    <n v="33772"/>
    <x v="1"/>
    <x v="0"/>
    <n v="-127.008"/>
    <n v="3"/>
    <n v="52.47"/>
    <n v="85858"/>
    <n v="17.43"/>
    <x v="0"/>
  </r>
  <r>
    <n v="349"/>
    <s v="Kim Weiss"/>
    <x v="4"/>
    <n v="0.04"/>
    <n v="99.23"/>
    <n v="8.99"/>
    <x v="1"/>
    <x v="2"/>
    <x v="0"/>
    <x v="11"/>
    <x v="1"/>
    <s v="GE 48&quot; Fluorescent Tube, Cool White Energy Saver, 34 Watts, 30/Box"/>
    <n v="0.35"/>
    <s v="United States"/>
    <x v="0"/>
    <x v="12"/>
    <s v="Miami"/>
    <n v="33132"/>
    <x v="1"/>
    <x v="0"/>
    <n v="1916.6757"/>
    <n v="54"/>
    <n v="5555.6"/>
    <n v="11527"/>
    <n v="99.19"/>
    <x v="0"/>
  </r>
  <r>
    <n v="351"/>
    <s v="Juanita Coley Knox"/>
    <x v="4"/>
    <n v="0.04"/>
    <n v="99.23"/>
    <n v="8.99"/>
    <x v="1"/>
    <x v="2"/>
    <x v="0"/>
    <x v="11"/>
    <x v="1"/>
    <s v="GE 48&quot; Fluorescent Tube, Cool White Energy Saver, 34 Watts, 30/Box"/>
    <n v="0.35"/>
    <s v="United States"/>
    <x v="3"/>
    <x v="11"/>
    <s v="Watertown"/>
    <n v="13601"/>
    <x v="1"/>
    <x v="0"/>
    <n v="993.83460000000002"/>
    <n v="14"/>
    <n v="1440.34"/>
    <n v="88686"/>
    <n v="99.19"/>
    <x v="3"/>
  </r>
  <r>
    <n v="388"/>
    <s v="Roger Schwartz"/>
    <x v="0"/>
    <n v="0.03"/>
    <n v="5.28"/>
    <n v="5.66"/>
    <x v="1"/>
    <x v="3"/>
    <x v="2"/>
    <x v="7"/>
    <x v="5"/>
    <s v="Xerox 4200 Series MultiUse Premium Copy Paper (20Lb. and 84 Bright)"/>
    <n v="0.4"/>
    <s v="United States"/>
    <x v="1"/>
    <x v="13"/>
    <s v="Kearney"/>
    <n v="68847"/>
    <x v="2"/>
    <x v="4"/>
    <n v="-51.559199999999997"/>
    <n v="4"/>
    <n v="22.82"/>
    <n v="90337"/>
    <n v="5.25"/>
    <x v="1"/>
  </r>
  <r>
    <n v="388"/>
    <s v="Roger Schwartz"/>
    <x v="0"/>
    <n v="0.01"/>
    <n v="110.99"/>
    <n v="2.5"/>
    <x v="1"/>
    <x v="3"/>
    <x v="1"/>
    <x v="12"/>
    <x v="5"/>
    <s v="T18"/>
    <n v="0.56999999999999995"/>
    <s v="United States"/>
    <x v="1"/>
    <x v="13"/>
    <s v="Kearney"/>
    <n v="68847"/>
    <x v="2"/>
    <x v="3"/>
    <n v="-263.56572"/>
    <n v="2"/>
    <n v="188.66"/>
    <n v="90337"/>
    <n v="110.97999999999999"/>
    <x v="1"/>
  </r>
  <r>
    <n v="114"/>
    <s v="Ron Newton"/>
    <x v="1"/>
    <n v="0.03"/>
    <n v="4.26"/>
    <n v="1.2"/>
    <x v="1"/>
    <x v="2"/>
    <x v="2"/>
    <x v="2"/>
    <x v="2"/>
    <s v="Dixon Prang® Watercolor Pencils, 10-Color Set with Brush"/>
    <n v="0.44"/>
    <s v="United States"/>
    <x v="2"/>
    <x v="14"/>
    <s v="Lake Oswego"/>
    <n v="97035"/>
    <x v="2"/>
    <x v="0"/>
    <n v="18.658000000000001"/>
    <n v="7"/>
    <n v="29.5"/>
    <n v="89583"/>
    <n v="4.2299999999999995"/>
    <x v="2"/>
  </r>
  <r>
    <n v="117"/>
    <s v="Linda Weiss"/>
    <x v="1"/>
    <n v="0.03"/>
    <n v="4.26"/>
    <n v="1.2"/>
    <x v="1"/>
    <x v="2"/>
    <x v="2"/>
    <x v="2"/>
    <x v="2"/>
    <s v="Dixon Prang® Watercolor Pencils, 10-Color Set with Brush"/>
    <n v="0.44"/>
    <s v="United States"/>
    <x v="2"/>
    <x v="4"/>
    <s v="Seattle"/>
    <n v="98103"/>
    <x v="2"/>
    <x v="0"/>
    <n v="9.82"/>
    <n v="29"/>
    <n v="122.23"/>
    <n v="7909"/>
    <n v="4.2299999999999995"/>
    <x v="2"/>
  </r>
  <r>
    <n v="1988"/>
    <s v="Anna Burgess"/>
    <x v="1"/>
    <n v="0.05"/>
    <n v="20.98"/>
    <n v="21.2"/>
    <x v="1"/>
    <x v="2"/>
    <x v="0"/>
    <x v="11"/>
    <x v="6"/>
    <s v="36X48 HARDFLOOR CHAIRMAT"/>
    <n v="0.78"/>
    <s v="United States"/>
    <x v="2"/>
    <x v="15"/>
    <s v="Draper"/>
    <n v="84020"/>
    <x v="2"/>
    <x v="0"/>
    <n v="-181.102"/>
    <n v="3"/>
    <n v="65.69"/>
    <n v="89999"/>
    <n v="20.93"/>
    <x v="2"/>
  </r>
  <r>
    <n v="2131"/>
    <s v="Mary Hewitt"/>
    <x v="1"/>
    <n v="0.09"/>
    <n v="150.97999999999999"/>
    <n v="66.27"/>
    <x v="0"/>
    <x v="2"/>
    <x v="0"/>
    <x v="10"/>
    <x v="0"/>
    <s v="Bush Mission Pointe Library"/>
    <n v="0.65"/>
    <s v="United States"/>
    <x v="1"/>
    <x v="6"/>
    <s v="Gladstone"/>
    <n v="64118"/>
    <x v="2"/>
    <x v="0"/>
    <n v="-407.85"/>
    <n v="2"/>
    <n v="302.33999999999997"/>
    <n v="90079"/>
    <n v="150.88999999999999"/>
    <x v="1"/>
  </r>
  <r>
    <n v="2302"/>
    <s v="Beth Dolan"/>
    <x v="1"/>
    <n v="0.1"/>
    <n v="12.53"/>
    <n v="0.49"/>
    <x v="1"/>
    <x v="3"/>
    <x v="2"/>
    <x v="13"/>
    <x v="5"/>
    <s v="Round Specialty Laser Printer Labels"/>
    <n v="0.38"/>
    <s v="United States"/>
    <x v="0"/>
    <x v="12"/>
    <s v="Panama City"/>
    <n v="32404"/>
    <x v="2"/>
    <x v="0"/>
    <n v="244.464"/>
    <n v="8"/>
    <n v="92.02"/>
    <n v="87696"/>
    <n v="12.43"/>
    <x v="0"/>
  </r>
  <r>
    <n v="2302"/>
    <s v="Beth Dolan"/>
    <x v="1"/>
    <n v="0.1"/>
    <n v="146.34"/>
    <n v="43.75"/>
    <x v="0"/>
    <x v="3"/>
    <x v="0"/>
    <x v="0"/>
    <x v="0"/>
    <s v="Bevis Round Conference Table Top &amp; Single Column Base"/>
    <n v="0.64"/>
    <s v="United States"/>
    <x v="0"/>
    <x v="12"/>
    <s v="Panama City"/>
    <n v="32404"/>
    <x v="2"/>
    <x v="0"/>
    <n v="-473.57799999999997"/>
    <n v="2"/>
    <n v="283.55"/>
    <n v="87696"/>
    <n v="146.24"/>
    <x v="0"/>
  </r>
  <r>
    <n v="2303"/>
    <s v="Joe Baldwin"/>
    <x v="1"/>
    <n v="0.1"/>
    <n v="146.34"/>
    <n v="43.75"/>
    <x v="0"/>
    <x v="3"/>
    <x v="0"/>
    <x v="0"/>
    <x v="0"/>
    <s v="Bevis Round Conference Table Top &amp; Single Column Base"/>
    <n v="0.64"/>
    <s v="United States"/>
    <x v="3"/>
    <x v="11"/>
    <s v="New York City"/>
    <n v="10011"/>
    <x v="2"/>
    <x v="0"/>
    <n v="-270.85000000000002"/>
    <n v="6"/>
    <n v="850.64"/>
    <n v="37987"/>
    <n v="146.24"/>
    <x v="3"/>
  </r>
  <r>
    <n v="2458"/>
    <s v="Troy Casey"/>
    <x v="1"/>
    <n v="0.03"/>
    <n v="6.48"/>
    <n v="8.73"/>
    <x v="1"/>
    <x v="2"/>
    <x v="2"/>
    <x v="7"/>
    <x v="5"/>
    <s v="Xerox 227"/>
    <n v="0.37"/>
    <s v="United States"/>
    <x v="1"/>
    <x v="7"/>
    <s v="Edina"/>
    <n v="55410"/>
    <x v="2"/>
    <x v="4"/>
    <n v="-35.04"/>
    <n v="2"/>
    <n v="15.95"/>
    <n v="91285"/>
    <n v="6.45"/>
    <x v="1"/>
  </r>
  <r>
    <n v="2460"/>
    <s v="Lucille Gibbons"/>
    <x v="1"/>
    <n v="0.03"/>
    <n v="6.48"/>
    <n v="8.73"/>
    <x v="1"/>
    <x v="2"/>
    <x v="2"/>
    <x v="7"/>
    <x v="5"/>
    <s v="Xerox 227"/>
    <n v="0.37"/>
    <s v="United States"/>
    <x v="3"/>
    <x v="11"/>
    <s v="New York City"/>
    <n v="10035"/>
    <x v="2"/>
    <x v="4"/>
    <n v="-35.04"/>
    <n v="8"/>
    <n v="63.78"/>
    <n v="30785"/>
    <n v="6.45"/>
    <x v="3"/>
  </r>
  <r>
    <n v="2460"/>
    <s v="Lucille Gibbons"/>
    <x v="1"/>
    <n v="7.0000000000000007E-2"/>
    <n v="9.93"/>
    <n v="1.0900000000000001"/>
    <x v="1"/>
    <x v="2"/>
    <x v="2"/>
    <x v="2"/>
    <x v="2"/>
    <s v="Peel-Off® China Markers"/>
    <n v="0.43"/>
    <s v="United States"/>
    <x v="3"/>
    <x v="11"/>
    <s v="New York City"/>
    <n v="10035"/>
    <x v="2"/>
    <x v="3"/>
    <n v="149.53"/>
    <n v="46"/>
    <n v="451.61"/>
    <n v="30785"/>
    <n v="9.86"/>
    <x v="3"/>
  </r>
  <r>
    <n v="2579"/>
    <s v="Marshall Sutherland"/>
    <x v="1"/>
    <n v="0.09"/>
    <n v="212.6"/>
    <n v="52.2"/>
    <x v="0"/>
    <x v="2"/>
    <x v="0"/>
    <x v="0"/>
    <x v="0"/>
    <s v="Bush Advantage Collection® Round Conference Table"/>
    <n v="0.64"/>
    <s v="United States"/>
    <x v="0"/>
    <x v="16"/>
    <s v="Phenix City"/>
    <n v="36869"/>
    <x v="2"/>
    <x v="0"/>
    <n v="-274.49799999999999"/>
    <n v="1"/>
    <n v="174.5"/>
    <n v="88296"/>
    <n v="212.51"/>
    <x v="0"/>
  </r>
  <r>
    <n v="169"/>
    <s v="Janice Cole"/>
    <x v="2"/>
    <n v="0.08"/>
    <n v="43.22"/>
    <n v="16.71"/>
    <x v="1"/>
    <x v="3"/>
    <x v="1"/>
    <x v="1"/>
    <x v="5"/>
    <s v="Fellowes Mobile Numeric Keypad, Graphite"/>
    <n v="0.66"/>
    <s v="United States"/>
    <x v="0"/>
    <x v="17"/>
    <s v="Baton Rouge"/>
    <n v="70802"/>
    <x v="2"/>
    <x v="4"/>
    <n v="280.27458000000001"/>
    <n v="3"/>
    <n v="130.62"/>
    <n v="87463"/>
    <n v="43.14"/>
    <x v="0"/>
  </r>
  <r>
    <n v="169"/>
    <s v="Janice Cole"/>
    <x v="2"/>
    <n v="0.05"/>
    <n v="574.74"/>
    <n v="24.49"/>
    <x v="1"/>
    <x v="3"/>
    <x v="1"/>
    <x v="3"/>
    <x v="4"/>
    <s v="Polycom ViaVideo™ Desktop Video Communications Unit"/>
    <n v="0.37"/>
    <s v="United States"/>
    <x v="0"/>
    <x v="17"/>
    <s v="Baton Rouge"/>
    <n v="70802"/>
    <x v="2"/>
    <x v="5"/>
    <n v="-112.4263"/>
    <n v="12"/>
    <n v="6945.16"/>
    <n v="87463"/>
    <n v="574.69000000000005"/>
    <x v="0"/>
  </r>
  <r>
    <n v="169"/>
    <s v="Janice Cole"/>
    <x v="2"/>
    <n v="0.04"/>
    <n v="10.14"/>
    <n v="2.27"/>
    <x v="1"/>
    <x v="3"/>
    <x v="2"/>
    <x v="7"/>
    <x v="2"/>
    <s v="Staples Wirebound Steno Books, 6&quot; x 9&quot;, 12/Pack"/>
    <n v="0.36"/>
    <s v="United States"/>
    <x v="0"/>
    <x v="17"/>
    <s v="Baton Rouge"/>
    <n v="70802"/>
    <x v="2"/>
    <x v="7"/>
    <n v="24.923999999999999"/>
    <n v="3"/>
    <n v="30.94"/>
    <n v="87463"/>
    <n v="10.100000000000001"/>
    <x v="0"/>
  </r>
  <r>
    <n v="1777"/>
    <s v="Miriam Greenberg"/>
    <x v="2"/>
    <n v="0.02"/>
    <n v="10.06"/>
    <n v="2.06"/>
    <x v="1"/>
    <x v="1"/>
    <x v="2"/>
    <x v="7"/>
    <x v="2"/>
    <s v="Riverleaf Stik-Withit® Designer Note Cubes®"/>
    <n v="0.39"/>
    <s v="United States"/>
    <x v="1"/>
    <x v="2"/>
    <s v="Valparaiso"/>
    <n v="46383"/>
    <x v="2"/>
    <x v="8"/>
    <n v="90.624600000000001"/>
    <n v="13"/>
    <n v="131.34"/>
    <n v="89940"/>
    <n v="10.040000000000001"/>
    <x v="1"/>
  </r>
  <r>
    <n v="2081"/>
    <s v="Matthew Conway"/>
    <x v="2"/>
    <n v="0.09"/>
    <n v="1.48"/>
    <n v="0.7"/>
    <x v="1"/>
    <x v="3"/>
    <x v="2"/>
    <x v="14"/>
    <x v="2"/>
    <s v="Binder Clips by OIC"/>
    <n v="0.37"/>
    <s v="United States"/>
    <x v="3"/>
    <x v="11"/>
    <s v="Ithaca"/>
    <n v="14853"/>
    <x v="2"/>
    <x v="4"/>
    <n v="1.68"/>
    <n v="6"/>
    <n v="8.9499999999999993"/>
    <n v="86092"/>
    <n v="1.39"/>
    <x v="3"/>
  </r>
  <r>
    <n v="193"/>
    <s v="Danny Hong"/>
    <x v="3"/>
    <n v="0"/>
    <n v="213.45"/>
    <n v="14.7"/>
    <x v="0"/>
    <x v="3"/>
    <x v="1"/>
    <x v="3"/>
    <x v="3"/>
    <s v="Panasonic KX-P2130 Dot Matrix Printer"/>
    <n v="0.59"/>
    <s v="United States"/>
    <x v="2"/>
    <x v="15"/>
    <s v="Layton"/>
    <n v="84041"/>
    <x v="2"/>
    <x v="4"/>
    <n v="-560.81417999999996"/>
    <n v="1"/>
    <n v="224.12"/>
    <n v="90430"/>
    <n v="213.45"/>
    <x v="2"/>
  </r>
  <r>
    <n v="2203"/>
    <s v="Eddie Walker"/>
    <x v="0"/>
    <n v="0.03"/>
    <n v="399.98"/>
    <n v="12.06"/>
    <x v="0"/>
    <x v="2"/>
    <x v="1"/>
    <x v="3"/>
    <x v="0"/>
    <s v="Okidata ML320 Series Turbo Dot Matrix Printers"/>
    <n v="0.56000000000000005"/>
    <s v="United States"/>
    <x v="1"/>
    <x v="7"/>
    <s v="Brooklyn Park"/>
    <n v="55445"/>
    <x v="3"/>
    <x v="3"/>
    <n v="-663.51419999999996"/>
    <n v="2"/>
    <n v="807"/>
    <n v="86052"/>
    <n v="399.95000000000005"/>
    <x v="1"/>
  </r>
  <r>
    <n v="3146"/>
    <s v="Maureen Stout"/>
    <x v="0"/>
    <n v="0.03"/>
    <n v="3.36"/>
    <n v="6.27"/>
    <x v="1"/>
    <x v="3"/>
    <x v="2"/>
    <x v="5"/>
    <x v="5"/>
    <s v="Cardinal Poly Pocket Divider Pockets for Ring Binders"/>
    <n v="0.4"/>
    <s v="United States"/>
    <x v="1"/>
    <x v="18"/>
    <s v="Pharr"/>
    <n v="78577"/>
    <x v="3"/>
    <x v="4"/>
    <n v="-94.258600000000001"/>
    <n v="4"/>
    <n v="14.9"/>
    <n v="85850"/>
    <n v="3.33"/>
    <x v="1"/>
  </r>
  <r>
    <n v="3146"/>
    <s v="Maureen Stout"/>
    <x v="0"/>
    <n v="7.0000000000000007E-2"/>
    <n v="3.71"/>
    <n v="1.93"/>
    <x v="2"/>
    <x v="3"/>
    <x v="2"/>
    <x v="7"/>
    <x v="2"/>
    <s v="&quot;While you Were Out&quot; Message Book, One Form per Page"/>
    <n v="0.35"/>
    <s v="United States"/>
    <x v="1"/>
    <x v="18"/>
    <s v="Pharr"/>
    <n v="78577"/>
    <x v="3"/>
    <x v="3"/>
    <n v="6.3308"/>
    <n v="11"/>
    <n v="39.64"/>
    <n v="85850"/>
    <n v="3.64"/>
    <x v="1"/>
  </r>
  <r>
    <n v="915"/>
    <s v="Carol Sherrill"/>
    <x v="1"/>
    <n v="0.06"/>
    <n v="350.98"/>
    <n v="30"/>
    <x v="0"/>
    <x v="2"/>
    <x v="0"/>
    <x v="9"/>
    <x v="3"/>
    <s v="Office Star - Professional Matrix Back Chair with 2-to-1 Synchro Tilt and Mesh Fabric Seat"/>
    <n v="0.61"/>
    <s v="United States"/>
    <x v="1"/>
    <x v="18"/>
    <s v="Bryan"/>
    <n v="77803"/>
    <x v="3"/>
    <x v="4"/>
    <n v="-489.41559999999998"/>
    <n v="1"/>
    <n v="346.52"/>
    <n v="86356"/>
    <n v="350.92"/>
    <x v="1"/>
  </r>
  <r>
    <n v="2393"/>
    <s v="Debbie Dillon"/>
    <x v="1"/>
    <n v="0.06"/>
    <n v="105.29"/>
    <n v="10.119999999999999"/>
    <x v="1"/>
    <x v="3"/>
    <x v="0"/>
    <x v="11"/>
    <x v="4"/>
    <s v="Eldon Antistatic Chair Mats for Low to Medium Pile Carpets"/>
    <n v="0.79"/>
    <s v="United States"/>
    <x v="0"/>
    <x v="5"/>
    <s v="Roswell"/>
    <n v="30076"/>
    <x v="3"/>
    <x v="3"/>
    <n v="-45.01"/>
    <n v="12"/>
    <n v="1202.6600000000001"/>
    <n v="86951"/>
    <n v="105.23"/>
    <x v="0"/>
  </r>
  <r>
    <n v="916"/>
    <s v="Marion Wilcox"/>
    <x v="2"/>
    <n v="0.05"/>
    <n v="161.55000000000001"/>
    <n v="19.989999999999998"/>
    <x v="1"/>
    <x v="3"/>
    <x v="2"/>
    <x v="6"/>
    <x v="5"/>
    <s v="Fellowes Super Stor/Drawer® Files"/>
    <n v="0.66"/>
    <s v="United States"/>
    <x v="1"/>
    <x v="18"/>
    <s v="Burleson"/>
    <n v="76028"/>
    <x v="3"/>
    <x v="9"/>
    <n v="35.31"/>
    <n v="3"/>
    <n v="499.31"/>
    <n v="86357"/>
    <n v="161.5"/>
    <x v="1"/>
  </r>
  <r>
    <n v="1142"/>
    <s v="Russell Chan"/>
    <x v="4"/>
    <n v="0.05"/>
    <n v="363.25"/>
    <n v="19.989999999999998"/>
    <x v="1"/>
    <x v="2"/>
    <x v="2"/>
    <x v="8"/>
    <x v="5"/>
    <s v="Hoover WindTunnel™ Plus Canister Vacuum"/>
    <n v="0.56999999999999995"/>
    <s v="United States"/>
    <x v="1"/>
    <x v="18"/>
    <s v="Waco"/>
    <n v="76706"/>
    <x v="3"/>
    <x v="3"/>
    <n v="1766.7795000000001"/>
    <n v="7"/>
    <n v="2560.5500000000002"/>
    <n v="86573"/>
    <n v="363.2"/>
    <x v="1"/>
  </r>
  <r>
    <n v="890"/>
    <s v="Billie Fowler"/>
    <x v="0"/>
    <n v="0.08"/>
    <n v="1.81"/>
    <n v="0.75"/>
    <x v="1"/>
    <x v="1"/>
    <x v="0"/>
    <x v="9"/>
    <x v="3"/>
    <s v="Metal Folding Chairs, Beige, 4/Carton"/>
    <n v="0.57999999999999996"/>
    <s v="United States"/>
    <x v="1"/>
    <x v="18"/>
    <s v="Bedford"/>
    <n v="76021"/>
    <x v="4"/>
    <x v="3"/>
    <n v="1.3224"/>
    <n v="11"/>
    <n v="19.97"/>
    <n v="89536"/>
    <n v="1.73"/>
    <x v="1"/>
  </r>
  <r>
    <n v="890"/>
    <s v="Billie Fowler"/>
    <x v="0"/>
    <n v="0.04"/>
    <n v="125.99"/>
    <n v="5.26"/>
    <x v="1"/>
    <x v="1"/>
    <x v="1"/>
    <x v="12"/>
    <x v="5"/>
    <s v="232"/>
    <n v="0.55000000000000004"/>
    <s v="United States"/>
    <x v="1"/>
    <x v="18"/>
    <s v="Bedford"/>
    <n v="76021"/>
    <x v="4"/>
    <x v="4"/>
    <n v="455.42070000000001"/>
    <n v="6"/>
    <n v="660.03"/>
    <n v="89536"/>
    <n v="125.94999999999999"/>
    <x v="1"/>
  </r>
  <r>
    <n v="2630"/>
    <s v="Betsy Puckett"/>
    <x v="0"/>
    <n v="0.01"/>
    <n v="194.3"/>
    <n v="11.54"/>
    <x v="1"/>
    <x v="0"/>
    <x v="0"/>
    <x v="11"/>
    <x v="4"/>
    <s v="Electrix Halogen Magnifier Lamp"/>
    <n v="0.59"/>
    <s v="United States"/>
    <x v="1"/>
    <x v="19"/>
    <s v="Norman"/>
    <n v="73071"/>
    <x v="4"/>
    <x v="7"/>
    <n v="690.17939999999999"/>
    <n v="5"/>
    <n v="1000.26"/>
    <n v="85914"/>
    <n v="194.29000000000002"/>
    <x v="1"/>
  </r>
  <r>
    <n v="2630"/>
    <s v="Betsy Puckett"/>
    <x v="0"/>
    <n v="0.02"/>
    <n v="209.84"/>
    <n v="21.21"/>
    <x v="1"/>
    <x v="0"/>
    <x v="0"/>
    <x v="11"/>
    <x v="4"/>
    <s v="Luxo Professional Fluorescent Magnifier Lamp with Clamp-Mount Base"/>
    <n v="0.59"/>
    <s v="United States"/>
    <x v="1"/>
    <x v="19"/>
    <s v="Norman"/>
    <n v="73071"/>
    <x v="4"/>
    <x v="3"/>
    <n v="1507.6431"/>
    <n v="10"/>
    <n v="2184.9899999999998"/>
    <n v="85914"/>
    <n v="209.82"/>
    <x v="1"/>
  </r>
  <r>
    <n v="2630"/>
    <s v="Betsy Puckett"/>
    <x v="0"/>
    <n v="0"/>
    <n v="145.44999999999999"/>
    <n v="17.850000000000001"/>
    <x v="0"/>
    <x v="0"/>
    <x v="1"/>
    <x v="3"/>
    <x v="3"/>
    <s v="Panasonic KX-P1150 Dot Matrix Printer"/>
    <n v="0.56000000000000005"/>
    <s v="United States"/>
    <x v="1"/>
    <x v="19"/>
    <s v="Norman"/>
    <n v="73071"/>
    <x v="4"/>
    <x v="7"/>
    <n v="801.74680000000001"/>
    <n v="8"/>
    <n v="1191.2"/>
    <n v="85914"/>
    <n v="145.44999999999999"/>
    <x v="1"/>
  </r>
  <r>
    <n v="2206"/>
    <s v="Bobby Powell"/>
    <x v="1"/>
    <n v="0.03"/>
    <n v="28.48"/>
    <n v="1.99"/>
    <x v="1"/>
    <x v="1"/>
    <x v="1"/>
    <x v="1"/>
    <x v="1"/>
    <s v="Memorex 4.7GB DVD+RW, 3/Pack"/>
    <n v="0.4"/>
    <s v="United States"/>
    <x v="1"/>
    <x v="20"/>
    <s v="Fort Dodge"/>
    <n v="50501"/>
    <x v="4"/>
    <x v="3"/>
    <n v="-35.290399999999998"/>
    <n v="2"/>
    <n v="55.25"/>
    <n v="86258"/>
    <n v="28.45"/>
    <x v="1"/>
  </r>
  <r>
    <n v="2206"/>
    <s v="Bobby Powell"/>
    <x v="1"/>
    <n v="0.01"/>
    <n v="205.99"/>
    <n v="5.99"/>
    <x v="1"/>
    <x v="1"/>
    <x v="1"/>
    <x v="12"/>
    <x v="5"/>
    <s v="3285"/>
    <n v="0.59"/>
    <s v="United States"/>
    <x v="1"/>
    <x v="20"/>
    <s v="Fort Dodge"/>
    <n v="50501"/>
    <x v="4"/>
    <x v="7"/>
    <n v="-74.883600000000001"/>
    <n v="3"/>
    <n v="551.22"/>
    <n v="86258"/>
    <n v="205.98000000000002"/>
    <x v="1"/>
  </r>
  <r>
    <n v="3125"/>
    <s v="Guy McDonald"/>
    <x v="1"/>
    <n v="0.08"/>
    <n v="120.97"/>
    <n v="26.3"/>
    <x v="0"/>
    <x v="2"/>
    <x v="1"/>
    <x v="3"/>
    <x v="3"/>
    <s v="Canon S750 Color Inkjet Printer"/>
    <n v="0.38"/>
    <s v="United States"/>
    <x v="1"/>
    <x v="10"/>
    <s v="Mount Prospect"/>
    <n v="60056"/>
    <x v="4"/>
    <x v="7"/>
    <n v="-233.840688"/>
    <n v="2"/>
    <n v="233.58"/>
    <n v="87285"/>
    <n v="120.89"/>
    <x v="1"/>
  </r>
  <r>
    <n v="451"/>
    <s v="Joyce Murray"/>
    <x v="2"/>
    <n v="0.01"/>
    <n v="8.8800000000000008"/>
    <n v="6.28"/>
    <x v="1"/>
    <x v="2"/>
    <x v="2"/>
    <x v="5"/>
    <x v="5"/>
    <s v="GBC Instant Index™ System for Binding Systems"/>
    <n v="0.35"/>
    <s v="United States"/>
    <x v="2"/>
    <x v="8"/>
    <s v="Los Altos"/>
    <n v="94024"/>
    <x v="4"/>
    <x v="5"/>
    <n v="-15.456"/>
    <n v="2"/>
    <n v="19.86"/>
    <n v="86013"/>
    <n v="8.870000000000001"/>
    <x v="2"/>
  </r>
  <r>
    <n v="451"/>
    <s v="Joyce Murray"/>
    <x v="2"/>
    <n v="0.06"/>
    <n v="2.88"/>
    <n v="0.99"/>
    <x v="1"/>
    <x v="2"/>
    <x v="2"/>
    <x v="13"/>
    <x v="5"/>
    <s v="Avery 514"/>
    <n v="0.36"/>
    <s v="United States"/>
    <x v="2"/>
    <x v="8"/>
    <s v="Los Altos"/>
    <n v="94024"/>
    <x v="4"/>
    <x v="10"/>
    <n v="16.049399999999999"/>
    <n v="8"/>
    <n v="23.26"/>
    <n v="86013"/>
    <n v="2.82"/>
    <x v="2"/>
  </r>
  <r>
    <n v="1314"/>
    <s v="Keith Marsh"/>
    <x v="2"/>
    <n v="0.05"/>
    <n v="80.98"/>
    <n v="35"/>
    <x v="1"/>
    <x v="2"/>
    <x v="2"/>
    <x v="6"/>
    <x v="4"/>
    <s v="Carina Double Wide Media Storage Towers in Natural &amp; Black"/>
    <n v="0.81"/>
    <s v="United States"/>
    <x v="2"/>
    <x v="8"/>
    <s v="Los Angeles"/>
    <n v="90058"/>
    <x v="4"/>
    <x v="6"/>
    <n v="-746.44"/>
    <n v="34"/>
    <n v="2710.47"/>
    <n v="27013"/>
    <n v="80.930000000000007"/>
    <x v="2"/>
  </r>
  <r>
    <n v="1314"/>
    <s v="Keith Marsh"/>
    <x v="2"/>
    <n v="0.05"/>
    <n v="279.48"/>
    <n v="35"/>
    <x v="1"/>
    <x v="2"/>
    <x v="2"/>
    <x v="6"/>
    <x v="4"/>
    <s v="Tennsco Snap-Together Open Shelving Units, Starter Sets and Add-On Units"/>
    <n v="0.8"/>
    <s v="United States"/>
    <x v="2"/>
    <x v="8"/>
    <s v="Los Angeles"/>
    <n v="90058"/>
    <x v="4"/>
    <x v="4"/>
    <n v="-274.95"/>
    <n v="31"/>
    <n v="8354.73"/>
    <n v="27013"/>
    <n v="279.43"/>
    <x v="2"/>
  </r>
  <r>
    <n v="1316"/>
    <s v="Marion Lindsey"/>
    <x v="2"/>
    <n v="0.05"/>
    <n v="80.98"/>
    <n v="35"/>
    <x v="1"/>
    <x v="2"/>
    <x v="2"/>
    <x v="6"/>
    <x v="4"/>
    <s v="Carina Double Wide Media Storage Towers in Natural &amp; Black"/>
    <n v="0.81"/>
    <s v="United States"/>
    <x v="2"/>
    <x v="3"/>
    <s v="Commerce City"/>
    <n v="80022"/>
    <x v="4"/>
    <x v="6"/>
    <n v="-746.44"/>
    <n v="8"/>
    <n v="637.76"/>
    <n v="87603"/>
    <n v="80.930000000000007"/>
    <x v="2"/>
  </r>
  <r>
    <n v="1316"/>
    <s v="Marion Lindsey"/>
    <x v="2"/>
    <n v="0.05"/>
    <n v="279.48"/>
    <n v="35"/>
    <x v="1"/>
    <x v="2"/>
    <x v="2"/>
    <x v="6"/>
    <x v="4"/>
    <s v="Tennsco Snap-Together Open Shelving Units, Starter Sets and Add-On Units"/>
    <n v="0.8"/>
    <s v="United States"/>
    <x v="2"/>
    <x v="3"/>
    <s v="Commerce City"/>
    <n v="80022"/>
    <x v="4"/>
    <x v="4"/>
    <n v="-274.95"/>
    <n v="8"/>
    <n v="2156.06"/>
    <n v="87603"/>
    <n v="279.43"/>
    <x v="2"/>
  </r>
  <r>
    <n v="3331"/>
    <s v="Elisabeth Shaw"/>
    <x v="4"/>
    <n v="0.09"/>
    <n v="5.98"/>
    <n v="4.6900000000000004"/>
    <x v="1"/>
    <x v="3"/>
    <x v="2"/>
    <x v="6"/>
    <x v="5"/>
    <s v="Perma STOR-ALL™ Hanging File Box, 13 1/8&quot;W x 12 1/4&quot;D x 10 1/2&quot;H"/>
    <n v="0.68"/>
    <s v="United States"/>
    <x v="0"/>
    <x v="12"/>
    <s v="Ormond Beach"/>
    <n v="32174"/>
    <x v="4"/>
    <x v="3"/>
    <n v="-781.13419999999996"/>
    <n v="11"/>
    <n v="65.849999999999994"/>
    <n v="86283"/>
    <n v="5.8900000000000006"/>
    <x v="0"/>
  </r>
  <r>
    <n v="1085"/>
    <s v="Ted Dunlap"/>
    <x v="3"/>
    <n v="0.05"/>
    <n v="7.64"/>
    <n v="5.83"/>
    <x v="1"/>
    <x v="2"/>
    <x v="2"/>
    <x v="7"/>
    <x v="2"/>
    <s v="Rediform Wirebound &quot;Phone Memo&quot; Message Book, 11 x 5-3/4"/>
    <n v="0.36"/>
    <s v="United States"/>
    <x v="3"/>
    <x v="11"/>
    <s v="Deer Park"/>
    <n v="11729"/>
    <x v="4"/>
    <x v="3"/>
    <n v="-40.275199999999998"/>
    <n v="6"/>
    <n v="47.18"/>
    <n v="86122"/>
    <n v="7.59"/>
    <x v="3"/>
  </r>
  <r>
    <n v="2151"/>
    <s v="Melinda Rogers"/>
    <x v="3"/>
    <n v="0.08"/>
    <n v="243.98"/>
    <n v="43.32"/>
    <x v="0"/>
    <x v="3"/>
    <x v="0"/>
    <x v="9"/>
    <x v="3"/>
    <s v="Hon Deluxe Fabric Upholstered Stacking Chairs, Rounded Back"/>
    <n v="0.55000000000000004"/>
    <s v="United States"/>
    <x v="1"/>
    <x v="20"/>
    <s v="Dubuque"/>
    <n v="52001"/>
    <x v="4"/>
    <x v="3"/>
    <n v="-162.8244"/>
    <n v="1"/>
    <n v="248.84"/>
    <n v="90404"/>
    <n v="243.89999999999998"/>
    <x v="1"/>
  </r>
  <r>
    <n v="1793"/>
    <s v="Derek Jernigan"/>
    <x v="0"/>
    <n v="0.04"/>
    <n v="880.98"/>
    <n v="44.55"/>
    <x v="0"/>
    <x v="2"/>
    <x v="0"/>
    <x v="10"/>
    <x v="0"/>
    <s v="Riverside Palais Royal Lawyers Bookcase, Royale Cherry Finish"/>
    <n v="0.62"/>
    <s v="United States"/>
    <x v="1"/>
    <x v="10"/>
    <s v="Galesburg"/>
    <n v="61401"/>
    <x v="5"/>
    <x v="7"/>
    <n v="-13706.464"/>
    <n v="8"/>
    <n v="6968.9"/>
    <n v="87853"/>
    <n v="880.94"/>
    <x v="1"/>
  </r>
  <r>
    <n v="2418"/>
    <s v="Kyle Fink"/>
    <x v="0"/>
    <n v="0.03"/>
    <n v="2.1"/>
    <n v="0.7"/>
    <x v="1"/>
    <x v="1"/>
    <x v="2"/>
    <x v="2"/>
    <x v="2"/>
    <s v="Sanford EarthWrite® Recycled Pencils, Medium Soft, #2"/>
    <n v="0.56999999999999995"/>
    <s v="United States"/>
    <x v="0"/>
    <x v="21"/>
    <s v="Petersburg"/>
    <n v="23805"/>
    <x v="5"/>
    <x v="7"/>
    <n v="-1473.9059999999999"/>
    <n v="4"/>
    <n v="8.7200000000000006"/>
    <n v="86750"/>
    <n v="2.0700000000000003"/>
    <x v="0"/>
  </r>
  <r>
    <n v="1782"/>
    <s v="Lawrence Dennis"/>
    <x v="1"/>
    <n v="0.03"/>
    <n v="3.28"/>
    <n v="3.97"/>
    <x v="1"/>
    <x v="2"/>
    <x v="2"/>
    <x v="2"/>
    <x v="2"/>
    <s v="Newell 342"/>
    <n v="0.56000000000000005"/>
    <s v="United States"/>
    <x v="2"/>
    <x v="8"/>
    <s v="San Clemente"/>
    <n v="92672"/>
    <x v="5"/>
    <x v="8"/>
    <n v="-90.755600000000001"/>
    <n v="7"/>
    <n v="24.57"/>
    <n v="89856"/>
    <n v="3.25"/>
    <x v="2"/>
  </r>
  <r>
    <n v="783"/>
    <s v="Carlos Byrd"/>
    <x v="2"/>
    <n v="0.02"/>
    <n v="100.98"/>
    <n v="35.840000000000003"/>
    <x v="0"/>
    <x v="0"/>
    <x v="0"/>
    <x v="10"/>
    <x v="0"/>
    <s v="Bush Westfield Collection Bookcases, Fully Assembled"/>
    <n v="0.62"/>
    <s v="United States"/>
    <x v="3"/>
    <x v="22"/>
    <s v="Bristol"/>
    <n v="6010"/>
    <x v="5"/>
    <x v="3"/>
    <n v="-134.91200000000001"/>
    <n v="6"/>
    <n v="614.99"/>
    <n v="90961"/>
    <n v="100.96000000000001"/>
    <x v="3"/>
  </r>
  <r>
    <n v="1828"/>
    <s v="Stacey Lucas"/>
    <x v="2"/>
    <n v="0.05"/>
    <n v="7.1"/>
    <n v="6.05"/>
    <x v="1"/>
    <x v="3"/>
    <x v="2"/>
    <x v="5"/>
    <x v="5"/>
    <s v="Wilson Jones Hanging View Binder, White, 1&quot;"/>
    <n v="0.39"/>
    <s v="United States"/>
    <x v="1"/>
    <x v="20"/>
    <s v="Cedar Falls"/>
    <n v="50613"/>
    <x v="5"/>
    <x v="3"/>
    <n v="-101.246"/>
    <n v="14"/>
    <n v="100.99"/>
    <n v="86960"/>
    <n v="7.05"/>
    <x v="1"/>
  </r>
  <r>
    <n v="1828"/>
    <s v="Stacey Lucas"/>
    <x v="2"/>
    <n v="0.04"/>
    <n v="20.95"/>
    <n v="4"/>
    <x v="1"/>
    <x v="3"/>
    <x v="1"/>
    <x v="1"/>
    <x v="5"/>
    <s v="Fellowes Basic 104-Key Keyboard, Platinum"/>
    <n v="0.6"/>
    <s v="United States"/>
    <x v="1"/>
    <x v="20"/>
    <s v="Cedar Falls"/>
    <n v="50613"/>
    <x v="5"/>
    <x v="9"/>
    <n v="-1.88"/>
    <n v="7"/>
    <n v="142.06"/>
    <n v="86960"/>
    <n v="20.91"/>
    <x v="1"/>
  </r>
  <r>
    <n v="1829"/>
    <s v="Suzanne Cochran"/>
    <x v="2"/>
    <n v="0.05"/>
    <n v="39.06"/>
    <n v="10.55"/>
    <x v="1"/>
    <x v="3"/>
    <x v="2"/>
    <x v="5"/>
    <x v="5"/>
    <s v="Ibico Recycled Linen-Style Covers"/>
    <n v="0.37"/>
    <s v="United States"/>
    <x v="1"/>
    <x v="20"/>
    <s v="Cedar Rapids"/>
    <n v="52402"/>
    <x v="5"/>
    <x v="11"/>
    <n v="250.98060000000001"/>
    <n v="9"/>
    <n v="363.74"/>
    <n v="86960"/>
    <n v="39.010000000000005"/>
    <x v="1"/>
  </r>
  <r>
    <n v="1829"/>
    <s v="Suzanne Cochran"/>
    <x v="2"/>
    <n v="0.04"/>
    <n v="3.52"/>
    <n v="6.83"/>
    <x v="1"/>
    <x v="3"/>
    <x v="2"/>
    <x v="5"/>
    <x v="5"/>
    <s v="Self-Adhesive Ring Binder Labels"/>
    <n v="0.38"/>
    <s v="United States"/>
    <x v="1"/>
    <x v="20"/>
    <s v="Cedar Rapids"/>
    <n v="52402"/>
    <x v="5"/>
    <x v="12"/>
    <n v="-57.753"/>
    <n v="4"/>
    <n v="15.93"/>
    <n v="86960"/>
    <n v="3.48"/>
    <x v="1"/>
  </r>
  <r>
    <n v="1829"/>
    <s v="Suzanne Cochran"/>
    <x v="2"/>
    <n v="0.02"/>
    <n v="15.51"/>
    <n v="17.78"/>
    <x v="1"/>
    <x v="3"/>
    <x v="2"/>
    <x v="6"/>
    <x v="5"/>
    <s v="Tenex File Box, Personal Filing Tote with Lid, Black"/>
    <n v="0.59"/>
    <s v="United States"/>
    <x v="1"/>
    <x v="20"/>
    <s v="Cedar Rapids"/>
    <n v="52402"/>
    <x v="5"/>
    <x v="11"/>
    <n v="-47.97"/>
    <n v="1"/>
    <n v="21.28"/>
    <n v="86960"/>
    <n v="15.49"/>
    <x v="1"/>
  </r>
  <r>
    <n v="2146"/>
    <s v="Courtney Boyd"/>
    <x v="2"/>
    <n v="0.05"/>
    <n v="20.34"/>
    <n v="35"/>
    <x v="1"/>
    <x v="3"/>
    <x v="2"/>
    <x v="6"/>
    <x v="4"/>
    <s v="Tennsco Commercial Shelving"/>
    <n v="0.84"/>
    <s v="United States"/>
    <x v="0"/>
    <x v="21"/>
    <s v="Fairfax"/>
    <n v="20151"/>
    <x v="5"/>
    <x v="5"/>
    <n v="52.776000000000003"/>
    <n v="2"/>
    <n v="53.02"/>
    <n v="87071"/>
    <n v="20.29"/>
    <x v="0"/>
  </r>
  <r>
    <n v="211"/>
    <s v="Anna Wood"/>
    <x v="4"/>
    <n v="0.01"/>
    <n v="10.06"/>
    <n v="2.06"/>
    <x v="1"/>
    <x v="1"/>
    <x v="2"/>
    <x v="7"/>
    <x v="2"/>
    <s v="Riverleaf Stik-Withit® Designer Note Cubes®"/>
    <n v="0.39"/>
    <s v="United States"/>
    <x v="3"/>
    <x v="11"/>
    <s v="Utica"/>
    <n v="13501"/>
    <x v="5"/>
    <x v="8"/>
    <n v="7.59"/>
    <n v="2"/>
    <n v="21.2"/>
    <n v="85964"/>
    <n v="10.050000000000001"/>
    <x v="3"/>
  </r>
  <r>
    <n v="211"/>
    <s v="Anna Wood"/>
    <x v="4"/>
    <n v="0"/>
    <n v="65.989999999999995"/>
    <n v="5.92"/>
    <x v="1"/>
    <x v="1"/>
    <x v="1"/>
    <x v="12"/>
    <x v="5"/>
    <s v="252"/>
    <n v="0.55000000000000004"/>
    <s v="United States"/>
    <x v="3"/>
    <x v="11"/>
    <s v="Utica"/>
    <n v="13501"/>
    <x v="5"/>
    <x v="8"/>
    <n v="-107.98699999999999"/>
    <n v="3"/>
    <n v="173.32"/>
    <n v="85964"/>
    <n v="65.989999999999995"/>
    <x v="3"/>
  </r>
  <r>
    <n v="3347"/>
    <s v="Carrie McIntosh"/>
    <x v="4"/>
    <n v="7.0000000000000007E-2"/>
    <n v="7.68"/>
    <n v="6.16"/>
    <x v="2"/>
    <x v="1"/>
    <x v="2"/>
    <x v="5"/>
    <x v="5"/>
    <s v="GBC VeloBinder Strips"/>
    <n v="0.35"/>
    <s v="United States"/>
    <x v="0"/>
    <x v="12"/>
    <s v="Royal Palm Beach"/>
    <n v="33411"/>
    <x v="5"/>
    <x v="8"/>
    <n v="125.9982"/>
    <n v="1"/>
    <n v="22.13"/>
    <n v="89355"/>
    <n v="7.6099999999999994"/>
    <x v="0"/>
  </r>
  <r>
    <n v="3347"/>
    <s v="Carrie McIntosh"/>
    <x v="4"/>
    <n v="0.05"/>
    <n v="6.64"/>
    <n v="4.95"/>
    <x v="2"/>
    <x v="1"/>
    <x v="0"/>
    <x v="11"/>
    <x v="1"/>
    <s v="G.E. Longer-Life Indoor Recessed Floodlight Bulbs"/>
    <n v="0.37"/>
    <s v="United States"/>
    <x v="0"/>
    <x v="12"/>
    <s v="Royal Palm Beach"/>
    <n v="33411"/>
    <x v="5"/>
    <x v="8"/>
    <n v="-92.929199999999994"/>
    <n v="5"/>
    <n v="34.17"/>
    <n v="89355"/>
    <n v="6.59"/>
    <x v="0"/>
  </r>
  <r>
    <n v="799"/>
    <s v="Lee McKenna Gregory"/>
    <x v="3"/>
    <n v="0.01"/>
    <n v="150.97999999999999"/>
    <n v="30"/>
    <x v="0"/>
    <x v="1"/>
    <x v="0"/>
    <x v="9"/>
    <x v="3"/>
    <s v="Novimex Swivel Fabric Task Chair"/>
    <n v="0.74"/>
    <s v="United States"/>
    <x v="0"/>
    <x v="23"/>
    <s v="Hilton Head Island"/>
    <n v="29915"/>
    <x v="5"/>
    <x v="8"/>
    <n v="131.38200000000001"/>
    <n v="6"/>
    <n v="958.46"/>
    <n v="89909"/>
    <n v="150.97"/>
    <x v="0"/>
  </r>
  <r>
    <n v="799"/>
    <s v="Lee McKenna Gregory"/>
    <x v="3"/>
    <n v="0.01"/>
    <n v="28.28"/>
    <n v="13.99"/>
    <x v="2"/>
    <x v="1"/>
    <x v="2"/>
    <x v="6"/>
    <x v="6"/>
    <s v="Eldon Portable Mobile Manager"/>
    <n v="0.57999999999999996"/>
    <s v="United States"/>
    <x v="0"/>
    <x v="23"/>
    <s v="Hilton Head Island"/>
    <n v="29915"/>
    <x v="5"/>
    <x v="8"/>
    <n v="-89.292000000000002"/>
    <n v="12"/>
    <n v="368.84"/>
    <n v="89909"/>
    <n v="28.27"/>
    <x v="0"/>
  </r>
  <r>
    <n v="799"/>
    <s v="Lee McKenna Gregory"/>
    <x v="3"/>
    <n v="0.03"/>
    <n v="35.99"/>
    <n v="1.1000000000000001"/>
    <x v="1"/>
    <x v="1"/>
    <x v="1"/>
    <x v="12"/>
    <x v="5"/>
    <s v="Accessory35"/>
    <n v="0.55000000000000004"/>
    <s v="United States"/>
    <x v="0"/>
    <x v="23"/>
    <s v="Hilton Head Island"/>
    <n v="29915"/>
    <x v="5"/>
    <x v="7"/>
    <n v="-211.036"/>
    <n v="1"/>
    <n v="30.86"/>
    <n v="89909"/>
    <n v="35.96"/>
    <x v="0"/>
  </r>
  <r>
    <n v="1950"/>
    <s v="Leslie Shannon"/>
    <x v="3"/>
    <n v="0.01"/>
    <n v="6.68"/>
    <n v="4.91"/>
    <x v="1"/>
    <x v="0"/>
    <x v="2"/>
    <x v="7"/>
    <x v="5"/>
    <s v="Xerox 1986"/>
    <n v="0.37"/>
    <s v="United States"/>
    <x v="2"/>
    <x v="24"/>
    <s v="Butte"/>
    <n v="59750"/>
    <x v="5"/>
    <x v="8"/>
    <n v="-15.48"/>
    <n v="7"/>
    <n v="51.03"/>
    <n v="90414"/>
    <n v="6.67"/>
    <x v="2"/>
  </r>
  <r>
    <n v="2290"/>
    <s v="Glen Robertson"/>
    <x v="3"/>
    <n v="0"/>
    <n v="42.98"/>
    <n v="4.62"/>
    <x v="1"/>
    <x v="2"/>
    <x v="2"/>
    <x v="8"/>
    <x v="5"/>
    <s v="Belkin F9M820V08 8 Outlet Surge"/>
    <n v="0.56000000000000005"/>
    <s v="United States"/>
    <x v="1"/>
    <x v="7"/>
    <s v="Coon Rapids"/>
    <n v="55433"/>
    <x v="5"/>
    <x v="8"/>
    <n v="385.30290000000002"/>
    <n v="12"/>
    <n v="558.41"/>
    <n v="88163"/>
    <n v="42.98"/>
    <x v="1"/>
  </r>
  <r>
    <n v="2290"/>
    <s v="Glen Robertson"/>
    <x v="3"/>
    <n v="0.03"/>
    <n v="21.78"/>
    <n v="5.94"/>
    <x v="1"/>
    <x v="2"/>
    <x v="2"/>
    <x v="8"/>
    <x v="6"/>
    <s v="Holmes HEPA Air Purifier"/>
    <n v="0.5"/>
    <s v="United States"/>
    <x v="1"/>
    <x v="7"/>
    <s v="Coon Rapids"/>
    <n v="55433"/>
    <x v="5"/>
    <x v="8"/>
    <n v="187.2"/>
    <n v="13"/>
    <n v="290.22000000000003"/>
    <n v="88163"/>
    <n v="21.75"/>
    <x v="1"/>
  </r>
  <r>
    <n v="3285"/>
    <s v="Ricky Garner"/>
    <x v="3"/>
    <n v="0.06"/>
    <n v="1.7"/>
    <n v="1.99"/>
    <x v="1"/>
    <x v="1"/>
    <x v="1"/>
    <x v="1"/>
    <x v="1"/>
    <s v="BASF Silver 74 Minute CD-R"/>
    <n v="0.51"/>
    <s v="United States"/>
    <x v="0"/>
    <x v="21"/>
    <s v="Herndon"/>
    <n v="20170"/>
    <x v="5"/>
    <x v="7"/>
    <n v="80.071200000000005"/>
    <n v="7"/>
    <n v="12.15"/>
    <n v="90750"/>
    <n v="1.64"/>
    <x v="0"/>
  </r>
  <r>
    <n v="3285"/>
    <s v="Ricky Garner"/>
    <x v="3"/>
    <n v="0.01"/>
    <n v="30.98"/>
    <n v="5.09"/>
    <x v="1"/>
    <x v="1"/>
    <x v="2"/>
    <x v="7"/>
    <x v="5"/>
    <s v="Xerox 19"/>
    <n v="0.4"/>
    <s v="United States"/>
    <x v="0"/>
    <x v="21"/>
    <s v="Herndon"/>
    <n v="20170"/>
    <x v="5"/>
    <x v="8"/>
    <n v="896.40599999999995"/>
    <n v="9"/>
    <n v="288.42"/>
    <n v="90750"/>
    <n v="30.97"/>
    <x v="0"/>
  </r>
  <r>
    <n v="619"/>
    <s v="Howard Rogers"/>
    <x v="0"/>
    <n v="0.03"/>
    <n v="14.2"/>
    <n v="5.3"/>
    <x v="1"/>
    <x v="1"/>
    <x v="0"/>
    <x v="11"/>
    <x v="2"/>
    <s v="Coloredge Poster Frame"/>
    <n v="0.46"/>
    <s v="United States"/>
    <x v="1"/>
    <x v="25"/>
    <s v="Southgate"/>
    <n v="48195"/>
    <x v="6"/>
    <x v="8"/>
    <n v="107.02"/>
    <n v="14"/>
    <n v="205.98"/>
    <n v="88196"/>
    <n v="14.17"/>
    <x v="1"/>
  </r>
  <r>
    <n v="3"/>
    <s v="Bonnie Potter"/>
    <x v="1"/>
    <n v="0.01"/>
    <n v="2.84"/>
    <n v="0.93"/>
    <x v="2"/>
    <x v="3"/>
    <x v="2"/>
    <x v="2"/>
    <x v="2"/>
    <s v="SANFORD Liquid Accent™ Tank-Style Highlighters"/>
    <n v="0.54"/>
    <s v="United States"/>
    <x v="2"/>
    <x v="4"/>
    <s v="Anacortes"/>
    <n v="98221"/>
    <x v="6"/>
    <x v="8"/>
    <n v="4.5599999999999996"/>
    <n v="4"/>
    <n v="13.01"/>
    <n v="88522"/>
    <n v="2.83"/>
    <x v="2"/>
  </r>
  <r>
    <n v="651"/>
    <s v="Leah Clapp"/>
    <x v="1"/>
    <n v="0.08"/>
    <n v="15.99"/>
    <n v="13.18"/>
    <x v="1"/>
    <x v="1"/>
    <x v="2"/>
    <x v="5"/>
    <x v="5"/>
    <s v="GBC Pre-Punched Binding Paper, Plastic, White, 8-1/2&quot; x 11&quot;"/>
    <n v="0.37"/>
    <s v="United States"/>
    <x v="2"/>
    <x v="26"/>
    <s v="Las Vegas"/>
    <n v="89115"/>
    <x v="6"/>
    <x v="8"/>
    <n v="-246.92616000000001"/>
    <n v="12"/>
    <n v="192.33"/>
    <n v="91575"/>
    <n v="15.91"/>
    <x v="2"/>
  </r>
  <r>
    <n v="2630"/>
    <s v="Betsy Puckett"/>
    <x v="1"/>
    <n v="7.0000000000000007E-2"/>
    <n v="65.989999999999995"/>
    <n v="5.99"/>
    <x v="1"/>
    <x v="0"/>
    <x v="1"/>
    <x v="12"/>
    <x v="5"/>
    <s v="i1000"/>
    <n v="0.57999999999999996"/>
    <s v="United States"/>
    <x v="1"/>
    <x v="19"/>
    <s v="Norman"/>
    <n v="73071"/>
    <x v="6"/>
    <x v="8"/>
    <n v="-139.18256"/>
    <n v="3"/>
    <n v="165.71"/>
    <n v="85915"/>
    <n v="65.92"/>
    <x v="1"/>
  </r>
  <r>
    <n v="1781"/>
    <s v="Jackie Capps"/>
    <x v="2"/>
    <n v="0.03"/>
    <n v="5.08"/>
    <n v="2.0299999999999998"/>
    <x v="1"/>
    <x v="2"/>
    <x v="0"/>
    <x v="11"/>
    <x v="2"/>
    <s v="Master Caster Door Stop, Brown"/>
    <n v="0.51"/>
    <s v="United States"/>
    <x v="2"/>
    <x v="8"/>
    <s v="San Carlos"/>
    <n v="94070"/>
    <x v="6"/>
    <x v="13"/>
    <n v="15.1524"/>
    <n v="4"/>
    <n v="21.96"/>
    <n v="89858"/>
    <n v="5.05"/>
    <x v="2"/>
  </r>
  <r>
    <n v="3123"/>
    <s v="Jamie Manning"/>
    <x v="2"/>
    <n v="0.02"/>
    <n v="7.1"/>
    <n v="6.05"/>
    <x v="1"/>
    <x v="2"/>
    <x v="2"/>
    <x v="5"/>
    <x v="5"/>
    <s v="Wilson Jones Hanging View Binder, White, 1&quot;"/>
    <n v="0.39"/>
    <s v="United States"/>
    <x v="1"/>
    <x v="10"/>
    <s v="Melrose Park"/>
    <n v="60160"/>
    <x v="6"/>
    <x v="6"/>
    <n v="-48.875"/>
    <n v="8"/>
    <n v="61.5"/>
    <n v="87287"/>
    <n v="7.08"/>
    <x v="1"/>
  </r>
  <r>
    <n v="3303"/>
    <s v="Carole Creech"/>
    <x v="2"/>
    <n v="0.04"/>
    <n v="33.89"/>
    <n v="5.0999999999999996"/>
    <x v="1"/>
    <x v="2"/>
    <x v="2"/>
    <x v="6"/>
    <x v="5"/>
    <s v="File Shuttle II and Handi-File, Black"/>
    <n v="0.6"/>
    <s v="United States"/>
    <x v="0"/>
    <x v="12"/>
    <s v="Lake Worth"/>
    <n v="33461"/>
    <x v="6"/>
    <x v="13"/>
    <n v="68.676000000000002"/>
    <n v="6"/>
    <n v="200.64"/>
    <n v="87795"/>
    <n v="33.85"/>
    <x v="0"/>
  </r>
  <r>
    <n v="1367"/>
    <s v="James Hunter"/>
    <x v="4"/>
    <n v="0.03"/>
    <n v="73.98"/>
    <n v="14.52"/>
    <x v="1"/>
    <x v="1"/>
    <x v="1"/>
    <x v="1"/>
    <x v="5"/>
    <s v="Keytronic French Keyboard"/>
    <n v="0.65"/>
    <s v="United States"/>
    <x v="1"/>
    <x v="18"/>
    <s v="Lubbock"/>
    <n v="79424"/>
    <x v="6"/>
    <x v="5"/>
    <n v="-326.23160000000001"/>
    <n v="1"/>
    <n v="79.02"/>
    <n v="90513"/>
    <n v="73.95"/>
    <x v="1"/>
  </r>
  <r>
    <n v="1606"/>
    <s v="Don Rogers"/>
    <x v="4"/>
    <n v="0.05"/>
    <n v="1.98"/>
    <n v="4.7699999999999996"/>
    <x v="1"/>
    <x v="2"/>
    <x v="2"/>
    <x v="5"/>
    <x v="5"/>
    <s v="Avery Reinforcements for Hole-Punch Pages"/>
    <n v="0.4"/>
    <s v="United States"/>
    <x v="3"/>
    <x v="11"/>
    <s v="Franklin Square"/>
    <n v="11010"/>
    <x v="6"/>
    <x v="8"/>
    <n v="-14.359819999999999"/>
    <n v="1"/>
    <n v="3.53"/>
    <n v="87993"/>
    <n v="1.93"/>
    <x v="3"/>
  </r>
  <r>
    <n v="1606"/>
    <s v="Don Rogers"/>
    <x v="4"/>
    <n v="7.0000000000000007E-2"/>
    <n v="699.99"/>
    <n v="24.49"/>
    <x v="2"/>
    <x v="2"/>
    <x v="1"/>
    <x v="4"/>
    <x v="4"/>
    <s v="Canon PC1060 Personal Laser Copier"/>
    <n v="0.41"/>
    <s v="United States"/>
    <x v="3"/>
    <x v="11"/>
    <s v="Franklin Square"/>
    <n v="11010"/>
    <x v="6"/>
    <x v="8"/>
    <n v="-2870.2775999999999"/>
    <n v="1"/>
    <n v="706.56"/>
    <n v="87993"/>
    <n v="699.92"/>
    <x v="3"/>
  </r>
  <r>
    <n v="1606"/>
    <s v="Don Rogers"/>
    <x v="4"/>
    <n v="7.0000000000000007E-2"/>
    <n v="6783.02"/>
    <n v="24.49"/>
    <x v="1"/>
    <x v="2"/>
    <x v="1"/>
    <x v="3"/>
    <x v="4"/>
    <s v="Polycom ViewStation™ ISDN Videoconferencing Unit"/>
    <n v="0.39"/>
    <s v="United States"/>
    <x v="3"/>
    <x v="11"/>
    <s v="Franklin Square"/>
    <n v="11010"/>
    <x v="6"/>
    <x v="8"/>
    <n v="77.983599999999996"/>
    <n v="2"/>
    <n v="13121.07"/>
    <n v="87993"/>
    <n v="6782.9500000000007"/>
    <x v="3"/>
  </r>
  <r>
    <n v="3076"/>
    <s v="Peter Hardy"/>
    <x v="4"/>
    <n v="0"/>
    <n v="137.47999999999999"/>
    <n v="32.18"/>
    <x v="0"/>
    <x v="0"/>
    <x v="0"/>
    <x v="10"/>
    <x v="0"/>
    <s v="O'Sullivan Cherrywood Estates Traditional Barrister Bookcase"/>
    <n v="0.78"/>
    <s v="United States"/>
    <x v="3"/>
    <x v="27"/>
    <s v="Stow"/>
    <n v="44224"/>
    <x v="6"/>
    <x v="8"/>
    <n v="-203.27"/>
    <n v="2"/>
    <n v="296.75"/>
    <n v="88241"/>
    <n v="137.47999999999999"/>
    <x v="3"/>
  </r>
  <r>
    <n v="3079"/>
    <s v="Andrew Levine"/>
    <x v="4"/>
    <n v="0"/>
    <n v="137.47999999999999"/>
    <n v="32.18"/>
    <x v="0"/>
    <x v="0"/>
    <x v="0"/>
    <x v="10"/>
    <x v="0"/>
    <s v="O'Sullivan Cherrywood Estates Traditional Barrister Bookcase"/>
    <n v="0.78"/>
    <s v="United States"/>
    <x v="3"/>
    <x v="28"/>
    <s v="Philadelphia"/>
    <n v="19112"/>
    <x v="6"/>
    <x v="8"/>
    <n v="-203.27"/>
    <n v="10"/>
    <n v="1483.76"/>
    <n v="12480"/>
    <n v="137.47999999999999"/>
    <x v="3"/>
  </r>
  <r>
    <n v="2868"/>
    <s v="Eugene Clayton"/>
    <x v="1"/>
    <n v="0.03"/>
    <n v="896.99"/>
    <n v="19.989999999999998"/>
    <x v="1"/>
    <x v="3"/>
    <x v="2"/>
    <x v="5"/>
    <x v="5"/>
    <s v="GBC DocuBind TL300 Electric Binding System"/>
    <n v="0.38"/>
    <s v="United States"/>
    <x v="2"/>
    <x v="4"/>
    <s v="Edmonds"/>
    <n v="98026"/>
    <x v="7"/>
    <x v="5"/>
    <n v="3602.1311999999998"/>
    <n v="6"/>
    <n v="5220.4799999999996"/>
    <n v="85826"/>
    <n v="896.96"/>
    <x v="2"/>
  </r>
  <r>
    <n v="2908"/>
    <s v="Robyn Lyon"/>
    <x v="1"/>
    <n v="7.0000000000000007E-2"/>
    <n v="4.13"/>
    <n v="0.99"/>
    <x v="1"/>
    <x v="2"/>
    <x v="2"/>
    <x v="13"/>
    <x v="5"/>
    <s v="Avery 491"/>
    <n v="0.39"/>
    <s v="United States"/>
    <x v="3"/>
    <x v="27"/>
    <s v="Garfield Heights"/>
    <n v="44125"/>
    <x v="7"/>
    <x v="8"/>
    <n v="10.959199999999999"/>
    <n v="4"/>
    <n v="16.07"/>
    <n v="88156"/>
    <n v="4.0599999999999996"/>
    <x v="3"/>
  </r>
  <r>
    <n v="2908"/>
    <s v="Robyn Lyon"/>
    <x v="1"/>
    <n v="0.03"/>
    <n v="22.72"/>
    <n v="8.99"/>
    <x v="1"/>
    <x v="2"/>
    <x v="0"/>
    <x v="11"/>
    <x v="1"/>
    <s v="Executive Impressions 14&quot; Two-Color Numerals Wall Clock"/>
    <n v="0.44"/>
    <s v="United States"/>
    <x v="3"/>
    <x v="27"/>
    <s v="Garfield Heights"/>
    <n v="44125"/>
    <x v="7"/>
    <x v="8"/>
    <n v="17.429400000000001"/>
    <n v="1"/>
    <n v="25.26"/>
    <n v="88156"/>
    <n v="22.689999999999998"/>
    <x v="3"/>
  </r>
  <r>
    <n v="2508"/>
    <s v="Pauline Brooks"/>
    <x v="2"/>
    <n v="0.02"/>
    <n v="5.81"/>
    <n v="8.49"/>
    <x v="1"/>
    <x v="2"/>
    <x v="2"/>
    <x v="5"/>
    <x v="5"/>
    <s v="Fellowes Black Plastic Comb Bindings"/>
    <n v="0.39"/>
    <s v="United States"/>
    <x v="3"/>
    <x v="29"/>
    <s v="Sanford"/>
    <n v="4073"/>
    <x v="7"/>
    <x v="13"/>
    <n v="-137.494"/>
    <n v="7"/>
    <n v="42.44"/>
    <n v="87031"/>
    <n v="5.79"/>
    <x v="3"/>
  </r>
  <r>
    <n v="2099"/>
    <s v="Nathan Fox"/>
    <x v="3"/>
    <n v="7.0000000000000007E-2"/>
    <n v="14.56"/>
    <n v="3.5"/>
    <x v="1"/>
    <x v="2"/>
    <x v="2"/>
    <x v="8"/>
    <x v="5"/>
    <s v="Acco 6 Outlet Guardian Premium Surge Suppressor"/>
    <n v="0.57999999999999996"/>
    <s v="United States"/>
    <x v="0"/>
    <x v="23"/>
    <s v="Myrtle Beach"/>
    <n v="29577"/>
    <x v="7"/>
    <x v="6"/>
    <n v="-45.527999999999999"/>
    <n v="6"/>
    <n v="84.59"/>
    <n v="87888"/>
    <n v="14.49"/>
    <x v="0"/>
  </r>
  <r>
    <n v="806"/>
    <s v="Judy Singer"/>
    <x v="0"/>
    <n v="0.06"/>
    <n v="179.99"/>
    <n v="13.99"/>
    <x v="2"/>
    <x v="0"/>
    <x v="1"/>
    <x v="12"/>
    <x v="6"/>
    <s v="VTech VT20-2481 2.4GHz Two-Line Phone System w/Answering Machine"/>
    <n v="0.56999999999999995"/>
    <s v="United States"/>
    <x v="0"/>
    <x v="12"/>
    <s v="Miami"/>
    <n v="33132"/>
    <x v="8"/>
    <x v="9"/>
    <n v="1220.03784"/>
    <n v="54"/>
    <n v="8332.91"/>
    <n v="40547"/>
    <n v="179.93"/>
    <x v="0"/>
  </r>
  <r>
    <n v="1527"/>
    <s v="Neil Parker"/>
    <x v="0"/>
    <n v="0.03"/>
    <n v="30.98"/>
    <n v="8.99"/>
    <x v="2"/>
    <x v="0"/>
    <x v="2"/>
    <x v="2"/>
    <x v="1"/>
    <s v="Boston School Pro Electric Pencil Sharpener, 1670"/>
    <n v="0.57999999999999996"/>
    <s v="United States"/>
    <x v="0"/>
    <x v="16"/>
    <s v="Decatur"/>
    <n v="35601"/>
    <x v="8"/>
    <x v="9"/>
    <n v="0.51"/>
    <n v="5"/>
    <n v="162.38999999999999"/>
    <n v="86813"/>
    <n v="30.95"/>
    <x v="0"/>
  </r>
  <r>
    <n v="1528"/>
    <s v="Brad Stark"/>
    <x v="0"/>
    <n v="0.01"/>
    <n v="525.98"/>
    <n v="19.989999999999998"/>
    <x v="1"/>
    <x v="0"/>
    <x v="2"/>
    <x v="5"/>
    <x v="5"/>
    <s v="GBC DocuBind 300 Electric Binding Machine"/>
    <n v="0.37"/>
    <s v="United States"/>
    <x v="0"/>
    <x v="9"/>
    <s v="Eden"/>
    <n v="27288"/>
    <x v="8"/>
    <x v="9"/>
    <n v="-161.92400000000001"/>
    <n v="9"/>
    <n v="4920.8100000000004"/>
    <n v="86813"/>
    <n v="525.97"/>
    <x v="0"/>
  </r>
  <r>
    <n v="3017"/>
    <s v="Melvin Benton"/>
    <x v="0"/>
    <n v="0.01"/>
    <n v="5.58"/>
    <n v="5.3"/>
    <x v="1"/>
    <x v="3"/>
    <x v="2"/>
    <x v="15"/>
    <x v="5"/>
    <s v="Staples Brown Kraft Recycled Clasp Envelopes"/>
    <n v="0.35"/>
    <s v="United States"/>
    <x v="2"/>
    <x v="8"/>
    <s v="Encinitas"/>
    <n v="92024"/>
    <x v="8"/>
    <x v="5"/>
    <n v="-7.25"/>
    <n v="1"/>
    <n v="11.16"/>
    <n v="89071"/>
    <n v="5.57"/>
    <x v="2"/>
  </r>
  <r>
    <n v="3017"/>
    <s v="Melvin Benton"/>
    <x v="0"/>
    <n v="0.03"/>
    <n v="3.98"/>
    <n v="0.7"/>
    <x v="1"/>
    <x v="3"/>
    <x v="2"/>
    <x v="2"/>
    <x v="2"/>
    <s v="4009® Highlighters by Sanford"/>
    <n v="0.52"/>
    <s v="United States"/>
    <x v="2"/>
    <x v="8"/>
    <s v="Encinitas"/>
    <n v="92024"/>
    <x v="8"/>
    <x v="5"/>
    <n v="31.201799999999999"/>
    <n v="11"/>
    <n v="45.22"/>
    <n v="89071"/>
    <n v="3.95"/>
    <x v="2"/>
  </r>
  <r>
    <n v="833"/>
    <s v="Gerald Love"/>
    <x v="1"/>
    <n v="0"/>
    <n v="11.66"/>
    <n v="8.99"/>
    <x v="2"/>
    <x v="3"/>
    <x v="2"/>
    <x v="2"/>
    <x v="1"/>
    <s v="Boston 16765 Mini Stand Up Battery Pencil Sharpener"/>
    <n v="0.59"/>
    <s v="United States"/>
    <x v="2"/>
    <x v="8"/>
    <s v="Gilroy"/>
    <n v="95020"/>
    <x v="8"/>
    <x v="9"/>
    <n v="-203.67"/>
    <n v="11"/>
    <n v="138.51"/>
    <n v="89770"/>
    <n v="11.66"/>
    <x v="2"/>
  </r>
  <r>
    <n v="358"/>
    <s v="Chris F Brandt"/>
    <x v="2"/>
    <n v="0.04"/>
    <n v="125.99"/>
    <n v="8.99"/>
    <x v="1"/>
    <x v="3"/>
    <x v="1"/>
    <x v="12"/>
    <x v="5"/>
    <s v="M70"/>
    <n v="0.59"/>
    <s v="United States"/>
    <x v="3"/>
    <x v="28"/>
    <s v="King of Prussia"/>
    <n v="19406"/>
    <x v="8"/>
    <x v="14"/>
    <n v="-627.82191999999998"/>
    <n v="1"/>
    <n v="107.95"/>
    <n v="91130"/>
    <n v="125.94999999999999"/>
    <x v="3"/>
  </r>
  <r>
    <n v="2555"/>
    <s v="Karl Knowles"/>
    <x v="2"/>
    <n v="0.1"/>
    <n v="2.6"/>
    <n v="2.4"/>
    <x v="1"/>
    <x v="2"/>
    <x v="2"/>
    <x v="2"/>
    <x v="2"/>
    <s v="12 Colored Short Pencils"/>
    <n v="0.57999999999999996"/>
    <s v="United States"/>
    <x v="1"/>
    <x v="30"/>
    <s v="Madison"/>
    <n v="53711"/>
    <x v="8"/>
    <x v="10"/>
    <n v="-88.04"/>
    <n v="12"/>
    <n v="30.1"/>
    <n v="86527"/>
    <n v="2.5"/>
    <x v="1"/>
  </r>
  <r>
    <n v="1745"/>
    <s v="Herbert Holden"/>
    <x v="3"/>
    <n v="0.02"/>
    <n v="4.13"/>
    <n v="6.89"/>
    <x v="1"/>
    <x v="2"/>
    <x v="2"/>
    <x v="13"/>
    <x v="5"/>
    <s v="Avery 05222 Permanent Self-Adhesive File Folder Labels for Typewriters, on Rolls, White, 250/Roll"/>
    <n v="0.39"/>
    <s v="United States"/>
    <x v="0"/>
    <x v="5"/>
    <s v="Atlanta"/>
    <n v="30305"/>
    <x v="8"/>
    <x v="5"/>
    <n v="-51.737000000000002"/>
    <n v="9"/>
    <n v="45.87"/>
    <n v="18561"/>
    <n v="4.1100000000000003"/>
    <x v="0"/>
  </r>
  <r>
    <n v="1749"/>
    <s v="Sherri P Stephens"/>
    <x v="3"/>
    <n v="0.02"/>
    <n v="4.13"/>
    <n v="6.89"/>
    <x v="1"/>
    <x v="2"/>
    <x v="2"/>
    <x v="13"/>
    <x v="5"/>
    <s v="Avery 05222 Permanent Self-Adhesive File Folder Labels for Typewriters, on Rolls, White, 250/Roll"/>
    <n v="0.39"/>
    <s v="United States"/>
    <x v="1"/>
    <x v="19"/>
    <s v="Lawton"/>
    <n v="73505"/>
    <x v="8"/>
    <x v="5"/>
    <n v="-48.235999999999997"/>
    <n v="2"/>
    <n v="10.19"/>
    <n v="87243"/>
    <n v="4.1100000000000003"/>
    <x v="1"/>
  </r>
  <r>
    <n v="2164"/>
    <s v="Harry Sellers"/>
    <x v="3"/>
    <n v="0.01"/>
    <n v="5.38"/>
    <n v="7.57"/>
    <x v="1"/>
    <x v="0"/>
    <x v="2"/>
    <x v="5"/>
    <x v="5"/>
    <s v="Acco PRESSTEX® Data Binder with Storage Hooks, Dark Blue, 9 1/2&quot; X 11&quot;"/>
    <n v="0.36"/>
    <s v="United States"/>
    <x v="2"/>
    <x v="8"/>
    <s v="Pasadena"/>
    <n v="91104"/>
    <x v="8"/>
    <x v="5"/>
    <n v="-66.779579999999996"/>
    <n v="3"/>
    <n v="18.68"/>
    <n v="88794"/>
    <n v="5.37"/>
    <x v="2"/>
  </r>
  <r>
    <n v="2164"/>
    <s v="Harry Sellers"/>
    <x v="3"/>
    <n v="0.05"/>
    <n v="3.28"/>
    <n v="3.97"/>
    <x v="1"/>
    <x v="0"/>
    <x v="2"/>
    <x v="2"/>
    <x v="2"/>
    <s v="Newell 337"/>
    <n v="0.56000000000000005"/>
    <s v="United States"/>
    <x v="2"/>
    <x v="8"/>
    <s v="Pasadena"/>
    <n v="91104"/>
    <x v="8"/>
    <x v="6"/>
    <n v="-144.9188"/>
    <n v="11"/>
    <n v="36.299999999999997"/>
    <n v="88794"/>
    <n v="3.23"/>
    <x v="2"/>
  </r>
  <r>
    <n v="2165"/>
    <s v="Melanie Knight"/>
    <x v="3"/>
    <n v="0.09"/>
    <n v="2.78"/>
    <n v="0.97"/>
    <x v="1"/>
    <x v="0"/>
    <x v="2"/>
    <x v="2"/>
    <x v="2"/>
    <s v="Newell 339"/>
    <n v="0.59"/>
    <s v="United States"/>
    <x v="3"/>
    <x v="29"/>
    <s v="Augusta"/>
    <n v="4330"/>
    <x v="8"/>
    <x v="9"/>
    <n v="-5.0716000000000001"/>
    <n v="6"/>
    <n v="16.03"/>
    <n v="88794"/>
    <n v="2.69"/>
    <x v="3"/>
  </r>
  <r>
    <n v="3331"/>
    <s v="Elisabeth Shaw"/>
    <x v="3"/>
    <n v="0.02"/>
    <n v="4"/>
    <n v="1.3"/>
    <x v="1"/>
    <x v="3"/>
    <x v="2"/>
    <x v="7"/>
    <x v="2"/>
    <s v="EcoTones® Memo Sheets"/>
    <n v="0.37"/>
    <s v="United States"/>
    <x v="0"/>
    <x v="12"/>
    <s v="Ormond Beach"/>
    <n v="32174"/>
    <x v="8"/>
    <x v="6"/>
    <n v="-23.295999999999999"/>
    <n v="12"/>
    <n v="50.71"/>
    <n v="86284"/>
    <n v="3.98"/>
    <x v="0"/>
  </r>
  <r>
    <n v="894"/>
    <s v="Gail Rankin Cole"/>
    <x v="0"/>
    <n v="0.01"/>
    <n v="8.34"/>
    <n v="0.96"/>
    <x v="1"/>
    <x v="3"/>
    <x v="0"/>
    <x v="11"/>
    <x v="2"/>
    <s v="Document Clip Frames"/>
    <n v="0.43"/>
    <s v="United States"/>
    <x v="3"/>
    <x v="31"/>
    <s v="Washington"/>
    <n v="20024"/>
    <x v="9"/>
    <x v="13"/>
    <n v="29.332000000000001"/>
    <n v="24"/>
    <n v="199.12"/>
    <n v="14596"/>
    <n v="8.33"/>
    <x v="3"/>
  </r>
  <r>
    <n v="894"/>
    <s v="Gail Rankin Cole"/>
    <x v="0"/>
    <n v="0.06"/>
    <n v="3.28"/>
    <n v="3.97"/>
    <x v="1"/>
    <x v="3"/>
    <x v="2"/>
    <x v="2"/>
    <x v="2"/>
    <s v="Newell 337"/>
    <n v="0.56000000000000005"/>
    <s v="United States"/>
    <x v="3"/>
    <x v="31"/>
    <s v="Washington"/>
    <n v="20024"/>
    <x v="9"/>
    <x v="9"/>
    <n v="-86"/>
    <n v="19"/>
    <n v="63.14"/>
    <n v="14596"/>
    <n v="3.2199999999999998"/>
    <x v="3"/>
  </r>
  <r>
    <n v="896"/>
    <s v="Jennifer Siegel"/>
    <x v="0"/>
    <n v="0.01"/>
    <n v="8.34"/>
    <n v="0.96"/>
    <x v="1"/>
    <x v="3"/>
    <x v="0"/>
    <x v="11"/>
    <x v="2"/>
    <s v="Document Clip Frames"/>
    <n v="0.43"/>
    <s v="United States"/>
    <x v="1"/>
    <x v="18"/>
    <s v="Denton"/>
    <n v="76201"/>
    <x v="9"/>
    <x v="13"/>
    <n v="34.348199999999999"/>
    <n v="6"/>
    <n v="49.78"/>
    <n v="90166"/>
    <n v="8.33"/>
    <x v="1"/>
  </r>
  <r>
    <n v="896"/>
    <s v="Jennifer Siegel"/>
    <x v="0"/>
    <n v="0.06"/>
    <n v="3.28"/>
    <n v="3.97"/>
    <x v="1"/>
    <x v="3"/>
    <x v="2"/>
    <x v="2"/>
    <x v="2"/>
    <s v="Newell 337"/>
    <n v="0.56000000000000005"/>
    <s v="United States"/>
    <x v="1"/>
    <x v="18"/>
    <s v="Denton"/>
    <n v="76201"/>
    <x v="9"/>
    <x v="9"/>
    <n v="-66.650000000000006"/>
    <n v="5"/>
    <n v="16.62"/>
    <n v="90166"/>
    <n v="3.2199999999999998"/>
    <x v="1"/>
  </r>
  <r>
    <n v="1976"/>
    <s v="Sherri F Vogel"/>
    <x v="0"/>
    <n v="0.05"/>
    <n v="70.98"/>
    <n v="46.74"/>
    <x v="0"/>
    <x v="1"/>
    <x v="0"/>
    <x v="10"/>
    <x v="0"/>
    <s v="Hon Metal Bookcases, Putty"/>
    <n v="0.56000000000000005"/>
    <s v="United States"/>
    <x v="1"/>
    <x v="25"/>
    <s v="East Lansing"/>
    <n v="48823"/>
    <x v="9"/>
    <x v="9"/>
    <n v="-850.65239999999994"/>
    <n v="8"/>
    <n v="551.51"/>
    <n v="89039"/>
    <n v="70.930000000000007"/>
    <x v="1"/>
  </r>
  <r>
    <n v="1976"/>
    <s v="Sherri F Vogel"/>
    <x v="0"/>
    <n v="0.05"/>
    <n v="11.55"/>
    <n v="2.36"/>
    <x v="1"/>
    <x v="1"/>
    <x v="2"/>
    <x v="2"/>
    <x v="2"/>
    <s v="Newell 309"/>
    <n v="0.55000000000000004"/>
    <s v="United States"/>
    <x v="1"/>
    <x v="25"/>
    <s v="East Lansing"/>
    <n v="48823"/>
    <x v="9"/>
    <x v="13"/>
    <n v="98.525099999999995"/>
    <n v="12"/>
    <n v="142.79"/>
    <n v="89039"/>
    <n v="11.5"/>
    <x v="1"/>
  </r>
  <r>
    <n v="2418"/>
    <s v="Kyle Fink"/>
    <x v="1"/>
    <n v="0.1"/>
    <n v="599.99"/>
    <n v="24.49"/>
    <x v="1"/>
    <x v="1"/>
    <x v="1"/>
    <x v="4"/>
    <x v="4"/>
    <s v="Canon PC1080F Personal Copier"/>
    <n v="0.5"/>
    <s v="United States"/>
    <x v="0"/>
    <x v="21"/>
    <s v="Petersburg"/>
    <n v="23805"/>
    <x v="9"/>
    <x v="9"/>
    <n v="-343.12599999999998"/>
    <n v="11"/>
    <n v="6355.69"/>
    <n v="86753"/>
    <n v="599.89"/>
    <x v="0"/>
  </r>
  <r>
    <n v="2418"/>
    <s v="Kyle Fink"/>
    <x v="1"/>
    <n v="0.06"/>
    <n v="2.78"/>
    <n v="1.25"/>
    <x v="1"/>
    <x v="1"/>
    <x v="2"/>
    <x v="2"/>
    <x v="2"/>
    <s v="Newell 318"/>
    <n v="0.59"/>
    <s v="United States"/>
    <x v="0"/>
    <x v="21"/>
    <s v="Petersburg"/>
    <n v="23805"/>
    <x v="9"/>
    <x v="13"/>
    <n v="66.36"/>
    <n v="10"/>
    <n v="28.09"/>
    <n v="86753"/>
    <n v="2.7199999999999998"/>
    <x v="0"/>
  </r>
  <r>
    <n v="2132"/>
    <s v="Philip Hawkins"/>
    <x v="2"/>
    <n v="0.05"/>
    <n v="30.42"/>
    <n v="8.65"/>
    <x v="2"/>
    <x v="2"/>
    <x v="1"/>
    <x v="1"/>
    <x v="5"/>
    <s v="Fellowes Internet Keyboard, Platinum"/>
    <n v="0.74"/>
    <s v="United States"/>
    <x v="1"/>
    <x v="6"/>
    <s v="Hazelwood"/>
    <n v="63042"/>
    <x v="9"/>
    <x v="10"/>
    <n v="-191.2576"/>
    <n v="11"/>
    <n v="334.44"/>
    <n v="90078"/>
    <n v="30.37"/>
    <x v="1"/>
  </r>
  <r>
    <n v="2346"/>
    <s v="Sylvia Kumar"/>
    <x v="2"/>
    <n v="0.03"/>
    <n v="297.64"/>
    <n v="14.7"/>
    <x v="0"/>
    <x v="3"/>
    <x v="1"/>
    <x v="3"/>
    <x v="3"/>
    <s v="Panasonic KX-P3200 Dot Matrix Printer"/>
    <n v="0.56999999999999995"/>
    <s v="United States"/>
    <x v="0"/>
    <x v="32"/>
    <s v="Pleasure Ridge Park"/>
    <n v="40258"/>
    <x v="9"/>
    <x v="12"/>
    <n v="-48.972000000000001"/>
    <n v="12"/>
    <n v="3707.05"/>
    <n v="89503"/>
    <n v="297.61"/>
    <x v="0"/>
  </r>
  <r>
    <n v="2797"/>
    <s v="Cameron Kendall"/>
    <x v="4"/>
    <n v="0"/>
    <n v="5.0199999999999996"/>
    <n v="5.14"/>
    <x v="1"/>
    <x v="1"/>
    <x v="1"/>
    <x v="1"/>
    <x v="1"/>
    <s v="Imation 3.5, DISKETTE 44766 HGHLD3.52HD/FM, 10/Pack"/>
    <n v="0.79"/>
    <s v="United States"/>
    <x v="3"/>
    <x v="28"/>
    <s v="Pittsburgh"/>
    <n v="15122"/>
    <x v="9"/>
    <x v="9"/>
    <n v="-159.30279999999999"/>
    <n v="8"/>
    <n v="43.94"/>
    <n v="87552"/>
    <n v="5.0199999999999996"/>
    <x v="3"/>
  </r>
  <r>
    <n v="194"/>
    <s v="Tammy Goldman"/>
    <x v="3"/>
    <n v="0.02"/>
    <n v="6.48"/>
    <n v="9.17"/>
    <x v="1"/>
    <x v="3"/>
    <x v="2"/>
    <x v="7"/>
    <x v="5"/>
    <s v="Xerox 1996"/>
    <n v="0.37"/>
    <s v="United States"/>
    <x v="2"/>
    <x v="15"/>
    <s v="Lehi"/>
    <n v="84043"/>
    <x v="9"/>
    <x v="9"/>
    <n v="-105.68519999999999"/>
    <n v="4"/>
    <n v="28.2"/>
    <n v="90431"/>
    <n v="6.4600000000000009"/>
    <x v="2"/>
  </r>
  <r>
    <n v="947"/>
    <s v="Dorothy Buchanan"/>
    <x v="0"/>
    <n v="0.08"/>
    <n v="14.2"/>
    <n v="5.3"/>
    <x v="2"/>
    <x v="2"/>
    <x v="0"/>
    <x v="11"/>
    <x v="2"/>
    <s v="Coloredge Poster Frame"/>
    <n v="0.46"/>
    <s v="United States"/>
    <x v="3"/>
    <x v="33"/>
    <s v="Bayonne"/>
    <n v="7002"/>
    <x v="10"/>
    <x v="11"/>
    <n v="27.23"/>
    <n v="5"/>
    <n v="72.11"/>
    <n v="86565"/>
    <n v="14.12"/>
    <x v="3"/>
  </r>
  <r>
    <n v="166"/>
    <s v="Vicki Hauser"/>
    <x v="2"/>
    <n v="0.08"/>
    <n v="399.98"/>
    <n v="12.06"/>
    <x v="0"/>
    <x v="1"/>
    <x v="1"/>
    <x v="3"/>
    <x v="0"/>
    <s v="Okidata ML320 Series Turbo Dot Matrix Printers"/>
    <n v="0.56000000000000005"/>
    <s v="United States"/>
    <x v="0"/>
    <x v="34"/>
    <s v="Lebanon"/>
    <n v="37087"/>
    <x v="10"/>
    <x v="15"/>
    <n v="28.514099999999999"/>
    <n v="5"/>
    <n v="1839.91"/>
    <n v="89426"/>
    <n v="399.90000000000003"/>
    <x v="0"/>
  </r>
  <r>
    <n v="466"/>
    <s v="Marc Nash"/>
    <x v="3"/>
    <n v="0.08"/>
    <n v="297.64"/>
    <n v="14.7"/>
    <x v="0"/>
    <x v="0"/>
    <x v="1"/>
    <x v="3"/>
    <x v="3"/>
    <s v="Panasonic KX-P3200 Dot Matrix Printer"/>
    <n v="0.56999999999999995"/>
    <s v="United States"/>
    <x v="3"/>
    <x v="35"/>
    <s v="Bellingham"/>
    <n v="2019"/>
    <x v="10"/>
    <x v="9"/>
    <n v="496.79680000000002"/>
    <n v="5"/>
    <n v="1132.8399999999999"/>
    <n v="88060"/>
    <n v="297.56"/>
    <x v="3"/>
  </r>
  <r>
    <n v="467"/>
    <s v="Maria Thomas"/>
    <x v="3"/>
    <n v="0.02"/>
    <n v="12.99"/>
    <n v="14.37"/>
    <x v="1"/>
    <x v="0"/>
    <x v="0"/>
    <x v="11"/>
    <x v="4"/>
    <s v="Tensor &quot;Hersey Kiss&quot; Styled Floor Lamp"/>
    <n v="0.73"/>
    <s v="United States"/>
    <x v="3"/>
    <x v="35"/>
    <s v="Beverly"/>
    <n v="1915"/>
    <x v="10"/>
    <x v="13"/>
    <n v="-556.80960000000005"/>
    <n v="11"/>
    <n v="143.63"/>
    <n v="88060"/>
    <n v="12.97"/>
    <x v="3"/>
  </r>
  <r>
    <n v="468"/>
    <s v="Craig Bennett"/>
    <x v="3"/>
    <n v="0.06"/>
    <n v="14.42"/>
    <n v="6.75"/>
    <x v="1"/>
    <x v="0"/>
    <x v="2"/>
    <x v="8"/>
    <x v="6"/>
    <s v="Holmes Odor Grabber"/>
    <n v="0.52"/>
    <s v="United States"/>
    <x v="3"/>
    <x v="35"/>
    <s v="Hanson"/>
    <n v="2341"/>
    <x v="10"/>
    <x v="13"/>
    <n v="-27.738800000000001"/>
    <n v="5"/>
    <n v="73.040000000000006"/>
    <n v="88060"/>
    <n v="14.36"/>
    <x v="3"/>
  </r>
  <r>
    <n v="469"/>
    <s v="Marion Bowling"/>
    <x v="3"/>
    <n v="0.05"/>
    <n v="4.1399999999999997"/>
    <n v="6.6"/>
    <x v="2"/>
    <x v="0"/>
    <x v="0"/>
    <x v="11"/>
    <x v="5"/>
    <s v="Eldon Image Series Black Desk Accessories"/>
    <n v="0.49"/>
    <s v="United States"/>
    <x v="3"/>
    <x v="33"/>
    <s v="Hawthorne"/>
    <n v="7506"/>
    <x v="10"/>
    <x v="11"/>
    <n v="-128.68719999999999"/>
    <n v="7"/>
    <n v="33.35"/>
    <n v="88060"/>
    <n v="4.09"/>
    <x v="3"/>
  </r>
  <r>
    <n v="470"/>
    <s v="Tony Doyle"/>
    <x v="3"/>
    <n v="0.03"/>
    <n v="11.34"/>
    <n v="5.01"/>
    <x v="1"/>
    <x v="0"/>
    <x v="2"/>
    <x v="7"/>
    <x v="5"/>
    <s v="Xerox 188"/>
    <n v="0.36"/>
    <s v="United States"/>
    <x v="3"/>
    <x v="33"/>
    <s v="Trenton"/>
    <n v="8601"/>
    <x v="10"/>
    <x v="9"/>
    <n v="23.2028"/>
    <n v="5"/>
    <n v="60.24"/>
    <n v="88060"/>
    <n v="11.31"/>
    <x v="3"/>
  </r>
  <r>
    <n v="2776"/>
    <s v="April Henson"/>
    <x v="0"/>
    <n v="0.03"/>
    <n v="350.98"/>
    <n v="30"/>
    <x v="0"/>
    <x v="1"/>
    <x v="0"/>
    <x v="9"/>
    <x v="3"/>
    <s v="Office Star - Professional Matrix Back Chair with 2-to-1 Synchro Tilt and Mesh Fabric Seat"/>
    <n v="0.61"/>
    <s v="United States"/>
    <x v="3"/>
    <x v="36"/>
    <s v="Gaithersburg"/>
    <n v="20877"/>
    <x v="11"/>
    <x v="12"/>
    <n v="2692.4421000000002"/>
    <n v="11"/>
    <n v="3902.09"/>
    <n v="91228"/>
    <n v="350.95000000000005"/>
    <x v="3"/>
  </r>
  <r>
    <n v="2776"/>
    <s v="April Henson"/>
    <x v="0"/>
    <n v="0.04"/>
    <n v="1.68"/>
    <n v="1"/>
    <x v="1"/>
    <x v="1"/>
    <x v="2"/>
    <x v="2"/>
    <x v="2"/>
    <s v="Prang Dustless Chalk Sticks"/>
    <n v="0.35"/>
    <s v="United States"/>
    <x v="3"/>
    <x v="36"/>
    <s v="Gaithersburg"/>
    <n v="20877"/>
    <x v="11"/>
    <x v="10"/>
    <n v="2.0672000000000001"/>
    <n v="8"/>
    <n v="14.18"/>
    <n v="91228"/>
    <n v="1.64"/>
    <x v="3"/>
  </r>
  <r>
    <n v="120"/>
    <s v="Helen H Murphy"/>
    <x v="1"/>
    <n v="0.05"/>
    <n v="6.3"/>
    <n v="0.5"/>
    <x v="1"/>
    <x v="3"/>
    <x v="2"/>
    <x v="13"/>
    <x v="5"/>
    <s v="Avery 51"/>
    <n v="0.39"/>
    <s v="United States"/>
    <x v="2"/>
    <x v="15"/>
    <s v="Layton"/>
    <n v="84041"/>
    <x v="11"/>
    <x v="11"/>
    <n v="41.296500000000002"/>
    <n v="10"/>
    <n v="59.85"/>
    <n v="86520"/>
    <n v="6.25"/>
    <x v="2"/>
  </r>
  <r>
    <n v="120"/>
    <s v="Helen H Murphy"/>
    <x v="1"/>
    <n v="0.09"/>
    <n v="205.99"/>
    <n v="3"/>
    <x v="2"/>
    <x v="3"/>
    <x v="1"/>
    <x v="12"/>
    <x v="5"/>
    <s v="6185"/>
    <n v="0.57999999999999996"/>
    <s v="United States"/>
    <x v="2"/>
    <x v="15"/>
    <s v="Layton"/>
    <n v="84041"/>
    <x v="11"/>
    <x v="10"/>
    <n v="1179.0237"/>
    <n v="10"/>
    <n v="1708.73"/>
    <n v="86520"/>
    <n v="205.9"/>
    <x v="2"/>
  </r>
  <r>
    <n v="898"/>
    <s v="Harriet Hodges"/>
    <x v="1"/>
    <n v="0.04"/>
    <n v="90.97"/>
    <n v="28"/>
    <x v="0"/>
    <x v="0"/>
    <x v="1"/>
    <x v="3"/>
    <x v="3"/>
    <s v="Lexmark Z55se Color Inkjet Printer"/>
    <n v="0.38"/>
    <s v="United States"/>
    <x v="3"/>
    <x v="11"/>
    <s v="New York City"/>
    <n v="10039"/>
    <x v="11"/>
    <x v="11"/>
    <n v="-173.09520000000001"/>
    <n v="6"/>
    <n v="573.30999999999995"/>
    <n v="33635"/>
    <n v="90.929999999999993"/>
    <x v="3"/>
  </r>
  <r>
    <n v="898"/>
    <s v="Harriet Hodges"/>
    <x v="1"/>
    <n v="7.0000000000000007E-2"/>
    <n v="20.34"/>
    <n v="35"/>
    <x v="1"/>
    <x v="0"/>
    <x v="2"/>
    <x v="6"/>
    <x v="4"/>
    <s v="Tennsco Commercial Shelving"/>
    <n v="0.84"/>
    <s v="United States"/>
    <x v="3"/>
    <x v="11"/>
    <s v="New York City"/>
    <n v="10039"/>
    <x v="11"/>
    <x v="11"/>
    <n v="-96.16"/>
    <n v="5"/>
    <n v="140.22999999999999"/>
    <n v="33635"/>
    <n v="20.27"/>
    <x v="3"/>
  </r>
  <r>
    <n v="899"/>
    <s v="Jordan Berry"/>
    <x v="1"/>
    <n v="0.04"/>
    <n v="90.97"/>
    <n v="28"/>
    <x v="0"/>
    <x v="0"/>
    <x v="1"/>
    <x v="3"/>
    <x v="3"/>
    <s v="Lexmark Z55se Color Inkjet Printer"/>
    <n v="0.38"/>
    <s v="United States"/>
    <x v="3"/>
    <x v="28"/>
    <s v="Altoona"/>
    <n v="16602"/>
    <x v="11"/>
    <x v="11"/>
    <n v="-173.09520000000001"/>
    <n v="2"/>
    <n v="191.1"/>
    <n v="86263"/>
    <n v="90.929999999999993"/>
    <x v="3"/>
  </r>
  <r>
    <n v="899"/>
    <s v="Jordan Berry"/>
    <x v="1"/>
    <n v="7.0000000000000007E-2"/>
    <n v="20.34"/>
    <n v="35"/>
    <x v="1"/>
    <x v="0"/>
    <x v="2"/>
    <x v="6"/>
    <x v="4"/>
    <s v="Tennsco Commercial Shelving"/>
    <n v="0.84"/>
    <s v="United States"/>
    <x v="3"/>
    <x v="28"/>
    <s v="Altoona"/>
    <n v="16602"/>
    <x v="11"/>
    <x v="11"/>
    <n v="-96.16"/>
    <n v="1"/>
    <n v="28.05"/>
    <n v="86263"/>
    <n v="20.27"/>
    <x v="3"/>
  </r>
  <r>
    <n v="1636"/>
    <s v="Sidney Greenberg"/>
    <x v="1"/>
    <n v="0.04"/>
    <n v="136.97999999999999"/>
    <n v="24.49"/>
    <x v="2"/>
    <x v="2"/>
    <x v="0"/>
    <x v="11"/>
    <x v="4"/>
    <s v="3M Polarizing Task Lamp with Clamp Arm, Light Gray"/>
    <n v="0.59"/>
    <s v="United States"/>
    <x v="2"/>
    <x v="8"/>
    <s v="Salinas"/>
    <n v="93905"/>
    <x v="11"/>
    <x v="10"/>
    <n v="1127.5497"/>
    <n v="12"/>
    <n v="1634.13"/>
    <n v="89706"/>
    <n v="136.94"/>
    <x v="2"/>
  </r>
  <r>
    <n v="823"/>
    <s v="Christian Albright"/>
    <x v="2"/>
    <n v="0.04"/>
    <n v="6.24"/>
    <n v="5.22"/>
    <x v="1"/>
    <x v="0"/>
    <x v="0"/>
    <x v="11"/>
    <x v="5"/>
    <s v="Eldon Expressions Mahogany Wood Desk Collection"/>
    <n v="0.6"/>
    <s v="United States"/>
    <x v="0"/>
    <x v="34"/>
    <s v="Smyrna"/>
    <n v="37167"/>
    <x v="11"/>
    <x v="16"/>
    <n v="4.3808999999999996"/>
    <n v="13"/>
    <n v="80.23"/>
    <n v="89257"/>
    <n v="6.2"/>
    <x v="0"/>
  </r>
  <r>
    <n v="824"/>
    <s v="Joann Moser"/>
    <x v="2"/>
    <n v="0.09"/>
    <n v="260.98"/>
    <n v="41.91"/>
    <x v="0"/>
    <x v="0"/>
    <x v="0"/>
    <x v="10"/>
    <x v="0"/>
    <s v="Atlantic Metals Mobile 3-Shelf Bookcases, Custom Colors"/>
    <n v="0.59"/>
    <s v="United States"/>
    <x v="0"/>
    <x v="34"/>
    <s v="Spring Hill"/>
    <n v="37174"/>
    <x v="11"/>
    <x v="17"/>
    <n v="-100.744"/>
    <n v="8"/>
    <n v="2044.9"/>
    <n v="89257"/>
    <n v="260.89000000000004"/>
    <x v="0"/>
  </r>
  <r>
    <n v="1424"/>
    <s v="Robyn Zhou"/>
    <x v="2"/>
    <n v="0.05"/>
    <n v="350.99"/>
    <n v="39"/>
    <x v="0"/>
    <x v="2"/>
    <x v="0"/>
    <x v="9"/>
    <x v="3"/>
    <s v="Global Leather Executive Chair"/>
    <n v="0.55000000000000004"/>
    <s v="United States"/>
    <x v="2"/>
    <x v="3"/>
    <s v="Englewood"/>
    <n v="80112"/>
    <x v="11"/>
    <x v="10"/>
    <n v="451.28039999999999"/>
    <n v="3"/>
    <n v="1020.08"/>
    <n v="89448"/>
    <n v="350.94"/>
    <x v="2"/>
  </r>
  <r>
    <n v="1424"/>
    <s v="Robyn Zhou"/>
    <x v="2"/>
    <n v="0"/>
    <n v="8.74"/>
    <n v="1.39"/>
    <x v="1"/>
    <x v="2"/>
    <x v="2"/>
    <x v="15"/>
    <x v="5"/>
    <s v="#10- 4 1/8&quot; x 9 1/2&quot; Recycled Envelopes"/>
    <n v="0.38"/>
    <s v="United States"/>
    <x v="2"/>
    <x v="3"/>
    <s v="Englewood"/>
    <n v="80112"/>
    <x v="11"/>
    <x v="14"/>
    <n v="44.988"/>
    <n v="7"/>
    <n v="65.2"/>
    <n v="89448"/>
    <n v="8.74"/>
    <x v="2"/>
  </r>
  <r>
    <n v="1424"/>
    <s v="Robyn Zhou"/>
    <x v="2"/>
    <n v="0.02"/>
    <n v="1.98"/>
    <n v="0.7"/>
    <x v="1"/>
    <x v="2"/>
    <x v="2"/>
    <x v="14"/>
    <x v="2"/>
    <s v="Brites Rubber Bands, 1 1/2 oz. Box"/>
    <n v="0.83"/>
    <s v="United States"/>
    <x v="2"/>
    <x v="3"/>
    <s v="Englewood"/>
    <n v="80112"/>
    <x v="11"/>
    <x v="14"/>
    <n v="-20.732800000000001"/>
    <n v="11"/>
    <n v="22.59"/>
    <n v="89448"/>
    <n v="1.96"/>
    <x v="2"/>
  </r>
  <r>
    <n v="2715"/>
    <s v="Becky Farmer"/>
    <x v="2"/>
    <n v="0.01"/>
    <n v="29.89"/>
    <n v="1.99"/>
    <x v="1"/>
    <x v="3"/>
    <x v="1"/>
    <x v="1"/>
    <x v="1"/>
    <s v="Verbatim DVD-RAM, 5.2GB, Rewritable, Type 1, DS"/>
    <n v="0.5"/>
    <s v="United States"/>
    <x v="1"/>
    <x v="25"/>
    <s v="Lansing"/>
    <n v="48911"/>
    <x v="11"/>
    <x v="14"/>
    <n v="-74.64"/>
    <n v="1"/>
    <n v="31.96"/>
    <n v="88702"/>
    <n v="29.88"/>
    <x v="1"/>
  </r>
  <r>
    <n v="2069"/>
    <s v="Elsie Boykin"/>
    <x v="4"/>
    <n v="0.1"/>
    <n v="40.98"/>
    <n v="6.5"/>
    <x v="1"/>
    <x v="1"/>
    <x v="1"/>
    <x v="1"/>
    <x v="5"/>
    <s v="Targus USB Numeric Keypad"/>
    <n v="0.74"/>
    <s v="United States"/>
    <x v="0"/>
    <x v="32"/>
    <s v="Fort Thomas"/>
    <n v="41075"/>
    <x v="11"/>
    <x v="10"/>
    <n v="66.852000000000004"/>
    <n v="3"/>
    <n v="120.34"/>
    <n v="88554"/>
    <n v="40.879999999999995"/>
    <x v="0"/>
  </r>
  <r>
    <n v="750"/>
    <s v="Jordan Wilkinson"/>
    <x v="3"/>
    <n v="0.09"/>
    <n v="27.75"/>
    <n v="19.989999999999998"/>
    <x v="1"/>
    <x v="3"/>
    <x v="2"/>
    <x v="6"/>
    <x v="5"/>
    <s v="Fellowes Super Stor/Drawer®"/>
    <n v="0.67"/>
    <s v="United States"/>
    <x v="0"/>
    <x v="32"/>
    <s v="Florence"/>
    <n v="41042"/>
    <x v="11"/>
    <x v="11"/>
    <n v="-224.64400000000001"/>
    <n v="10"/>
    <n v="257.52"/>
    <n v="91200"/>
    <n v="27.66"/>
    <x v="0"/>
  </r>
  <r>
    <n v="2489"/>
    <s v="Craig Liu"/>
    <x v="3"/>
    <n v="7.0000000000000007E-2"/>
    <n v="65.989999999999995"/>
    <n v="8.8000000000000007"/>
    <x v="1"/>
    <x v="2"/>
    <x v="1"/>
    <x v="12"/>
    <x v="5"/>
    <s v="6120"/>
    <n v="0.57999999999999996"/>
    <s v="United States"/>
    <x v="2"/>
    <x v="8"/>
    <s v="Concord"/>
    <n v="94521"/>
    <x v="11"/>
    <x v="13"/>
    <n v="109.836"/>
    <n v="9"/>
    <n v="471.66"/>
    <n v="86886"/>
    <n v="65.92"/>
    <x v="2"/>
  </r>
  <r>
    <n v="2490"/>
    <s v="Pauline Finch"/>
    <x v="3"/>
    <n v="0"/>
    <n v="10.01"/>
    <n v="1.99"/>
    <x v="2"/>
    <x v="2"/>
    <x v="1"/>
    <x v="1"/>
    <x v="1"/>
    <s v="TDK 4.7GB DVD-R"/>
    <n v="0.41"/>
    <s v="United States"/>
    <x v="2"/>
    <x v="8"/>
    <s v="Costa Mesa"/>
    <n v="92627"/>
    <x v="11"/>
    <x v="10"/>
    <n v="82.703400000000002"/>
    <n v="11"/>
    <n v="119.86"/>
    <n v="86886"/>
    <n v="10.01"/>
    <x v="2"/>
  </r>
  <r>
    <n v="2491"/>
    <s v="Sean N Boyer"/>
    <x v="3"/>
    <n v="7.0000000000000007E-2"/>
    <n v="65.989999999999995"/>
    <n v="8.8000000000000007"/>
    <x v="1"/>
    <x v="2"/>
    <x v="1"/>
    <x v="12"/>
    <x v="5"/>
    <s v="6120"/>
    <n v="0.57999999999999996"/>
    <s v="United States"/>
    <x v="2"/>
    <x v="8"/>
    <s v="Los Angeles"/>
    <n v="90045"/>
    <x v="11"/>
    <x v="13"/>
    <n v="109.836"/>
    <n v="37"/>
    <n v="1939.03"/>
    <n v="23877"/>
    <n v="65.92"/>
    <x v="2"/>
  </r>
  <r>
    <n v="2491"/>
    <s v="Sean N Boyer"/>
    <x v="3"/>
    <n v="0"/>
    <n v="10.01"/>
    <n v="1.99"/>
    <x v="2"/>
    <x v="2"/>
    <x v="1"/>
    <x v="1"/>
    <x v="1"/>
    <s v="TDK 4.7GB DVD-R"/>
    <n v="0.41"/>
    <s v="United States"/>
    <x v="2"/>
    <x v="8"/>
    <s v="Los Angeles"/>
    <n v="90045"/>
    <x v="11"/>
    <x v="10"/>
    <n v="128.03"/>
    <n v="42"/>
    <n v="457.63"/>
    <n v="23877"/>
    <n v="10.01"/>
    <x v="2"/>
  </r>
  <r>
    <n v="2338"/>
    <s v="Lynn Hines"/>
    <x v="0"/>
    <n v="0.06"/>
    <n v="2.08"/>
    <n v="5.33"/>
    <x v="1"/>
    <x v="2"/>
    <x v="0"/>
    <x v="11"/>
    <x v="5"/>
    <s v="Eldon® Wave Desk Accessories"/>
    <n v="0.43"/>
    <s v="United States"/>
    <x v="3"/>
    <x v="36"/>
    <s v="College Park"/>
    <n v="20740"/>
    <x v="12"/>
    <x v="11"/>
    <n v="-82.559200000000004"/>
    <n v="4"/>
    <n v="9.23"/>
    <n v="91480"/>
    <n v="2.02"/>
    <x v="3"/>
  </r>
  <r>
    <n v="510"/>
    <s v="Gregory Rao"/>
    <x v="2"/>
    <n v="0.02"/>
    <n v="48.04"/>
    <n v="5.09"/>
    <x v="1"/>
    <x v="3"/>
    <x v="2"/>
    <x v="7"/>
    <x v="5"/>
    <s v="Xerox 1910"/>
    <n v="0.37"/>
    <s v="United States"/>
    <x v="2"/>
    <x v="8"/>
    <s v="Manteca"/>
    <n v="95336"/>
    <x v="12"/>
    <x v="11"/>
    <n v="105.2526"/>
    <n v="3"/>
    <n v="152.54"/>
    <n v="90058"/>
    <n v="48.019999999999996"/>
    <x v="2"/>
  </r>
  <r>
    <n v="570"/>
    <s v="Katharine Bass"/>
    <x v="2"/>
    <n v="0.06"/>
    <n v="7.99"/>
    <n v="5.03"/>
    <x v="1"/>
    <x v="1"/>
    <x v="1"/>
    <x v="12"/>
    <x v="6"/>
    <s v="Bell Sonecor JB700 Caller ID"/>
    <n v="0.6"/>
    <s v="United States"/>
    <x v="2"/>
    <x v="26"/>
    <s v="Henderson"/>
    <n v="89015"/>
    <x v="12"/>
    <x v="11"/>
    <n v="-122.133"/>
    <n v="10"/>
    <n v="65.739999999999995"/>
    <n v="88881"/>
    <n v="7.9300000000000006"/>
    <x v="2"/>
  </r>
  <r>
    <n v="576"/>
    <s v="Gordon Lyon"/>
    <x v="2"/>
    <n v="0.06"/>
    <n v="4.4800000000000004"/>
    <n v="49"/>
    <x v="1"/>
    <x v="3"/>
    <x v="2"/>
    <x v="8"/>
    <x v="4"/>
    <s v="Hoover Portapower™ Portable Vacuum"/>
    <n v="0.6"/>
    <s v="United States"/>
    <x v="2"/>
    <x v="8"/>
    <s v="Pomona"/>
    <n v="91767"/>
    <x v="12"/>
    <x v="16"/>
    <n v="-566"/>
    <n v="4"/>
    <n v="32.6"/>
    <n v="88645"/>
    <n v="4.4200000000000008"/>
    <x v="2"/>
  </r>
  <r>
    <n v="2369"/>
    <s v="Mike G Hartman"/>
    <x v="2"/>
    <n v="7.0000000000000007E-2"/>
    <n v="5.98"/>
    <n v="5.79"/>
    <x v="1"/>
    <x v="1"/>
    <x v="2"/>
    <x v="7"/>
    <x v="5"/>
    <s v="Xerox 1903"/>
    <n v="0.36"/>
    <s v="United States"/>
    <x v="0"/>
    <x v="12"/>
    <s v="Pembroke Pines"/>
    <n v="33024"/>
    <x v="12"/>
    <x v="12"/>
    <n v="-41.972700000000003"/>
    <n v="13"/>
    <n v="77.42"/>
    <n v="90408"/>
    <n v="5.91"/>
    <x v="0"/>
  </r>
  <r>
    <n v="3340"/>
    <s v="Phillip Blum"/>
    <x v="4"/>
    <n v="0.08"/>
    <n v="125.99"/>
    <n v="4.2"/>
    <x v="1"/>
    <x v="1"/>
    <x v="1"/>
    <x v="12"/>
    <x v="5"/>
    <s v="i1000plus"/>
    <n v="0.56999999999999995"/>
    <s v="United States"/>
    <x v="2"/>
    <x v="14"/>
    <s v="Troutdale"/>
    <n v="97060"/>
    <x v="12"/>
    <x v="10"/>
    <n v="989.81190000000004"/>
    <n v="14"/>
    <n v="1434.51"/>
    <n v="85980"/>
    <n v="125.91"/>
    <x v="2"/>
  </r>
  <r>
    <n v="772"/>
    <s v="Jean Webster"/>
    <x v="0"/>
    <n v="0.08"/>
    <n v="7.77"/>
    <n v="9.23"/>
    <x v="1"/>
    <x v="0"/>
    <x v="2"/>
    <x v="8"/>
    <x v="5"/>
    <s v="Hoover Commercial Soft Guard Upright Vacuum And Disposable Filtration Bags"/>
    <n v="0.57999999999999996"/>
    <s v="United States"/>
    <x v="3"/>
    <x v="28"/>
    <s v="Allentown"/>
    <n v="18103"/>
    <x v="13"/>
    <x v="14"/>
    <n v="-209.25"/>
    <n v="7"/>
    <n v="56.44"/>
    <n v="88666"/>
    <n v="7.6899999999999995"/>
    <x v="3"/>
  </r>
  <r>
    <n v="772"/>
    <s v="Jean Webster"/>
    <x v="0"/>
    <n v="0.1"/>
    <n v="18.97"/>
    <n v="9.5399999999999991"/>
    <x v="2"/>
    <x v="0"/>
    <x v="2"/>
    <x v="7"/>
    <x v="5"/>
    <s v="Xerox 1939"/>
    <n v="0.37"/>
    <s v="United States"/>
    <x v="3"/>
    <x v="28"/>
    <s v="Allentown"/>
    <n v="18103"/>
    <x v="13"/>
    <x v="14"/>
    <n v="-9.1636000000000006"/>
    <n v="3"/>
    <n v="56.73"/>
    <n v="88666"/>
    <n v="18.869999999999997"/>
    <x v="3"/>
  </r>
  <r>
    <n v="1636"/>
    <s v="Sidney Greenberg"/>
    <x v="0"/>
    <n v="0.08"/>
    <n v="115.99"/>
    <n v="56.14"/>
    <x v="0"/>
    <x v="2"/>
    <x v="1"/>
    <x v="3"/>
    <x v="3"/>
    <s v="Hewlett-Packard Deskjet 5550 Color Inkjet Printer"/>
    <n v="0.4"/>
    <s v="United States"/>
    <x v="2"/>
    <x v="8"/>
    <s v="Salinas"/>
    <n v="93905"/>
    <x v="13"/>
    <x v="14"/>
    <n v="-272.860884"/>
    <n v="5"/>
    <n v="562.92999999999995"/>
    <n v="89704"/>
    <n v="115.91"/>
    <x v="2"/>
  </r>
  <r>
    <n v="1636"/>
    <s v="Sidney Greenberg"/>
    <x v="0"/>
    <n v="0.08"/>
    <n v="4.28"/>
    <n v="0.94"/>
    <x v="1"/>
    <x v="2"/>
    <x v="2"/>
    <x v="2"/>
    <x v="2"/>
    <s v="Newell 336"/>
    <n v="0.56000000000000005"/>
    <s v="United States"/>
    <x v="2"/>
    <x v="8"/>
    <s v="Salinas"/>
    <n v="93905"/>
    <x v="13"/>
    <x v="16"/>
    <n v="10.5792"/>
    <n v="7"/>
    <n v="29.18"/>
    <n v="89704"/>
    <n v="4.2"/>
    <x v="2"/>
  </r>
  <r>
    <n v="463"/>
    <s v="Debbie Stevenson"/>
    <x v="2"/>
    <n v="7.0000000000000007E-2"/>
    <n v="165.2"/>
    <n v="19.989999999999998"/>
    <x v="1"/>
    <x v="0"/>
    <x v="2"/>
    <x v="6"/>
    <x v="5"/>
    <s v="Economy Rollaway Files"/>
    <n v="0.59"/>
    <s v="United States"/>
    <x v="2"/>
    <x v="8"/>
    <s v="West Hollywood"/>
    <n v="90069"/>
    <x v="13"/>
    <x v="14"/>
    <n v="521.69000000000005"/>
    <n v="7"/>
    <n v="1081.54"/>
    <n v="88061"/>
    <n v="165.13"/>
    <x v="2"/>
  </r>
  <r>
    <n v="3064"/>
    <s v="Clarence Crowder"/>
    <x v="2"/>
    <n v="0.03"/>
    <n v="6.45"/>
    <n v="1.34"/>
    <x v="1"/>
    <x v="1"/>
    <x v="2"/>
    <x v="7"/>
    <x v="2"/>
    <s v="Wirebound Four 2-3/4 x 5 Forms per Page, 400 Sets per Book"/>
    <n v="0.36"/>
    <s v="United States"/>
    <x v="2"/>
    <x v="4"/>
    <s v="Lacey"/>
    <n v="98503"/>
    <x v="13"/>
    <x v="17"/>
    <n v="39.129899999999999"/>
    <n v="9"/>
    <n v="56.71"/>
    <n v="88448"/>
    <n v="6.42"/>
    <x v="2"/>
  </r>
  <r>
    <n v="3148"/>
    <s v="Leroy Field"/>
    <x v="4"/>
    <n v="0.06"/>
    <n v="19.989999999999998"/>
    <n v="11.17"/>
    <x v="1"/>
    <x v="3"/>
    <x v="0"/>
    <x v="11"/>
    <x v="4"/>
    <s v="Telescoping Adjustable Floor Lamp"/>
    <n v="0.6"/>
    <s v="United States"/>
    <x v="2"/>
    <x v="37"/>
    <s v="Post Falls"/>
    <n v="83854"/>
    <x v="13"/>
    <x v="10"/>
    <n v="-66.823599999999999"/>
    <n v="7"/>
    <n v="139.49"/>
    <n v="89716"/>
    <n v="19.93"/>
    <x v="2"/>
  </r>
  <r>
    <n v="3149"/>
    <s v="Harriet Moore"/>
    <x v="4"/>
    <n v="0.06"/>
    <n v="320.98"/>
    <n v="58.95"/>
    <x v="0"/>
    <x v="3"/>
    <x v="0"/>
    <x v="9"/>
    <x v="3"/>
    <s v="Hon 4070 Series Pagoda™ Round Back Stacking Chairs"/>
    <n v="0.56999999999999995"/>
    <s v="United States"/>
    <x v="2"/>
    <x v="37"/>
    <s v="Rexburg"/>
    <n v="83440"/>
    <x v="13"/>
    <x v="14"/>
    <n v="971.62199999999996"/>
    <n v="6"/>
    <n v="1952.43"/>
    <n v="89716"/>
    <n v="320.92"/>
    <x v="2"/>
  </r>
  <r>
    <n v="2820"/>
    <s v="Laurence Simon"/>
    <x v="3"/>
    <n v="0.1"/>
    <n v="22.01"/>
    <n v="5.53"/>
    <x v="1"/>
    <x v="2"/>
    <x v="2"/>
    <x v="2"/>
    <x v="1"/>
    <s v="Boston 16801 Nautilus™ Battery Pencil Sharpener"/>
    <n v="0.59"/>
    <s v="United States"/>
    <x v="1"/>
    <x v="6"/>
    <s v="Oakville"/>
    <n v="63129"/>
    <x v="13"/>
    <x v="12"/>
    <n v="31.59"/>
    <n v="14"/>
    <n v="281.75"/>
    <n v="87900"/>
    <n v="21.91"/>
    <x v="1"/>
  </r>
  <r>
    <n v="3225"/>
    <s v="Robyn Crawford"/>
    <x v="3"/>
    <n v="0.1"/>
    <n v="208.16"/>
    <n v="68.02"/>
    <x v="0"/>
    <x v="0"/>
    <x v="2"/>
    <x v="8"/>
    <x v="3"/>
    <s v="1.7 Cubic Foot Compact &quot;Cube&quot; Office Refrigerators"/>
    <n v="0.57999999999999996"/>
    <s v="United States"/>
    <x v="0"/>
    <x v="34"/>
    <s v="Germantown"/>
    <n v="38138"/>
    <x v="13"/>
    <x v="10"/>
    <n v="-137.52199999999999"/>
    <n v="4"/>
    <n v="768.81"/>
    <n v="86507"/>
    <n v="208.06"/>
    <x v="0"/>
  </r>
  <r>
    <n v="3226"/>
    <s v="Arthur Gold"/>
    <x v="3"/>
    <n v="7.0000000000000007E-2"/>
    <n v="90.48"/>
    <n v="19.989999999999998"/>
    <x v="1"/>
    <x v="0"/>
    <x v="2"/>
    <x v="15"/>
    <x v="5"/>
    <s v="Tyvek® Side-Opening Peel &amp; Seel® Expanding Envelopes"/>
    <n v="0.4"/>
    <s v="United States"/>
    <x v="0"/>
    <x v="34"/>
    <s v="Hendersonville"/>
    <n v="37075"/>
    <x v="13"/>
    <x v="12"/>
    <n v="-11.816000000000001"/>
    <n v="2"/>
    <n v="183.39"/>
    <n v="86507"/>
    <n v="90.410000000000011"/>
    <x v="0"/>
  </r>
  <r>
    <n v="3226"/>
    <s v="Arthur Gold"/>
    <x v="3"/>
    <n v="0.01"/>
    <n v="9.48"/>
    <n v="7.29"/>
    <x v="2"/>
    <x v="0"/>
    <x v="0"/>
    <x v="11"/>
    <x v="1"/>
    <s v="DAX Two-Tone Rosewood/Black Document Frame, Desktop, 5 x 7"/>
    <n v="0.45"/>
    <s v="United States"/>
    <x v="0"/>
    <x v="34"/>
    <s v="Hendersonville"/>
    <n v="37075"/>
    <x v="13"/>
    <x v="14"/>
    <n v="238.93379999999999"/>
    <n v="1"/>
    <n v="12.9"/>
    <n v="86507"/>
    <n v="9.4700000000000006"/>
    <x v="0"/>
  </r>
  <r>
    <n v="3226"/>
    <s v="Arthur Gold"/>
    <x v="3"/>
    <n v="0.02"/>
    <n v="4.28"/>
    <n v="0.94"/>
    <x v="1"/>
    <x v="0"/>
    <x v="2"/>
    <x v="2"/>
    <x v="2"/>
    <s v="Newell 336"/>
    <n v="0.56000000000000005"/>
    <s v="United States"/>
    <x v="0"/>
    <x v="34"/>
    <s v="Hendersonville"/>
    <n v="37075"/>
    <x v="13"/>
    <x v="12"/>
    <n v="-105.126"/>
    <n v="4"/>
    <n v="17.89"/>
    <n v="86507"/>
    <n v="4.2600000000000007"/>
    <x v="0"/>
  </r>
  <r>
    <n v="152"/>
    <s v="Kent Kerr"/>
    <x v="0"/>
    <n v="0.09"/>
    <n v="2.88"/>
    <n v="0.7"/>
    <x v="1"/>
    <x v="1"/>
    <x v="2"/>
    <x v="2"/>
    <x v="2"/>
    <s v="Newell 335"/>
    <n v="0.56000000000000005"/>
    <s v="United States"/>
    <x v="0"/>
    <x v="34"/>
    <s v="Knoxville"/>
    <n v="37918"/>
    <x v="14"/>
    <x v="14"/>
    <n v="-172.71799999999999"/>
    <n v="2"/>
    <n v="5.5"/>
    <n v="89520"/>
    <n v="2.79"/>
    <x v="0"/>
  </r>
  <r>
    <n v="2791"/>
    <s v="Dawn Larson"/>
    <x v="0"/>
    <n v="0.09"/>
    <n v="2.88"/>
    <n v="0.7"/>
    <x v="1"/>
    <x v="3"/>
    <x v="2"/>
    <x v="2"/>
    <x v="2"/>
    <s v="Newell 346"/>
    <n v="0.56000000000000005"/>
    <s v="United States"/>
    <x v="1"/>
    <x v="25"/>
    <s v="Madison Heights"/>
    <n v="48071"/>
    <x v="14"/>
    <x v="12"/>
    <n v="4.8499999999999996"/>
    <n v="7"/>
    <n v="19.29"/>
    <n v="88758"/>
    <n v="2.79"/>
    <x v="1"/>
  </r>
  <r>
    <n v="428"/>
    <s v="Ernest Barber"/>
    <x v="1"/>
    <n v="0.02"/>
    <n v="15.28"/>
    <n v="1.99"/>
    <x v="1"/>
    <x v="3"/>
    <x v="1"/>
    <x v="1"/>
    <x v="1"/>
    <s v="Memorex 4.7GB DVD+R, 3/Pack"/>
    <n v="0.42"/>
    <s v="United States"/>
    <x v="2"/>
    <x v="26"/>
    <s v="Carson City"/>
    <n v="89701"/>
    <x v="14"/>
    <x v="14"/>
    <n v="163.1574"/>
    <n v="15"/>
    <n v="236.46"/>
    <n v="88479"/>
    <n v="15.26"/>
    <x v="2"/>
  </r>
  <r>
    <n v="428"/>
    <s v="Ernest Barber"/>
    <x v="1"/>
    <n v="0"/>
    <n v="85.99"/>
    <n v="3.3"/>
    <x v="1"/>
    <x v="3"/>
    <x v="1"/>
    <x v="12"/>
    <x v="1"/>
    <s v="Accessory20"/>
    <n v="0.37"/>
    <s v="United States"/>
    <x v="2"/>
    <x v="26"/>
    <s v="Carson City"/>
    <n v="89701"/>
    <x v="14"/>
    <x v="14"/>
    <n v="-302.22500000000002"/>
    <n v="1"/>
    <n v="73.819999999999993"/>
    <n v="88479"/>
    <n v="85.99"/>
    <x v="2"/>
  </r>
  <r>
    <n v="1212"/>
    <s v="Eileen Fletcher"/>
    <x v="1"/>
    <n v="0.08"/>
    <n v="4.91"/>
    <n v="4.97"/>
    <x v="1"/>
    <x v="3"/>
    <x v="2"/>
    <x v="5"/>
    <x v="5"/>
    <s v="Pressboard Covers with Storage Hooks, 9 1/2&quot; x 11&quot;, Light Blue"/>
    <n v="0.38"/>
    <s v="United States"/>
    <x v="1"/>
    <x v="2"/>
    <s v="Gary"/>
    <n v="46404"/>
    <x v="14"/>
    <x v="14"/>
    <n v="-99.762500000000003"/>
    <n v="12"/>
    <n v="58.95"/>
    <n v="88600"/>
    <n v="4.83"/>
    <x v="1"/>
  </r>
  <r>
    <n v="1212"/>
    <s v="Eileen Fletcher"/>
    <x v="1"/>
    <n v="0.01"/>
    <n v="3499.99"/>
    <n v="24.49"/>
    <x v="1"/>
    <x v="3"/>
    <x v="1"/>
    <x v="4"/>
    <x v="4"/>
    <s v="Canon imageCLASS 2200 Advanced Copier"/>
    <n v="0.37"/>
    <s v="United States"/>
    <x v="1"/>
    <x v="2"/>
    <s v="Gary"/>
    <n v="46404"/>
    <x v="14"/>
    <x v="14"/>
    <n v="-3061.82"/>
    <n v="1"/>
    <n v="3672.89"/>
    <n v="88600"/>
    <n v="3499.9799999999996"/>
    <x v="1"/>
  </r>
  <r>
    <n v="1213"/>
    <s v="Jeremy Pratt"/>
    <x v="1"/>
    <n v="0.03"/>
    <n v="5.84"/>
    <n v="1.2"/>
    <x v="1"/>
    <x v="3"/>
    <x v="2"/>
    <x v="2"/>
    <x v="2"/>
    <s v="Newell 312"/>
    <n v="0.55000000000000004"/>
    <s v="United States"/>
    <x v="1"/>
    <x v="2"/>
    <s v="Granger"/>
    <n v="46530"/>
    <x v="14"/>
    <x v="16"/>
    <n v="-0.01"/>
    <n v="2"/>
    <n v="11.74"/>
    <n v="88600"/>
    <n v="5.81"/>
    <x v="1"/>
  </r>
  <r>
    <n v="1632"/>
    <s v="Lori Wolfe"/>
    <x v="1"/>
    <n v="0.08"/>
    <n v="8.09"/>
    <n v="7.96"/>
    <x v="2"/>
    <x v="2"/>
    <x v="0"/>
    <x v="11"/>
    <x v="5"/>
    <s v="6&quot; Cubicle Wall Clock, Black"/>
    <n v="0.49"/>
    <s v="United States"/>
    <x v="0"/>
    <x v="0"/>
    <s v="Hattiesburg"/>
    <n v="39401"/>
    <x v="14"/>
    <x v="14"/>
    <n v="15.984"/>
    <n v="6"/>
    <n v="48.25"/>
    <n v="90530"/>
    <n v="8.01"/>
    <x v="0"/>
  </r>
  <r>
    <n v="3035"/>
    <s v="Tina Evans"/>
    <x v="2"/>
    <n v="0.01"/>
    <n v="4.9800000000000004"/>
    <n v="4.75"/>
    <x v="1"/>
    <x v="2"/>
    <x v="2"/>
    <x v="7"/>
    <x v="5"/>
    <s v="Hammermill CopyPlus Copy Paper (20Lb. and 84 Bright)"/>
    <n v="0.36"/>
    <s v="United States"/>
    <x v="1"/>
    <x v="10"/>
    <s v="Lombard"/>
    <n v="60148"/>
    <x v="14"/>
    <x v="18"/>
    <n v="-75.900400000000005"/>
    <n v="10"/>
    <n v="52.93"/>
    <n v="89128"/>
    <n v="4.9700000000000006"/>
    <x v="1"/>
  </r>
  <r>
    <n v="3035"/>
    <s v="Tina Evans"/>
    <x v="2"/>
    <n v="0.04"/>
    <n v="6.35"/>
    <n v="1.02"/>
    <x v="1"/>
    <x v="2"/>
    <x v="2"/>
    <x v="7"/>
    <x v="2"/>
    <s v="Telephone Message Books with Fax/Mobile Section, 5 1/2&quot; x 3 3/16&quot;"/>
    <n v="0.39"/>
    <s v="United States"/>
    <x v="1"/>
    <x v="10"/>
    <s v="Lombard"/>
    <n v="60148"/>
    <x v="14"/>
    <x v="18"/>
    <n v="52.170900000000003"/>
    <n v="12"/>
    <n v="75.61"/>
    <n v="89128"/>
    <n v="6.31"/>
    <x v="1"/>
  </r>
  <r>
    <n v="145"/>
    <s v="Rhonda Ivey"/>
    <x v="4"/>
    <n v="0.06"/>
    <n v="7.04"/>
    <n v="2.17"/>
    <x v="1"/>
    <x v="0"/>
    <x v="2"/>
    <x v="7"/>
    <x v="2"/>
    <s v="Wirebound Message Books, 2 7/8&quot; x 5&quot;, 3 Forms per Page"/>
    <n v="0.38"/>
    <s v="United States"/>
    <x v="3"/>
    <x v="28"/>
    <s v="West Mifflin"/>
    <n v="15122"/>
    <x v="14"/>
    <x v="16"/>
    <n v="2.4851999999999999"/>
    <n v="2"/>
    <n v="14.65"/>
    <n v="91086"/>
    <n v="6.98"/>
    <x v="3"/>
  </r>
  <r>
    <n v="1402"/>
    <s v="Wesley Tate"/>
    <x v="3"/>
    <n v="0"/>
    <n v="8.6"/>
    <n v="6.19"/>
    <x v="1"/>
    <x v="3"/>
    <x v="2"/>
    <x v="5"/>
    <x v="5"/>
    <s v="Avery Printable Repositionable Plastic Tabs"/>
    <n v="0.38"/>
    <s v="United States"/>
    <x v="1"/>
    <x v="10"/>
    <s v="Chicago"/>
    <n v="60653"/>
    <x v="14"/>
    <x v="12"/>
    <n v="-42.8536"/>
    <n v="48"/>
    <n v="447.89"/>
    <n v="37729"/>
    <n v="8.6"/>
    <x v="1"/>
  </r>
  <r>
    <n v="1405"/>
    <s v="Crystal Floyd"/>
    <x v="3"/>
    <n v="0"/>
    <n v="8.6"/>
    <n v="6.19"/>
    <x v="1"/>
    <x v="3"/>
    <x v="2"/>
    <x v="5"/>
    <x v="5"/>
    <s v="Avery Printable Repositionable Plastic Tabs"/>
    <n v="0.38"/>
    <s v="United States"/>
    <x v="1"/>
    <x v="25"/>
    <s v="Battle Creek"/>
    <n v="49017"/>
    <x v="14"/>
    <x v="12"/>
    <n v="-33.211539999999999"/>
    <n v="12"/>
    <n v="111.97"/>
    <n v="86144"/>
    <n v="8.6"/>
    <x v="1"/>
  </r>
  <r>
    <n v="288"/>
    <s v="Patricia Cole Blair"/>
    <x v="0"/>
    <n v="0.09"/>
    <n v="28.48"/>
    <n v="1.99"/>
    <x v="1"/>
    <x v="0"/>
    <x v="1"/>
    <x v="1"/>
    <x v="1"/>
    <s v="Memorex 4.7GB DVD+RW, 3/Pack"/>
    <n v="0.4"/>
    <s v="United States"/>
    <x v="1"/>
    <x v="38"/>
    <s v="Wichita"/>
    <n v="67212"/>
    <x v="15"/>
    <x v="17"/>
    <n v="132.68700000000001"/>
    <n v="7"/>
    <n v="192.3"/>
    <n v="89762"/>
    <n v="28.39"/>
    <x v="1"/>
  </r>
  <r>
    <n v="288"/>
    <s v="Patricia Cole Blair"/>
    <x v="0"/>
    <n v="0.08"/>
    <n v="65.989999999999995"/>
    <n v="4.99"/>
    <x v="2"/>
    <x v="0"/>
    <x v="1"/>
    <x v="12"/>
    <x v="5"/>
    <s v="MicroTAC 650"/>
    <n v="0.57999999999999996"/>
    <s v="United States"/>
    <x v="1"/>
    <x v="38"/>
    <s v="Wichita"/>
    <n v="67212"/>
    <x v="15"/>
    <x v="15"/>
    <n v="496.89"/>
    <n v="14"/>
    <n v="748.1"/>
    <n v="89762"/>
    <n v="65.91"/>
    <x v="1"/>
  </r>
  <r>
    <n v="1603"/>
    <s v="Alex Watkins"/>
    <x v="0"/>
    <n v="0.09"/>
    <n v="2.1800000000000002"/>
    <n v="0.78"/>
    <x v="1"/>
    <x v="0"/>
    <x v="2"/>
    <x v="14"/>
    <x v="2"/>
    <s v="Stockwell Push Pins"/>
    <n v="0.52"/>
    <s v="United States"/>
    <x v="3"/>
    <x v="11"/>
    <s v="Woodmere"/>
    <n v="11598"/>
    <x v="15"/>
    <x v="15"/>
    <n v="2.4548000000000001"/>
    <n v="9"/>
    <n v="19.12"/>
    <n v="89679"/>
    <n v="2.0900000000000003"/>
    <x v="3"/>
  </r>
  <r>
    <n v="1603"/>
    <s v="Alex Watkins"/>
    <x v="0"/>
    <n v="0.05"/>
    <n v="179.29"/>
    <n v="29.21"/>
    <x v="0"/>
    <x v="0"/>
    <x v="0"/>
    <x v="0"/>
    <x v="0"/>
    <s v="Bevis Round Conference Table Top, X-Base"/>
    <n v="0.76"/>
    <s v="United States"/>
    <x v="3"/>
    <x v="11"/>
    <s v="Woodmere"/>
    <n v="11598"/>
    <x v="15"/>
    <x v="15"/>
    <n v="-537.27977731999999"/>
    <n v="1"/>
    <n v="186.64"/>
    <n v="89679"/>
    <n v="179.23999999999998"/>
    <x v="3"/>
  </r>
  <r>
    <n v="2924"/>
    <s v="Courtney Nelson"/>
    <x v="0"/>
    <n v="0.02"/>
    <n v="110.98"/>
    <n v="13.99"/>
    <x v="1"/>
    <x v="1"/>
    <x v="0"/>
    <x v="11"/>
    <x v="6"/>
    <s v="Rubbermaid ClusterMat Chairmats, Mat Size- 66&quot; x 60&quot;, Lip 20&quot; x 11&quot; -90 Degree Angle"/>
    <n v="0.69"/>
    <s v="United States"/>
    <x v="3"/>
    <x v="36"/>
    <s v="Laurel"/>
    <n v="20707"/>
    <x v="15"/>
    <x v="15"/>
    <n v="-106.3424"/>
    <n v="2"/>
    <n v="226.53"/>
    <n v="86591"/>
    <n v="110.96000000000001"/>
    <x v="3"/>
  </r>
  <r>
    <n v="2924"/>
    <s v="Courtney Nelson"/>
    <x v="0"/>
    <n v="0.01"/>
    <n v="8.01"/>
    <n v="2.87"/>
    <x v="1"/>
    <x v="1"/>
    <x v="2"/>
    <x v="7"/>
    <x v="2"/>
    <s v="TOPS Money Receipt Book, Consecutively Numbered in Red,"/>
    <n v="0.4"/>
    <s v="United States"/>
    <x v="3"/>
    <x v="36"/>
    <s v="Laurel"/>
    <n v="20707"/>
    <x v="15"/>
    <x v="15"/>
    <n v="44.976799999999997"/>
    <n v="8"/>
    <n v="68.650000000000006"/>
    <n v="86591"/>
    <n v="8"/>
    <x v="3"/>
  </r>
  <r>
    <n v="202"/>
    <s v="Max Small"/>
    <x v="1"/>
    <n v="0.03"/>
    <n v="7.37"/>
    <n v="5.53"/>
    <x v="1"/>
    <x v="3"/>
    <x v="1"/>
    <x v="1"/>
    <x v="1"/>
    <s v="Imation 3.5&quot; Unformatted DS/HD Diskettes, 10/Box"/>
    <n v="0.69"/>
    <s v="United States"/>
    <x v="1"/>
    <x v="19"/>
    <s v="Bartlesville"/>
    <n v="74006"/>
    <x v="15"/>
    <x v="15"/>
    <n v="-133.69999999999999"/>
    <n v="11"/>
    <n v="85.79"/>
    <n v="88972"/>
    <n v="7.34"/>
    <x v="1"/>
  </r>
  <r>
    <n v="665"/>
    <s v="Miriam Mueller"/>
    <x v="2"/>
    <n v="0.04"/>
    <n v="22.72"/>
    <n v="8.99"/>
    <x v="1"/>
    <x v="3"/>
    <x v="0"/>
    <x v="11"/>
    <x v="1"/>
    <s v="Executive Impressions 14&quot; Two-Color Numerals Wall Clock"/>
    <n v="0.44"/>
    <s v="United States"/>
    <x v="0"/>
    <x v="34"/>
    <s v="Murfreesboro"/>
    <n v="37130"/>
    <x v="15"/>
    <x v="18"/>
    <n v="-678.49599999999998"/>
    <n v="9"/>
    <n v="202.41"/>
    <n v="88677"/>
    <n v="22.68"/>
    <x v="0"/>
  </r>
  <r>
    <n v="667"/>
    <s v="Allison Kirby"/>
    <x v="2"/>
    <n v="0.04"/>
    <n v="22.72"/>
    <n v="8.99"/>
    <x v="1"/>
    <x v="3"/>
    <x v="0"/>
    <x v="11"/>
    <x v="1"/>
    <s v="Executive Impressions 14&quot; Two-Color Numerals Wall Clock"/>
    <n v="0.44"/>
    <s v="United States"/>
    <x v="1"/>
    <x v="18"/>
    <s v="Dallas"/>
    <n v="75203"/>
    <x v="15"/>
    <x v="18"/>
    <n v="70.028000000000006"/>
    <n v="37"/>
    <n v="832.14"/>
    <n v="22147"/>
    <n v="22.68"/>
    <x v="1"/>
  </r>
  <r>
    <n v="3385"/>
    <s v="Daniel Richmond"/>
    <x v="2"/>
    <n v="0.04"/>
    <n v="2.98"/>
    <n v="2.0299999999999998"/>
    <x v="2"/>
    <x v="3"/>
    <x v="2"/>
    <x v="2"/>
    <x v="2"/>
    <s v="Premium Writing Pencils, Soft, #2 by Central Association for the Blind"/>
    <n v="0.56999999999999995"/>
    <s v="United States"/>
    <x v="3"/>
    <x v="27"/>
    <s v="Boardman"/>
    <n v="44512"/>
    <x v="15"/>
    <x v="14"/>
    <n v="-22.01"/>
    <n v="5"/>
    <n v="15.7"/>
    <n v="88745"/>
    <n v="2.94"/>
    <x v="3"/>
  </r>
  <r>
    <n v="3385"/>
    <s v="Daniel Richmond"/>
    <x v="2"/>
    <n v="0.01"/>
    <n v="125.99"/>
    <n v="8.99"/>
    <x v="1"/>
    <x v="3"/>
    <x v="1"/>
    <x v="12"/>
    <x v="5"/>
    <s v="M70"/>
    <n v="0.59"/>
    <s v="United States"/>
    <x v="3"/>
    <x v="27"/>
    <s v="Boardman"/>
    <n v="44512"/>
    <x v="15"/>
    <x v="19"/>
    <n v="426.46032000000002"/>
    <n v="6"/>
    <n v="680.65"/>
    <n v="88745"/>
    <n v="125.97999999999999"/>
    <x v="3"/>
  </r>
  <r>
    <n v="1697"/>
    <s v="Holly Osborne"/>
    <x v="4"/>
    <n v="0"/>
    <n v="13.43"/>
    <n v="5.5"/>
    <x v="1"/>
    <x v="2"/>
    <x v="2"/>
    <x v="6"/>
    <x v="5"/>
    <s v="Fellowes Personal Hanging Folder Files, Navy"/>
    <n v="0.56999999999999995"/>
    <s v="United States"/>
    <x v="0"/>
    <x v="1"/>
    <s v="Hot Springs"/>
    <n v="71901"/>
    <x v="15"/>
    <x v="16"/>
    <n v="-253.77799999999999"/>
    <n v="9"/>
    <n v="129.54"/>
    <n v="86338"/>
    <n v="13.43"/>
    <x v="0"/>
  </r>
  <r>
    <n v="3133"/>
    <s v="Kristine Singleton"/>
    <x v="4"/>
    <n v="0.1"/>
    <n v="5.81"/>
    <n v="8.49"/>
    <x v="1"/>
    <x v="3"/>
    <x v="2"/>
    <x v="5"/>
    <x v="5"/>
    <s v="Fellowes Black Plastic Comb Bindings"/>
    <n v="0.39"/>
    <s v="United States"/>
    <x v="1"/>
    <x v="10"/>
    <s v="Naperville"/>
    <n v="60540"/>
    <x v="15"/>
    <x v="16"/>
    <n v="-350.43950000000001"/>
    <n v="12"/>
    <n v="64.959999999999994"/>
    <n v="86789"/>
    <n v="5.71"/>
    <x v="1"/>
  </r>
  <r>
    <n v="3133"/>
    <s v="Kristine Singleton"/>
    <x v="4"/>
    <n v="0.03"/>
    <n v="1.81"/>
    <n v="0.75"/>
    <x v="1"/>
    <x v="3"/>
    <x v="2"/>
    <x v="14"/>
    <x v="2"/>
    <s v="Assorted Color Push Pins"/>
    <n v="0.52"/>
    <s v="United States"/>
    <x v="1"/>
    <x v="10"/>
    <s v="Naperville"/>
    <n v="60540"/>
    <x v="15"/>
    <x v="16"/>
    <n v="4.2027999999999999"/>
    <n v="10"/>
    <n v="19.14"/>
    <n v="86789"/>
    <n v="1.78"/>
    <x v="1"/>
  </r>
  <r>
    <n v="3036"/>
    <s v="Edith Reynolds"/>
    <x v="3"/>
    <n v="0.02"/>
    <n v="12.99"/>
    <n v="14.37"/>
    <x v="1"/>
    <x v="2"/>
    <x v="0"/>
    <x v="11"/>
    <x v="4"/>
    <s v="Tensor &quot;Hersey Kiss&quot; Styled Floor Lamp"/>
    <n v="0.73"/>
    <s v="United States"/>
    <x v="1"/>
    <x v="39"/>
    <s v="Mandan"/>
    <n v="58554"/>
    <x v="15"/>
    <x v="15"/>
    <n v="-159.86000000000001"/>
    <n v="5"/>
    <n v="67.64"/>
    <n v="89129"/>
    <n v="12.97"/>
    <x v="1"/>
  </r>
  <r>
    <n v="3036"/>
    <s v="Edith Reynolds"/>
    <x v="3"/>
    <n v="0.05"/>
    <n v="35.44"/>
    <n v="7.5"/>
    <x v="1"/>
    <x v="2"/>
    <x v="2"/>
    <x v="7"/>
    <x v="5"/>
    <s v="Xerox 1906"/>
    <n v="0.38"/>
    <s v="United States"/>
    <x v="1"/>
    <x v="39"/>
    <s v="Mandan"/>
    <n v="58554"/>
    <x v="15"/>
    <x v="15"/>
    <n v="165.88980000000001"/>
    <n v="7"/>
    <n v="240.42"/>
    <n v="89129"/>
    <n v="35.39"/>
    <x v="1"/>
  </r>
  <r>
    <n v="3036"/>
    <s v="Edith Reynolds"/>
    <x v="3"/>
    <n v="0.02"/>
    <n v="12.98"/>
    <n v="3.14"/>
    <x v="1"/>
    <x v="2"/>
    <x v="2"/>
    <x v="16"/>
    <x v="1"/>
    <s v="Acme® 8&quot; Straight Scissors"/>
    <n v="0.6"/>
    <s v="United States"/>
    <x v="1"/>
    <x v="39"/>
    <s v="Mandan"/>
    <n v="58554"/>
    <x v="15"/>
    <x v="17"/>
    <n v="75.010000000000005"/>
    <n v="14"/>
    <n v="184.4"/>
    <n v="89129"/>
    <n v="12.96"/>
    <x v="1"/>
  </r>
  <r>
    <n v="592"/>
    <s v="Eva Silverman"/>
    <x v="0"/>
    <n v="0.08"/>
    <n v="30.53"/>
    <n v="19.989999999999998"/>
    <x v="1"/>
    <x v="0"/>
    <x v="2"/>
    <x v="13"/>
    <x v="5"/>
    <s v="Avery 4027 File Folder Labels for Dot Matrix Printers, 5000 Labels per Box, White"/>
    <n v="0.39"/>
    <s v="United States"/>
    <x v="1"/>
    <x v="10"/>
    <s v="Wilmette"/>
    <n v="60091"/>
    <x v="16"/>
    <x v="16"/>
    <n v="-239.8656"/>
    <n v="10"/>
    <n v="285.87"/>
    <n v="86307"/>
    <n v="30.450000000000003"/>
    <x v="1"/>
  </r>
  <r>
    <n v="593"/>
    <s v="Joel Huffman"/>
    <x v="0"/>
    <n v="0.01"/>
    <n v="1.68"/>
    <n v="1.57"/>
    <x v="1"/>
    <x v="0"/>
    <x v="2"/>
    <x v="2"/>
    <x v="2"/>
    <s v="Newell 323"/>
    <n v="0.59"/>
    <s v="United States"/>
    <x v="1"/>
    <x v="10"/>
    <s v="Woodridge"/>
    <n v="60517"/>
    <x v="16"/>
    <x v="17"/>
    <n v="-53.444000000000003"/>
    <n v="12"/>
    <n v="20.37"/>
    <n v="86307"/>
    <n v="1.67"/>
    <x v="1"/>
  </r>
  <r>
    <n v="1531"/>
    <s v="Jon Ayers"/>
    <x v="0"/>
    <n v="7.0000000000000007E-2"/>
    <n v="4.91"/>
    <n v="0.5"/>
    <x v="1"/>
    <x v="1"/>
    <x v="2"/>
    <x v="13"/>
    <x v="5"/>
    <s v="Avery 508"/>
    <n v="0.36"/>
    <s v="United States"/>
    <x v="0"/>
    <x v="12"/>
    <s v="Palm Coast"/>
    <n v="32137"/>
    <x v="16"/>
    <x v="15"/>
    <n v="-157.696"/>
    <n v="6"/>
    <n v="28.22"/>
    <n v="88852"/>
    <n v="4.84"/>
    <x v="0"/>
  </r>
  <r>
    <n v="210"/>
    <s v="Floyd Dale"/>
    <x v="2"/>
    <n v="0.05"/>
    <n v="1.86"/>
    <n v="2.58"/>
    <x v="1"/>
    <x v="2"/>
    <x v="2"/>
    <x v="14"/>
    <x v="2"/>
    <s v="Super Bands, 12/Pack"/>
    <n v="0.82"/>
    <s v="United States"/>
    <x v="3"/>
    <x v="11"/>
    <s v="Troy"/>
    <n v="12180"/>
    <x v="16"/>
    <x v="19"/>
    <n v="-66.62"/>
    <n v="9"/>
    <n v="17.61"/>
    <n v="85965"/>
    <n v="1.81"/>
    <x v="3"/>
  </r>
  <r>
    <n v="366"/>
    <s v="Patrick Rosenthal"/>
    <x v="4"/>
    <n v="0.05"/>
    <n v="328.14"/>
    <n v="91.05"/>
    <x v="0"/>
    <x v="0"/>
    <x v="2"/>
    <x v="8"/>
    <x v="3"/>
    <s v="Sanyo Counter Height Refrigerator with Crisper, 3.6 Cubic Foot, Stainless Steel/Black"/>
    <n v="0.56999999999999995"/>
    <s v="United States"/>
    <x v="3"/>
    <x v="40"/>
    <s v="Cranston"/>
    <n v="2910"/>
    <x v="16"/>
    <x v="17"/>
    <n v="411.5172"/>
    <n v="6"/>
    <n v="1967.98"/>
    <n v="87347"/>
    <n v="328.09"/>
    <x v="3"/>
  </r>
  <r>
    <n v="744"/>
    <s v="Joy Maxwell"/>
    <x v="4"/>
    <n v="0.03"/>
    <n v="119.99"/>
    <n v="56.14"/>
    <x v="0"/>
    <x v="1"/>
    <x v="1"/>
    <x v="3"/>
    <x v="0"/>
    <s v="Hewlett-Packard 2600DN Business Color Inkjet Printer"/>
    <n v="0.39"/>
    <s v="United States"/>
    <x v="2"/>
    <x v="41"/>
    <s v="Oro Valley"/>
    <n v="85737"/>
    <x v="16"/>
    <x v="17"/>
    <n v="1400.1"/>
    <n v="13"/>
    <n v="1545.58"/>
    <n v="87726"/>
    <n v="119.96"/>
    <x v="2"/>
  </r>
  <r>
    <n v="745"/>
    <s v="Mary Page"/>
    <x v="4"/>
    <n v="0.05"/>
    <n v="115.79"/>
    <n v="1.99"/>
    <x v="1"/>
    <x v="1"/>
    <x v="1"/>
    <x v="1"/>
    <x v="1"/>
    <s v="Verbatim DVD-R, 4.7GB, Spindle, WE, Blank, Ink Jet/Thermal, 20/Spindle"/>
    <n v="0.49"/>
    <s v="United States"/>
    <x v="2"/>
    <x v="41"/>
    <s v="Peoria"/>
    <n v="85345"/>
    <x v="16"/>
    <x v="17"/>
    <n v="67.599999999999994"/>
    <n v="3"/>
    <n v="353.1"/>
    <n v="87726"/>
    <n v="115.74000000000001"/>
    <x v="2"/>
  </r>
  <r>
    <n v="1702"/>
    <s v="Sandra Berry"/>
    <x v="4"/>
    <n v="0.05"/>
    <n v="14.81"/>
    <n v="13.32"/>
    <x v="1"/>
    <x v="2"/>
    <x v="2"/>
    <x v="8"/>
    <x v="5"/>
    <s v="Holmes Replacement Filter for HEPA Air Cleaner, Large Room"/>
    <n v="0.43"/>
    <s v="United States"/>
    <x v="0"/>
    <x v="0"/>
    <s v="Meridian"/>
    <n v="39301"/>
    <x v="16"/>
    <x v="18"/>
    <n v="-220.05199999999999"/>
    <n v="3"/>
    <n v="45.28"/>
    <n v="90473"/>
    <n v="14.76"/>
    <x v="0"/>
  </r>
  <r>
    <n v="1702"/>
    <s v="Sandra Berry"/>
    <x v="4"/>
    <n v="0.05"/>
    <n v="4.2"/>
    <n v="2.2599999999999998"/>
    <x v="2"/>
    <x v="2"/>
    <x v="2"/>
    <x v="7"/>
    <x v="2"/>
    <s v="Important Message Pads, 50 4-1/4 x 5-1/2 Forms per Pad"/>
    <n v="0.36"/>
    <s v="United States"/>
    <x v="0"/>
    <x v="0"/>
    <s v="Meridian"/>
    <n v="39301"/>
    <x v="16"/>
    <x v="17"/>
    <n v="20.393370000000001"/>
    <n v="3"/>
    <n v="13.57"/>
    <n v="90473"/>
    <n v="4.1500000000000004"/>
    <x v="0"/>
  </r>
  <r>
    <n v="1708"/>
    <s v="Lillian Day"/>
    <x v="4"/>
    <n v="0.05"/>
    <n v="5.68"/>
    <n v="1.39"/>
    <x v="1"/>
    <x v="0"/>
    <x v="2"/>
    <x v="15"/>
    <x v="5"/>
    <s v="Staples Standard Envelopes"/>
    <n v="0.38"/>
    <s v="United States"/>
    <x v="3"/>
    <x v="27"/>
    <s v="Shaker Heights"/>
    <n v="44118"/>
    <x v="16"/>
    <x v="15"/>
    <n v="38.281199999999998"/>
    <n v="10"/>
    <n v="55.48"/>
    <n v="88781"/>
    <n v="5.63"/>
    <x v="3"/>
  </r>
  <r>
    <n v="1719"/>
    <s v="Russell W Melton"/>
    <x v="4"/>
    <n v="0.06"/>
    <n v="16.48"/>
    <n v="1.99"/>
    <x v="1"/>
    <x v="3"/>
    <x v="1"/>
    <x v="1"/>
    <x v="1"/>
    <s v="Maxell DVD-RAM Discs"/>
    <n v="0.42"/>
    <s v="United States"/>
    <x v="0"/>
    <x v="16"/>
    <s v="Northport"/>
    <n v="35473"/>
    <x v="16"/>
    <x v="17"/>
    <n v="-144.59200000000001"/>
    <n v="8"/>
    <n v="128.13"/>
    <n v="90786"/>
    <n v="16.420000000000002"/>
    <x v="0"/>
  </r>
  <r>
    <n v="1873"/>
    <s v="Lisa Kim"/>
    <x v="4"/>
    <n v="0.03"/>
    <n v="90.48"/>
    <n v="19.989999999999998"/>
    <x v="1"/>
    <x v="3"/>
    <x v="2"/>
    <x v="15"/>
    <x v="5"/>
    <s v="Tyvek® Side-Opening Peel &amp; Seel® Expanding Envelopes"/>
    <n v="0.4"/>
    <s v="United States"/>
    <x v="0"/>
    <x v="12"/>
    <s v="Palm Beach Gardens"/>
    <n v="33403"/>
    <x v="16"/>
    <x v="17"/>
    <n v="15.353999999999999"/>
    <n v="1"/>
    <n v="99.69"/>
    <n v="90099"/>
    <n v="90.45"/>
    <x v="0"/>
  </r>
  <r>
    <n v="1873"/>
    <s v="Lisa Kim"/>
    <x v="4"/>
    <n v="0.06"/>
    <n v="22.84"/>
    <n v="8.18"/>
    <x v="1"/>
    <x v="3"/>
    <x v="2"/>
    <x v="7"/>
    <x v="5"/>
    <s v="Xerox 1991"/>
    <n v="0.39"/>
    <s v="United States"/>
    <x v="0"/>
    <x v="12"/>
    <s v="Palm Beach Gardens"/>
    <n v="33403"/>
    <x v="16"/>
    <x v="16"/>
    <n v="-357.92399999999998"/>
    <n v="7"/>
    <n v="152.49"/>
    <n v="90099"/>
    <n v="22.78"/>
    <x v="0"/>
  </r>
  <r>
    <n v="2579"/>
    <s v="Marshall Sutherland"/>
    <x v="4"/>
    <n v="7.0000000000000007E-2"/>
    <n v="1.76"/>
    <n v="4.8600000000000003"/>
    <x v="1"/>
    <x v="2"/>
    <x v="0"/>
    <x v="11"/>
    <x v="5"/>
    <s v="Regeneration Desk Collection"/>
    <n v="0.41"/>
    <s v="United States"/>
    <x v="0"/>
    <x v="16"/>
    <s v="Phenix City"/>
    <n v="36869"/>
    <x v="16"/>
    <x v="16"/>
    <n v="0.58799999999999997"/>
    <n v="15"/>
    <n v="26.01"/>
    <n v="88297"/>
    <n v="1.69"/>
    <x v="0"/>
  </r>
  <r>
    <n v="2618"/>
    <s v="Amy Hamrick Melvin"/>
    <x v="4"/>
    <n v="0.1"/>
    <n v="7.64"/>
    <n v="1.39"/>
    <x v="1"/>
    <x v="3"/>
    <x v="2"/>
    <x v="15"/>
    <x v="5"/>
    <s v="Security-Tint Envelopes"/>
    <n v="0.36"/>
    <s v="United States"/>
    <x v="3"/>
    <x v="11"/>
    <s v="New York City"/>
    <n v="10004"/>
    <x v="16"/>
    <x v="17"/>
    <n v="16.12"/>
    <n v="18"/>
    <n v="130.11000000000001"/>
    <n v="46884"/>
    <n v="7.54"/>
    <x v="3"/>
  </r>
  <r>
    <n v="2618"/>
    <s v="Amy Hamrick Melvin"/>
    <x v="4"/>
    <n v="0"/>
    <n v="125.99"/>
    <n v="2.5"/>
    <x v="1"/>
    <x v="3"/>
    <x v="1"/>
    <x v="12"/>
    <x v="5"/>
    <s v="6162"/>
    <n v="0.59"/>
    <s v="United States"/>
    <x v="3"/>
    <x v="11"/>
    <s v="New York City"/>
    <n v="10004"/>
    <x v="16"/>
    <x v="17"/>
    <n v="-815.9008"/>
    <n v="3"/>
    <n v="337.34"/>
    <n v="46884"/>
    <n v="125.99"/>
    <x v="3"/>
  </r>
  <r>
    <n v="2618"/>
    <s v="Amy Hamrick Melvin"/>
    <x v="4"/>
    <n v="0.1"/>
    <n v="11.55"/>
    <n v="2.36"/>
    <x v="1"/>
    <x v="3"/>
    <x v="2"/>
    <x v="2"/>
    <x v="2"/>
    <s v="Newell 309"/>
    <n v="0.55000000000000004"/>
    <s v="United States"/>
    <x v="3"/>
    <x v="11"/>
    <s v="New York City"/>
    <n v="10004"/>
    <x v="16"/>
    <x v="15"/>
    <n v="15.808"/>
    <n v="25"/>
    <n v="280.43"/>
    <n v="46884"/>
    <n v="11.450000000000001"/>
    <x v="3"/>
  </r>
  <r>
    <n v="2628"/>
    <s v="Danielle P Rao"/>
    <x v="4"/>
    <n v="0.02"/>
    <n v="30.53"/>
    <n v="19.989999999999998"/>
    <x v="2"/>
    <x v="3"/>
    <x v="2"/>
    <x v="13"/>
    <x v="5"/>
    <s v="Avery 4027 File Folder Labels for Dot Matrix Printers, 5000 Labels per Box, White"/>
    <n v="0.39"/>
    <s v="United States"/>
    <x v="1"/>
    <x v="19"/>
    <s v="Moore"/>
    <n v="73160"/>
    <x v="16"/>
    <x v="17"/>
    <n v="-54.63"/>
    <n v="14"/>
    <n v="448.47"/>
    <n v="85916"/>
    <n v="30.51"/>
    <x v="1"/>
  </r>
  <r>
    <n v="526"/>
    <s v="April Hu"/>
    <x v="3"/>
    <n v="0"/>
    <n v="1.88"/>
    <n v="1.49"/>
    <x v="1"/>
    <x v="2"/>
    <x v="2"/>
    <x v="5"/>
    <x v="5"/>
    <s v="Staples® General Use 3-Ring Binders"/>
    <n v="0.37"/>
    <s v="United States"/>
    <x v="2"/>
    <x v="41"/>
    <s v="Mesa"/>
    <n v="85204"/>
    <x v="16"/>
    <x v="15"/>
    <n v="-15.5595"/>
    <n v="13"/>
    <n v="25.39"/>
    <n v="90027"/>
    <n v="1.88"/>
    <x v="2"/>
  </r>
  <r>
    <n v="526"/>
    <s v="April Hu"/>
    <x v="3"/>
    <n v="0.06"/>
    <n v="5.78"/>
    <n v="5.67"/>
    <x v="1"/>
    <x v="2"/>
    <x v="2"/>
    <x v="7"/>
    <x v="5"/>
    <s v="Xerox 1978"/>
    <n v="0.36"/>
    <s v="United States"/>
    <x v="2"/>
    <x v="41"/>
    <s v="Mesa"/>
    <n v="85204"/>
    <x v="16"/>
    <x v="15"/>
    <n v="-108.19"/>
    <n v="15"/>
    <n v="87.27"/>
    <n v="90027"/>
    <n v="5.7200000000000006"/>
    <x v="2"/>
  </r>
  <r>
    <n v="2059"/>
    <s v="Nathan Newton"/>
    <x v="3"/>
    <n v="0.09"/>
    <n v="28.48"/>
    <n v="1.99"/>
    <x v="1"/>
    <x v="3"/>
    <x v="1"/>
    <x v="1"/>
    <x v="1"/>
    <s v="Memorex 4.7GB DVD+RW, 3/Pack"/>
    <n v="0.4"/>
    <s v="United States"/>
    <x v="0"/>
    <x v="9"/>
    <s v="High Point"/>
    <n v="27260"/>
    <x v="16"/>
    <x v="15"/>
    <n v="-1250.7460000000001"/>
    <n v="13"/>
    <n v="336.92"/>
    <n v="88039"/>
    <n v="28.39"/>
    <x v="0"/>
  </r>
  <r>
    <n v="2725"/>
    <s v="Katharine Hudson"/>
    <x v="3"/>
    <n v="0.05"/>
    <n v="28.15"/>
    <n v="6.17"/>
    <x v="1"/>
    <x v="2"/>
    <x v="2"/>
    <x v="2"/>
    <x v="1"/>
    <s v="Boston Model 1800 Electric Pencil Sharpener, Gray"/>
    <n v="0.55000000000000004"/>
    <s v="United States"/>
    <x v="0"/>
    <x v="34"/>
    <s v="Clarksville"/>
    <n v="37042"/>
    <x v="16"/>
    <x v="15"/>
    <n v="-66.248000000000005"/>
    <n v="10"/>
    <n v="282.38"/>
    <n v="88958"/>
    <n v="28.099999999999998"/>
    <x v="0"/>
  </r>
  <r>
    <n v="2443"/>
    <s v="Danny Richmond"/>
    <x v="1"/>
    <n v="0.05"/>
    <n v="58.1"/>
    <n v="1.49"/>
    <x v="1"/>
    <x v="3"/>
    <x v="2"/>
    <x v="5"/>
    <x v="5"/>
    <s v="Avery Arch Ring Binders"/>
    <n v="0.38"/>
    <s v="United States"/>
    <x v="0"/>
    <x v="12"/>
    <s v="Miami"/>
    <n v="33142"/>
    <x v="17"/>
    <x v="15"/>
    <n v="1633.9860000000001"/>
    <n v="13"/>
    <n v="739.06"/>
    <n v="89299"/>
    <n v="58.050000000000004"/>
    <x v="0"/>
  </r>
  <r>
    <n v="1971"/>
    <s v="Marsha Roy"/>
    <x v="4"/>
    <n v="0.02"/>
    <n v="11.58"/>
    <n v="5.72"/>
    <x v="1"/>
    <x v="3"/>
    <x v="2"/>
    <x v="15"/>
    <x v="5"/>
    <s v="Peel &amp; Seel® Recycled Catalog Envelopes, Brown"/>
    <n v="0.35"/>
    <s v="United States"/>
    <x v="0"/>
    <x v="0"/>
    <s v="Tupelo"/>
    <n v="38801"/>
    <x v="17"/>
    <x v="17"/>
    <n v="-259.75599999999997"/>
    <n v="3"/>
    <n v="35.479999999999997"/>
    <n v="91550"/>
    <n v="11.56"/>
    <x v="0"/>
  </r>
  <r>
    <n v="1972"/>
    <s v="Priscilla Brandon"/>
    <x v="4"/>
    <n v="0.05"/>
    <n v="350.99"/>
    <n v="39"/>
    <x v="0"/>
    <x v="3"/>
    <x v="0"/>
    <x v="9"/>
    <x v="3"/>
    <s v="Global Leather Executive Chair"/>
    <n v="0.55000000000000004"/>
    <s v="United States"/>
    <x v="3"/>
    <x v="28"/>
    <s v="Willow Grove"/>
    <n v="19090"/>
    <x v="17"/>
    <x v="18"/>
    <n v="1469.7275999999999"/>
    <n v="6"/>
    <n v="2130.04"/>
    <n v="91550"/>
    <n v="350.94"/>
    <x v="3"/>
  </r>
  <r>
    <n v="1972"/>
    <s v="Priscilla Brandon"/>
    <x v="4"/>
    <n v="0.04"/>
    <n v="15.99"/>
    <n v="9.4"/>
    <x v="2"/>
    <x v="3"/>
    <x v="1"/>
    <x v="3"/>
    <x v="5"/>
    <s v="AT&amp;T Black Trimline Phone, Model 210"/>
    <n v="0.49"/>
    <s v="United States"/>
    <x v="3"/>
    <x v="28"/>
    <s v="Willow Grove"/>
    <n v="19090"/>
    <x v="17"/>
    <x v="18"/>
    <n v="-83.553060000000002"/>
    <n v="5"/>
    <n v="82.8"/>
    <n v="91550"/>
    <n v="15.950000000000001"/>
    <x v="3"/>
  </r>
  <r>
    <n v="657"/>
    <s v="Derek McCormick"/>
    <x v="0"/>
    <n v="0.1"/>
    <n v="18.97"/>
    <n v="9.0299999999999994"/>
    <x v="1"/>
    <x v="1"/>
    <x v="2"/>
    <x v="7"/>
    <x v="5"/>
    <s v="Computer Printout Paper with Letter-Trim Perforations"/>
    <n v="0.37"/>
    <s v="United States"/>
    <x v="3"/>
    <x v="35"/>
    <s v="Oxford"/>
    <n v="1540"/>
    <x v="18"/>
    <x v="19"/>
    <n v="-24.204799999999999"/>
    <n v="1"/>
    <n v="19.73"/>
    <n v="91212"/>
    <n v="18.869999999999997"/>
    <x v="3"/>
  </r>
  <r>
    <n v="659"/>
    <s v="Marjorie Arthur"/>
    <x v="0"/>
    <n v="0"/>
    <n v="119.99"/>
    <n v="56.14"/>
    <x v="0"/>
    <x v="1"/>
    <x v="1"/>
    <x v="3"/>
    <x v="0"/>
    <s v="Hewlett-Packard 2600DN Business Color Inkjet Printer"/>
    <n v="0.39"/>
    <s v="United States"/>
    <x v="3"/>
    <x v="42"/>
    <s v="South Burlington"/>
    <n v="5403"/>
    <x v="18"/>
    <x v="18"/>
    <n v="-126.05777999999999"/>
    <n v="5"/>
    <n v="615.54"/>
    <n v="91212"/>
    <n v="119.99"/>
    <x v="3"/>
  </r>
  <r>
    <n v="3095"/>
    <s v="Milton Lindsay"/>
    <x v="0"/>
    <n v="0.09"/>
    <n v="207.48"/>
    <n v="0.99"/>
    <x v="1"/>
    <x v="1"/>
    <x v="2"/>
    <x v="8"/>
    <x v="5"/>
    <s v="Kensington 7 Outlet MasterPiece Power Center with Fax/Phone Line Protection"/>
    <n v="0.55000000000000004"/>
    <s v="United States"/>
    <x v="3"/>
    <x v="27"/>
    <s v="Hamilton"/>
    <n v="45011"/>
    <x v="18"/>
    <x v="19"/>
    <n v="683.9556"/>
    <n v="5"/>
    <n v="991.24"/>
    <n v="86220"/>
    <n v="207.39"/>
    <x v="3"/>
  </r>
  <r>
    <n v="259"/>
    <s v="Edward Pugh"/>
    <x v="2"/>
    <n v="0.09"/>
    <n v="2.88"/>
    <n v="0.7"/>
    <x v="1"/>
    <x v="1"/>
    <x v="2"/>
    <x v="2"/>
    <x v="2"/>
    <s v="Newell 340"/>
    <n v="0.56000000000000005"/>
    <s v="United States"/>
    <x v="2"/>
    <x v="43"/>
    <s v="Santa Fe"/>
    <n v="87505"/>
    <x v="18"/>
    <x v="17"/>
    <n v="5.7531999999999996"/>
    <n v="10"/>
    <n v="26.38"/>
    <n v="85857"/>
    <n v="2.79"/>
    <x v="2"/>
  </r>
  <r>
    <n v="3155"/>
    <s v="Julian Keith Mayer"/>
    <x v="0"/>
    <n v="0.02"/>
    <n v="60.22"/>
    <n v="3.5"/>
    <x v="1"/>
    <x v="3"/>
    <x v="2"/>
    <x v="8"/>
    <x v="5"/>
    <s v="Fellowes Smart Surge Ten-Outlet Protector, Platinum"/>
    <n v="0.56999999999999995"/>
    <s v="United States"/>
    <x v="0"/>
    <x v="12"/>
    <s v="Sanford"/>
    <n v="32771"/>
    <x v="19"/>
    <x v="19"/>
    <n v="-193.91399999999999"/>
    <n v="9"/>
    <n v="541.76"/>
    <n v="86898"/>
    <n v="60.199999999999996"/>
    <x v="0"/>
  </r>
  <r>
    <n v="32"/>
    <s v="Matthew Berman"/>
    <x v="4"/>
    <n v="0.09"/>
    <n v="125.99"/>
    <n v="7.69"/>
    <x v="2"/>
    <x v="3"/>
    <x v="1"/>
    <x v="12"/>
    <x v="5"/>
    <s v="StarTAC 3000"/>
    <n v="0.59"/>
    <s v="United States"/>
    <x v="2"/>
    <x v="14"/>
    <s v="Grants Pass"/>
    <n v="97526"/>
    <x v="19"/>
    <x v="20"/>
    <n v="209.99700000000001"/>
    <n v="8"/>
    <n v="783.55"/>
    <n v="89202"/>
    <n v="125.89999999999999"/>
    <x v="2"/>
  </r>
  <r>
    <n v="493"/>
    <s v="Douglas Buck"/>
    <x v="3"/>
    <n v="0.02"/>
    <n v="6.48"/>
    <n v="6.6"/>
    <x v="1"/>
    <x v="1"/>
    <x v="2"/>
    <x v="7"/>
    <x v="5"/>
    <s v="Xerox 21"/>
    <n v="0.37"/>
    <s v="United States"/>
    <x v="2"/>
    <x v="4"/>
    <s v="Seatac"/>
    <n v="98158"/>
    <x v="19"/>
    <x v="20"/>
    <n v="-92.05"/>
    <n v="10"/>
    <n v="66.709999999999994"/>
    <n v="88906"/>
    <n v="6.4600000000000009"/>
    <x v="2"/>
  </r>
  <r>
    <n v="493"/>
    <s v="Douglas Buck"/>
    <x v="3"/>
    <n v="0.04"/>
    <n v="17.149999999999999"/>
    <n v="4.96"/>
    <x v="1"/>
    <x v="1"/>
    <x v="2"/>
    <x v="6"/>
    <x v="5"/>
    <s v="Advantus Rolling Storage Box"/>
    <n v="0.57999999999999996"/>
    <s v="United States"/>
    <x v="2"/>
    <x v="4"/>
    <s v="Seatac"/>
    <n v="98158"/>
    <x v="19"/>
    <x v="19"/>
    <n v="6.11"/>
    <n v="5"/>
    <n v="87.16"/>
    <n v="88906"/>
    <n v="17.11"/>
    <x v="2"/>
  </r>
  <r>
    <n v="524"/>
    <s v="Gina McKnight"/>
    <x v="3"/>
    <n v="0.03"/>
    <n v="1270.99"/>
    <n v="19.989999999999998"/>
    <x v="1"/>
    <x v="1"/>
    <x v="2"/>
    <x v="5"/>
    <x v="5"/>
    <s v="Fellowes PB500 Electric Punch Plastic Comb Binding Machine with Manual Bind"/>
    <n v="0.35"/>
    <s v="United States"/>
    <x v="0"/>
    <x v="34"/>
    <s v="Farragut"/>
    <n v="37922"/>
    <x v="19"/>
    <x v="20"/>
    <n v="363.55200000000002"/>
    <n v="2"/>
    <n v="2589.0100000000002"/>
    <n v="91127"/>
    <n v="1270.96"/>
    <x v="0"/>
  </r>
  <r>
    <n v="524"/>
    <s v="Gina McKnight"/>
    <x v="3"/>
    <n v="7.0000000000000007E-2"/>
    <n v="2036.48"/>
    <n v="14.7"/>
    <x v="0"/>
    <x v="1"/>
    <x v="1"/>
    <x v="3"/>
    <x v="3"/>
    <s v="Lexmark 4227 Plus Dot Matrix Printer"/>
    <n v="0.55000000000000004"/>
    <s v="United States"/>
    <x v="0"/>
    <x v="34"/>
    <s v="Farragut"/>
    <n v="37922"/>
    <x v="19"/>
    <x v="20"/>
    <n v="-11.536"/>
    <n v="1"/>
    <n v="1893.93"/>
    <n v="91127"/>
    <n v="2036.41"/>
    <x v="0"/>
  </r>
  <r>
    <n v="549"/>
    <s v="Dennis Boykin Townsend"/>
    <x v="3"/>
    <n v="0.02"/>
    <n v="7.1"/>
    <n v="6.05"/>
    <x v="1"/>
    <x v="3"/>
    <x v="2"/>
    <x v="5"/>
    <x v="5"/>
    <s v="Wilson Jones Hanging View Binder, White, 1&quot;"/>
    <n v="0.39"/>
    <s v="United States"/>
    <x v="2"/>
    <x v="43"/>
    <s v="Roswell"/>
    <n v="88201"/>
    <x v="19"/>
    <x v="18"/>
    <n v="-66.378"/>
    <n v="9"/>
    <n v="66.319999999999993"/>
    <n v="90908"/>
    <n v="7.08"/>
    <x v="2"/>
  </r>
  <r>
    <n v="2464"/>
    <s v="Joe George"/>
    <x v="3"/>
    <n v="0.05"/>
    <n v="6.28"/>
    <n v="5.36"/>
    <x v="1"/>
    <x v="1"/>
    <x v="2"/>
    <x v="5"/>
    <x v="5"/>
    <s v="GBC Standard Plastic Binding Systems' Combs"/>
    <n v="0.4"/>
    <s v="United States"/>
    <x v="0"/>
    <x v="17"/>
    <s v="Bossier City"/>
    <n v="71111"/>
    <x v="19"/>
    <x v="21"/>
    <n v="1.278"/>
    <n v="6"/>
    <n v="38.04"/>
    <n v="88714"/>
    <n v="6.23"/>
    <x v="0"/>
  </r>
  <r>
    <n v="2464"/>
    <s v="Joe George"/>
    <x v="3"/>
    <n v="0.04"/>
    <n v="3.08"/>
    <n v="0.99"/>
    <x v="1"/>
    <x v="1"/>
    <x v="2"/>
    <x v="13"/>
    <x v="5"/>
    <s v="Avery 481"/>
    <n v="0.37"/>
    <s v="United States"/>
    <x v="0"/>
    <x v="17"/>
    <s v="Bossier City"/>
    <n v="71111"/>
    <x v="19"/>
    <x v="19"/>
    <n v="424.29"/>
    <n v="14"/>
    <n v="42.53"/>
    <n v="88714"/>
    <n v="3.04"/>
    <x v="0"/>
  </r>
  <r>
    <n v="1473"/>
    <s v="Paul Puckett"/>
    <x v="0"/>
    <n v="0.04"/>
    <n v="9.7799999999999994"/>
    <n v="1.99"/>
    <x v="2"/>
    <x v="2"/>
    <x v="1"/>
    <x v="1"/>
    <x v="1"/>
    <s v="Memorex Slim 80 Minute CD-R, 10/Pack"/>
    <n v="0.43"/>
    <s v="United States"/>
    <x v="3"/>
    <x v="27"/>
    <s v="Wooster"/>
    <n v="44691"/>
    <x v="20"/>
    <x v="20"/>
    <n v="61.292700000000004"/>
    <n v="9"/>
    <n v="88.83"/>
    <n v="87076"/>
    <n v="9.74"/>
    <x v="3"/>
  </r>
  <r>
    <n v="1788"/>
    <s v="Valerie Siegel"/>
    <x v="0"/>
    <n v="0.04"/>
    <n v="205.99"/>
    <n v="8.99"/>
    <x v="1"/>
    <x v="1"/>
    <x v="1"/>
    <x v="12"/>
    <x v="5"/>
    <s v="TimeportP7382"/>
    <n v="0.56000000000000005"/>
    <s v="United States"/>
    <x v="0"/>
    <x v="5"/>
    <s v="Woodstock"/>
    <n v="30188"/>
    <x v="20"/>
    <x v="20"/>
    <n v="960.98400000000004"/>
    <n v="6"/>
    <n v="1008.53"/>
    <n v="88256"/>
    <n v="205.95000000000002"/>
    <x v="0"/>
  </r>
  <r>
    <n v="263"/>
    <s v="Carlos Hess"/>
    <x v="1"/>
    <n v="0.05"/>
    <n v="31.76"/>
    <n v="45.51"/>
    <x v="0"/>
    <x v="0"/>
    <x v="0"/>
    <x v="0"/>
    <x v="0"/>
    <s v="Hon iLevel™ Computer Training Table"/>
    <n v="0.65"/>
    <s v="United States"/>
    <x v="3"/>
    <x v="27"/>
    <s v="Cleveland Heights"/>
    <n v="44106"/>
    <x v="20"/>
    <x v="21"/>
    <n v="-2177.9860960000001"/>
    <n v="9"/>
    <n v="304.33999999999997"/>
    <n v="86297"/>
    <n v="31.71"/>
    <x v="3"/>
  </r>
  <r>
    <n v="2423"/>
    <s v="Nicholas Wallace"/>
    <x v="2"/>
    <n v="0.04"/>
    <n v="100.98"/>
    <n v="7.18"/>
    <x v="1"/>
    <x v="2"/>
    <x v="1"/>
    <x v="1"/>
    <x v="5"/>
    <s v="Logitech Cordless Elite Duo"/>
    <n v="0.4"/>
    <s v="United States"/>
    <x v="1"/>
    <x v="18"/>
    <s v="Hurst"/>
    <n v="76053"/>
    <x v="20"/>
    <x v="22"/>
    <n v="269.94"/>
    <n v="4"/>
    <n v="414.91"/>
    <n v="89054"/>
    <n v="100.94"/>
    <x v="1"/>
  </r>
  <r>
    <n v="2882"/>
    <s v="Andrew Gonzalez"/>
    <x v="2"/>
    <n v="0.02"/>
    <n v="43.98"/>
    <n v="1.99"/>
    <x v="1"/>
    <x v="1"/>
    <x v="1"/>
    <x v="1"/>
    <x v="1"/>
    <s v="Memorex 80 Minute CD-R Spindle, 100/Pack"/>
    <n v="0.44"/>
    <s v="United States"/>
    <x v="0"/>
    <x v="9"/>
    <s v="Charlotte"/>
    <n v="28206"/>
    <x v="20"/>
    <x v="23"/>
    <n v="333.76049999999998"/>
    <n v="40"/>
    <n v="1724.01"/>
    <n v="50917"/>
    <n v="43.959999999999994"/>
    <x v="0"/>
  </r>
  <r>
    <n v="1402"/>
    <s v="Wesley Tate"/>
    <x v="4"/>
    <n v="0.04"/>
    <n v="30.73"/>
    <n v="4"/>
    <x v="1"/>
    <x v="2"/>
    <x v="1"/>
    <x v="1"/>
    <x v="5"/>
    <s v="Fellowes 17-key keypad for PS/2 interface"/>
    <n v="0.75"/>
    <s v="United States"/>
    <x v="1"/>
    <x v="10"/>
    <s v="Chicago"/>
    <n v="60653"/>
    <x v="20"/>
    <x v="20"/>
    <n v="-20.79"/>
    <n v="48"/>
    <n v="1420.84"/>
    <n v="43079"/>
    <n v="30.69"/>
    <x v="1"/>
  </r>
  <r>
    <n v="1405"/>
    <s v="Crystal Floyd"/>
    <x v="4"/>
    <n v="0.04"/>
    <n v="30.73"/>
    <n v="4"/>
    <x v="1"/>
    <x v="2"/>
    <x v="1"/>
    <x v="1"/>
    <x v="5"/>
    <s v="Fellowes 17-key keypad for PS/2 interface"/>
    <n v="0.75"/>
    <s v="United States"/>
    <x v="1"/>
    <x v="25"/>
    <s v="Battle Creek"/>
    <n v="49017"/>
    <x v="20"/>
    <x v="20"/>
    <n v="-20.79"/>
    <n v="12"/>
    <n v="355.21"/>
    <n v="86145"/>
    <n v="30.69"/>
    <x v="1"/>
  </r>
  <r>
    <n v="2796"/>
    <s v="Cindy McLeod"/>
    <x v="4"/>
    <n v="0.02"/>
    <n v="30.44"/>
    <n v="1.49"/>
    <x v="1"/>
    <x v="3"/>
    <x v="2"/>
    <x v="5"/>
    <x v="5"/>
    <s v="Premier Elliptical Ring Binder, Black"/>
    <n v="0.37"/>
    <s v="United States"/>
    <x v="1"/>
    <x v="20"/>
    <s v="Sioux City"/>
    <n v="51106"/>
    <x v="20"/>
    <x v="21"/>
    <n v="266.76089999999999"/>
    <n v="12"/>
    <n v="386.61"/>
    <n v="87553"/>
    <n v="30.42"/>
    <x v="1"/>
  </r>
  <r>
    <n v="2797"/>
    <s v="Cameron Kendall"/>
    <x v="4"/>
    <n v="0.02"/>
    <n v="4.91"/>
    <n v="0.5"/>
    <x v="1"/>
    <x v="3"/>
    <x v="2"/>
    <x v="13"/>
    <x v="5"/>
    <s v="Avery 508"/>
    <n v="0.36"/>
    <s v="United States"/>
    <x v="3"/>
    <x v="28"/>
    <s v="Pittsburgh"/>
    <n v="15122"/>
    <x v="20"/>
    <x v="20"/>
    <n v="29.883900000000001"/>
    <n v="9"/>
    <n v="43.31"/>
    <n v="87553"/>
    <n v="4.8900000000000006"/>
    <x v="3"/>
  </r>
  <r>
    <n v="2855"/>
    <s v="Vicki Womble"/>
    <x v="4"/>
    <n v="0.08"/>
    <n v="7.84"/>
    <n v="4.71"/>
    <x v="1"/>
    <x v="3"/>
    <x v="2"/>
    <x v="5"/>
    <x v="5"/>
    <s v="XtraLife® ClearVue™ Slant-D® Ring Binders by Cardinal"/>
    <n v="0.35"/>
    <s v="United States"/>
    <x v="2"/>
    <x v="4"/>
    <s v="Des Moines"/>
    <n v="98198"/>
    <x v="20"/>
    <x v="20"/>
    <n v="-12.87678"/>
    <n v="10"/>
    <n v="76.16"/>
    <n v="87316"/>
    <n v="7.76"/>
    <x v="2"/>
  </r>
  <r>
    <n v="2855"/>
    <s v="Vicki Womble"/>
    <x v="4"/>
    <n v="0.03"/>
    <n v="105.34"/>
    <n v="24.49"/>
    <x v="1"/>
    <x v="3"/>
    <x v="0"/>
    <x v="11"/>
    <x v="4"/>
    <s v="Deflect-o DuraMat Antistatic Studded Beveled Mat for Medium Pile Carpeting"/>
    <n v="0.61"/>
    <s v="United States"/>
    <x v="2"/>
    <x v="4"/>
    <s v="Des Moines"/>
    <n v="98198"/>
    <x v="20"/>
    <x v="20"/>
    <n v="618.13080000000002"/>
    <n v="10"/>
    <n v="1038.1400000000001"/>
    <n v="87316"/>
    <n v="105.31"/>
    <x v="2"/>
  </r>
  <r>
    <n v="584"/>
    <s v="Timothy Currie"/>
    <x v="3"/>
    <n v="0.04"/>
    <n v="15.51"/>
    <n v="17.78"/>
    <x v="1"/>
    <x v="3"/>
    <x v="2"/>
    <x v="6"/>
    <x v="5"/>
    <s v="Tenex File Box, Personal Filing Tote with Lid, Black"/>
    <n v="0.59"/>
    <s v="United States"/>
    <x v="3"/>
    <x v="35"/>
    <s v="Woburn"/>
    <n v="1801"/>
    <x v="20"/>
    <x v="21"/>
    <n v="-266.22000000000003"/>
    <n v="7"/>
    <n v="116.93"/>
    <n v="88646"/>
    <n v="15.47"/>
    <x v="3"/>
  </r>
  <r>
    <n v="1709"/>
    <s v="Dennis Bowen"/>
    <x v="3"/>
    <n v="0.01"/>
    <n v="14.28"/>
    <n v="2.99"/>
    <x v="1"/>
    <x v="1"/>
    <x v="2"/>
    <x v="5"/>
    <x v="5"/>
    <s v="Avery Premier Heavy-Duty Binder with Round Locking Rings"/>
    <n v="0.39"/>
    <s v="United States"/>
    <x v="3"/>
    <x v="28"/>
    <s v="Pottstown"/>
    <n v="19464"/>
    <x v="20"/>
    <x v="20"/>
    <n v="21.003499999999999"/>
    <n v="2"/>
    <n v="30.44"/>
    <n v="88782"/>
    <n v="14.27"/>
    <x v="3"/>
  </r>
  <r>
    <n v="1727"/>
    <s v="Juanita Ballard"/>
    <x v="3"/>
    <n v="0.1"/>
    <n v="14.98"/>
    <n v="7.69"/>
    <x v="2"/>
    <x v="0"/>
    <x v="2"/>
    <x v="6"/>
    <x v="5"/>
    <s v="Super Decoflex Portable Personal File"/>
    <n v="0.56999999999999995"/>
    <s v="United States"/>
    <x v="3"/>
    <x v="27"/>
    <s v="Kent"/>
    <n v="44240"/>
    <x v="20"/>
    <x v="21"/>
    <n v="-76.900000000000006"/>
    <n v="8"/>
    <n v="114.81"/>
    <n v="87194"/>
    <n v="14.88"/>
    <x v="3"/>
  </r>
  <r>
    <n v="1928"/>
    <s v="Gregory R Snow"/>
    <x v="3"/>
    <n v="0.1"/>
    <n v="1889.99"/>
    <n v="19.989999999999998"/>
    <x v="1"/>
    <x v="2"/>
    <x v="2"/>
    <x v="5"/>
    <x v="5"/>
    <s v="Ibico EPK-21 Electric Binding System"/>
    <n v="0.36"/>
    <s v="United States"/>
    <x v="0"/>
    <x v="23"/>
    <s v="Greer"/>
    <n v="29651"/>
    <x v="20"/>
    <x v="19"/>
    <n v="-42.545999999999999"/>
    <n v="1"/>
    <n v="1786.04"/>
    <n v="88580"/>
    <n v="1889.89"/>
    <x v="0"/>
  </r>
  <r>
    <n v="1989"/>
    <s v="David Weaver"/>
    <x v="3"/>
    <n v="0.04"/>
    <n v="355.98"/>
    <n v="58.92"/>
    <x v="0"/>
    <x v="2"/>
    <x v="0"/>
    <x v="9"/>
    <x v="3"/>
    <s v="Hon 4700 Series Mobuis™ Mid-Back Task Chairs with Adjustable Arms"/>
    <n v="0.64"/>
    <s v="United States"/>
    <x v="2"/>
    <x v="15"/>
    <s v="Holladay"/>
    <n v="84117"/>
    <x v="20"/>
    <x v="20"/>
    <n v="882.93"/>
    <n v="8"/>
    <n v="2748.21"/>
    <n v="90000"/>
    <n v="355.94"/>
    <x v="2"/>
  </r>
  <r>
    <n v="1989"/>
    <s v="David Weaver"/>
    <x v="3"/>
    <n v="0.09"/>
    <n v="19.98"/>
    <n v="8.68"/>
    <x v="1"/>
    <x v="2"/>
    <x v="2"/>
    <x v="7"/>
    <x v="5"/>
    <s v="Southworth 25% Cotton Premium Laser Paper and Envelopes"/>
    <n v="0.37"/>
    <s v="United States"/>
    <x v="2"/>
    <x v="15"/>
    <s v="Holladay"/>
    <n v="84117"/>
    <x v="20"/>
    <x v="20"/>
    <n v="6.6803999999999997"/>
    <n v="5"/>
    <n v="93.19"/>
    <n v="90000"/>
    <n v="19.89"/>
    <x v="2"/>
  </r>
  <r>
    <n v="3229"/>
    <s v="Sharon Kessler"/>
    <x v="3"/>
    <n v="0.01"/>
    <n v="24.95"/>
    <n v="2.99"/>
    <x v="1"/>
    <x v="0"/>
    <x v="2"/>
    <x v="5"/>
    <x v="5"/>
    <s v="Large Capacity Hanging Post Binders"/>
    <n v="0.39"/>
    <s v="United States"/>
    <x v="1"/>
    <x v="30"/>
    <s v="Superior"/>
    <n v="54880"/>
    <x v="20"/>
    <x v="20"/>
    <n v="261.38580000000002"/>
    <n v="15"/>
    <n v="378.82"/>
    <n v="87435"/>
    <n v="24.939999999999998"/>
    <x v="1"/>
  </r>
  <r>
    <n v="3230"/>
    <s v="Monica Stuart"/>
    <x v="3"/>
    <n v="0"/>
    <n v="15.98"/>
    <n v="8.99"/>
    <x v="1"/>
    <x v="0"/>
    <x v="1"/>
    <x v="1"/>
    <x v="1"/>
    <s v="Imation 3.5&quot; DS/HD IBM Formatted Diskettes, 50/Pack"/>
    <n v="0.64"/>
    <s v="United States"/>
    <x v="1"/>
    <x v="30"/>
    <s v="Waukesha"/>
    <n v="53186"/>
    <x v="20"/>
    <x v="21"/>
    <n v="-135.46"/>
    <n v="9"/>
    <n v="152.18"/>
    <n v="87435"/>
    <n v="15.98"/>
    <x v="1"/>
  </r>
  <r>
    <n v="151"/>
    <s v="Geoffrey Zhu"/>
    <x v="0"/>
    <n v="0.09"/>
    <n v="32.979999999999997"/>
    <n v="5.5"/>
    <x v="1"/>
    <x v="2"/>
    <x v="1"/>
    <x v="1"/>
    <x v="5"/>
    <s v="PC Concepts 116 Key Quantum 3000 Keyboard"/>
    <n v="0.75"/>
    <s v="United States"/>
    <x v="0"/>
    <x v="34"/>
    <s v="Kingsport"/>
    <n v="37664"/>
    <x v="21"/>
    <x v="21"/>
    <n v="-20.257999999999999"/>
    <n v="2"/>
    <n v="62.46"/>
    <n v="89521"/>
    <n v="32.889999999999993"/>
    <x v="0"/>
  </r>
  <r>
    <n v="1438"/>
    <s v="Jean Weiss Diaz"/>
    <x v="0"/>
    <n v="0.01"/>
    <n v="80.98"/>
    <n v="35"/>
    <x v="1"/>
    <x v="3"/>
    <x v="2"/>
    <x v="6"/>
    <x v="4"/>
    <s v="Carina 42&quot;Hx23 3/4&quot;W Media Storage Unit"/>
    <n v="0.83"/>
    <s v="United States"/>
    <x v="3"/>
    <x v="27"/>
    <s v="Elyria"/>
    <n v="44035"/>
    <x v="21"/>
    <x v="24"/>
    <n v="-409.37360000000001"/>
    <n v="3"/>
    <n v="267.83"/>
    <n v="90120"/>
    <n v="80.97"/>
    <x v="3"/>
  </r>
  <r>
    <n v="1959"/>
    <s v="Bonnie Matthews Rowland"/>
    <x v="0"/>
    <n v="0"/>
    <n v="20.28"/>
    <n v="14.39"/>
    <x v="1"/>
    <x v="3"/>
    <x v="0"/>
    <x v="11"/>
    <x v="5"/>
    <s v="Career Cubicle Clock, 8 1/4&quot;, Black"/>
    <n v="0.47"/>
    <s v="United States"/>
    <x v="0"/>
    <x v="12"/>
    <s v="Miami"/>
    <n v="33916"/>
    <x v="21"/>
    <x v="20"/>
    <n v="-66.247299999999996"/>
    <n v="9"/>
    <n v="206.04"/>
    <n v="28225"/>
    <n v="20.28"/>
    <x v="0"/>
  </r>
  <r>
    <n v="1764"/>
    <s v="Michele Bradshaw"/>
    <x v="1"/>
    <n v="0"/>
    <n v="115.99"/>
    <n v="5.92"/>
    <x v="1"/>
    <x v="1"/>
    <x v="1"/>
    <x v="12"/>
    <x v="5"/>
    <s v="8890"/>
    <n v="0.57999999999999996"/>
    <s v="United States"/>
    <x v="0"/>
    <x v="12"/>
    <s v="Dunedin"/>
    <n v="34698"/>
    <x v="21"/>
    <x v="20"/>
    <n v="-16.771999999999998"/>
    <n v="11"/>
    <n v="1160.42"/>
    <n v="89775"/>
    <n v="115.99"/>
    <x v="0"/>
  </r>
  <r>
    <n v="2456"/>
    <s v="Joan Beach"/>
    <x v="1"/>
    <n v="7.0000000000000007E-2"/>
    <n v="179.99"/>
    <n v="19.989999999999998"/>
    <x v="1"/>
    <x v="2"/>
    <x v="1"/>
    <x v="1"/>
    <x v="5"/>
    <s v="Motorola SB4200 Cable Modem"/>
    <n v="0.48"/>
    <s v="United States"/>
    <x v="0"/>
    <x v="16"/>
    <s v="Mobile"/>
    <n v="36608"/>
    <x v="21"/>
    <x v="21"/>
    <n v="733.28219999999999"/>
    <n v="7"/>
    <n v="1188.6300000000001"/>
    <n v="89218"/>
    <n v="179.92000000000002"/>
    <x v="0"/>
  </r>
  <r>
    <n v="2456"/>
    <s v="Joan Beach"/>
    <x v="1"/>
    <n v="0.02"/>
    <n v="92.23"/>
    <n v="39.61"/>
    <x v="2"/>
    <x v="2"/>
    <x v="0"/>
    <x v="11"/>
    <x v="6"/>
    <s v="Deflect-o RollaMat Studded, Beveled Mat for Medium Pile Carpeting"/>
    <n v="0.67"/>
    <s v="United States"/>
    <x v="0"/>
    <x v="16"/>
    <s v="Mobile"/>
    <n v="36608"/>
    <x v="21"/>
    <x v="21"/>
    <n v="-905.99040000000002"/>
    <n v="11"/>
    <n v="1009.93"/>
    <n v="89218"/>
    <n v="92.210000000000008"/>
    <x v="0"/>
  </r>
  <r>
    <n v="2457"/>
    <s v="Yvonne Collier"/>
    <x v="1"/>
    <n v="0.02"/>
    <n v="15.22"/>
    <n v="9.73"/>
    <x v="1"/>
    <x v="2"/>
    <x v="2"/>
    <x v="5"/>
    <x v="5"/>
    <s v="GBC Twin Loop™ Wire Binding Elements, 9/16&quot; Spine, Black"/>
    <n v="0.36"/>
    <s v="United States"/>
    <x v="1"/>
    <x v="7"/>
    <s v="Lino Lakes"/>
    <n v="55014"/>
    <x v="21"/>
    <x v="20"/>
    <n v="-21.63242"/>
    <n v="9"/>
    <n v="140.69999999999999"/>
    <n v="89218"/>
    <n v="15.200000000000001"/>
    <x v="1"/>
  </r>
  <r>
    <n v="2209"/>
    <s v="Sharon Thomas"/>
    <x v="2"/>
    <n v="0.06"/>
    <n v="6.98"/>
    <n v="1.6"/>
    <x v="1"/>
    <x v="2"/>
    <x v="2"/>
    <x v="7"/>
    <x v="2"/>
    <s v="Adams Phone Message Book, Professional, 400 Message Capacity, 5 3/6” x 11”"/>
    <n v="0.38"/>
    <s v="United States"/>
    <x v="0"/>
    <x v="5"/>
    <s v="College Park"/>
    <n v="30337"/>
    <x v="21"/>
    <x v="25"/>
    <n v="-98.055999999999997"/>
    <n v="12"/>
    <n v="83.93"/>
    <n v="88030"/>
    <n v="6.9200000000000008"/>
    <x v="0"/>
  </r>
  <r>
    <n v="2896"/>
    <s v="Anna Ellis"/>
    <x v="2"/>
    <n v="0.02"/>
    <n v="880.98"/>
    <n v="44.55"/>
    <x v="0"/>
    <x v="2"/>
    <x v="0"/>
    <x v="10"/>
    <x v="0"/>
    <s v="Riverside Palais Royal Lawyers Bookcase, Royale Cherry Finish"/>
    <n v="0.62"/>
    <s v="United States"/>
    <x v="1"/>
    <x v="7"/>
    <s v="Mankato"/>
    <n v="56001"/>
    <x v="21"/>
    <x v="22"/>
    <n v="4861.0637999999999"/>
    <n v="8"/>
    <n v="7045.02"/>
    <n v="86925"/>
    <n v="880.96"/>
    <x v="1"/>
  </r>
  <r>
    <n v="2422"/>
    <s v="Arlene Wiggins Dalton"/>
    <x v="4"/>
    <n v="0.09"/>
    <n v="3.89"/>
    <n v="7.01"/>
    <x v="2"/>
    <x v="2"/>
    <x v="2"/>
    <x v="5"/>
    <x v="5"/>
    <s v="Avery Binder Labels"/>
    <n v="0.37"/>
    <s v="United States"/>
    <x v="1"/>
    <x v="18"/>
    <s v="Huntsville"/>
    <n v="77340"/>
    <x v="21"/>
    <x v="24"/>
    <n v="-154.30699999999999"/>
    <n v="10"/>
    <n v="42.56"/>
    <n v="89055"/>
    <n v="3.8000000000000003"/>
    <x v="1"/>
  </r>
  <r>
    <n v="2873"/>
    <s v="Benjamin Gunter"/>
    <x v="4"/>
    <n v="7.0000000000000007E-2"/>
    <n v="2.89"/>
    <n v="0.5"/>
    <x v="1"/>
    <x v="0"/>
    <x v="2"/>
    <x v="13"/>
    <x v="5"/>
    <s v="Avery 498"/>
    <n v="0.38"/>
    <s v="United States"/>
    <x v="0"/>
    <x v="12"/>
    <s v="Hialeah"/>
    <n v="33012"/>
    <x v="21"/>
    <x v="24"/>
    <n v="441.59399999999999"/>
    <n v="12"/>
    <n v="33.020000000000003"/>
    <n v="89872"/>
    <n v="2.8200000000000003"/>
    <x v="0"/>
  </r>
  <r>
    <n v="2873"/>
    <s v="Benjamin Gunter"/>
    <x v="4"/>
    <n v="0"/>
    <n v="217.85"/>
    <n v="29.1"/>
    <x v="0"/>
    <x v="0"/>
    <x v="0"/>
    <x v="0"/>
    <x v="0"/>
    <s v="Chromcraft Bull-Nose Wood Round Conference Table Top, Wood Base"/>
    <n v="0.68"/>
    <s v="United States"/>
    <x v="0"/>
    <x v="12"/>
    <s v="Hialeah"/>
    <n v="33012"/>
    <x v="21"/>
    <x v="21"/>
    <n v="394.17"/>
    <n v="10"/>
    <n v="2273.1"/>
    <n v="89872"/>
    <n v="217.85"/>
    <x v="0"/>
  </r>
  <r>
    <n v="3350"/>
    <s v="Amy York"/>
    <x v="4"/>
    <n v="0.01"/>
    <n v="73.98"/>
    <n v="12.14"/>
    <x v="1"/>
    <x v="0"/>
    <x v="1"/>
    <x v="1"/>
    <x v="5"/>
    <s v="Keytronic 105-Key Spanish Keyboard"/>
    <n v="0.67"/>
    <s v="United States"/>
    <x v="2"/>
    <x v="4"/>
    <s v="Parkland"/>
    <n v="98444"/>
    <x v="22"/>
    <x v="23"/>
    <n v="-29.0656"/>
    <n v="5"/>
    <n v="384.22"/>
    <n v="91296"/>
    <n v="73.97"/>
    <x v="2"/>
  </r>
  <r>
    <n v="1692"/>
    <s v="Rhonda Schroeder"/>
    <x v="3"/>
    <n v="0"/>
    <n v="6.84"/>
    <n v="8.3699999999999992"/>
    <x v="1"/>
    <x v="1"/>
    <x v="2"/>
    <x v="16"/>
    <x v="1"/>
    <s v="Acme Design Line 8&quot; Stainless Steel Bent Scissors w/Champagne Handles, 3-1/8&quot; Cut"/>
    <n v="0.57999999999999996"/>
    <s v="United States"/>
    <x v="1"/>
    <x v="38"/>
    <s v="Newton"/>
    <n v="67114"/>
    <x v="22"/>
    <x v="24"/>
    <n v="-123.1816"/>
    <n v="5"/>
    <n v="37.89"/>
    <n v="90189"/>
    <n v="6.84"/>
    <x v="1"/>
  </r>
  <r>
    <n v="1693"/>
    <s v="Melinda Thornton"/>
    <x v="3"/>
    <n v="7.0000000000000007E-2"/>
    <n v="30.98"/>
    <n v="5.76"/>
    <x v="1"/>
    <x v="1"/>
    <x v="2"/>
    <x v="7"/>
    <x v="5"/>
    <s v="IBM Multi-Purpose Copy Paper, 8 1/2 x 11&quot;, Case"/>
    <n v="0.4"/>
    <s v="United States"/>
    <x v="0"/>
    <x v="21"/>
    <s v="Reston"/>
    <n v="20190"/>
    <x v="22"/>
    <x v="23"/>
    <n v="-28.797999999999998"/>
    <n v="11"/>
    <n v="343.79"/>
    <n v="90189"/>
    <n v="30.91"/>
    <x v="0"/>
  </r>
  <r>
    <n v="604"/>
    <s v="Lindsay P Ashley"/>
    <x v="0"/>
    <n v="0.03"/>
    <n v="1.88"/>
    <n v="1.49"/>
    <x v="1"/>
    <x v="2"/>
    <x v="2"/>
    <x v="5"/>
    <x v="5"/>
    <s v="Staples® General Use 3-Ring Binders"/>
    <n v="0.37"/>
    <s v="United States"/>
    <x v="2"/>
    <x v="8"/>
    <s v="Los Angeles"/>
    <n v="90045"/>
    <x v="23"/>
    <x v="23"/>
    <n v="-15.099500000000001"/>
    <n v="52"/>
    <n v="102.32"/>
    <n v="34882"/>
    <n v="1.8499999999999999"/>
    <x v="2"/>
  </r>
  <r>
    <n v="830"/>
    <s v="Douglas Sutton"/>
    <x v="1"/>
    <n v="0.01"/>
    <n v="14.42"/>
    <n v="6.75"/>
    <x v="1"/>
    <x v="3"/>
    <x v="2"/>
    <x v="8"/>
    <x v="6"/>
    <s v="Holmes Odor Grabber"/>
    <n v="0.52"/>
    <s v="United States"/>
    <x v="2"/>
    <x v="3"/>
    <s v="Wheat Ridge"/>
    <n v="80033"/>
    <x v="23"/>
    <x v="24"/>
    <n v="-13.826000000000001"/>
    <n v="6"/>
    <n v="89.91"/>
    <n v="90270"/>
    <n v="14.41"/>
    <x v="2"/>
  </r>
  <r>
    <n v="997"/>
    <s v="Phillip Pollard"/>
    <x v="2"/>
    <n v="0.08"/>
    <n v="67.84"/>
    <n v="0.99"/>
    <x v="1"/>
    <x v="0"/>
    <x v="2"/>
    <x v="8"/>
    <x v="5"/>
    <s v="Fellowes Command Center 5-outlet power strip"/>
    <n v="0.57999999999999996"/>
    <s v="United States"/>
    <x v="3"/>
    <x v="33"/>
    <s v="Bayonne"/>
    <n v="7002"/>
    <x v="23"/>
    <x v="25"/>
    <n v="-23.634399999999999"/>
    <n v="1"/>
    <n v="63.66"/>
    <n v="89431"/>
    <n v="67.760000000000005"/>
    <x v="3"/>
  </r>
  <r>
    <n v="1281"/>
    <s v="Pauline Denton"/>
    <x v="2"/>
    <n v="0.03"/>
    <n v="199.99"/>
    <n v="24.49"/>
    <x v="2"/>
    <x v="0"/>
    <x v="1"/>
    <x v="4"/>
    <x v="4"/>
    <s v="Canon PC-428 Personal Copier"/>
    <n v="0.46"/>
    <s v="United States"/>
    <x v="1"/>
    <x v="2"/>
    <s v="Vincennes"/>
    <n v="47591"/>
    <x v="23"/>
    <x v="22"/>
    <n v="727.73609999999996"/>
    <n v="5"/>
    <n v="1054.69"/>
    <n v="89112"/>
    <n v="199.96"/>
    <x v="1"/>
  </r>
  <r>
    <n v="1282"/>
    <s v="Dana Sharpe"/>
    <x v="2"/>
    <n v="0.03"/>
    <n v="199.99"/>
    <n v="24.49"/>
    <x v="2"/>
    <x v="0"/>
    <x v="1"/>
    <x v="4"/>
    <x v="4"/>
    <s v="Canon PC-428 Personal Copier"/>
    <n v="0.46"/>
    <s v="United States"/>
    <x v="3"/>
    <x v="28"/>
    <s v="Philadelphia"/>
    <n v="19134"/>
    <x v="23"/>
    <x v="22"/>
    <n v="393.42"/>
    <n v="21"/>
    <n v="4429.6899999999996"/>
    <n v="29319"/>
    <n v="199.96"/>
    <x v="3"/>
  </r>
  <r>
    <n v="1690"/>
    <s v="Neil Bailey"/>
    <x v="2"/>
    <n v="0.05"/>
    <n v="115.99"/>
    <n v="5.26"/>
    <x v="1"/>
    <x v="3"/>
    <x v="1"/>
    <x v="12"/>
    <x v="5"/>
    <s v="636"/>
    <n v="0.56999999999999995"/>
    <s v="United States"/>
    <x v="3"/>
    <x v="28"/>
    <s v="Harrisburg"/>
    <n v="17112"/>
    <x v="23"/>
    <x v="26"/>
    <n v="616.53570000000002"/>
    <n v="9"/>
    <n v="893.53"/>
    <n v="91076"/>
    <n v="115.94"/>
    <x v="3"/>
  </r>
  <r>
    <n v="2613"/>
    <s v="Anthony Stanley"/>
    <x v="2"/>
    <n v="0.02"/>
    <n v="50.98"/>
    <n v="13.66"/>
    <x v="2"/>
    <x v="3"/>
    <x v="2"/>
    <x v="8"/>
    <x v="5"/>
    <s v="Eureka The Boss® Cordless Rechargeable Stick Vac"/>
    <n v="0.57999999999999996"/>
    <s v="United States"/>
    <x v="3"/>
    <x v="33"/>
    <s v="Fords"/>
    <n v="8863"/>
    <x v="23"/>
    <x v="24"/>
    <n v="-25.76"/>
    <n v="1"/>
    <n v="68.45"/>
    <n v="86119"/>
    <n v="50.959999999999994"/>
    <x v="3"/>
  </r>
  <r>
    <n v="3089"/>
    <s v="Sandy Cannon"/>
    <x v="2"/>
    <n v="7.0000000000000007E-2"/>
    <n v="49.43"/>
    <n v="19.989999999999998"/>
    <x v="1"/>
    <x v="3"/>
    <x v="2"/>
    <x v="8"/>
    <x v="5"/>
    <s v="Eureka Hand Vacuum, Bagless"/>
    <n v="0.56999999999999995"/>
    <s v="United States"/>
    <x v="1"/>
    <x v="38"/>
    <s v="Leawood"/>
    <n v="66209"/>
    <x v="23"/>
    <x v="25"/>
    <n v="-122.77"/>
    <n v="6"/>
    <n v="281.82"/>
    <n v="91219"/>
    <n v="49.36"/>
    <x v="1"/>
  </r>
  <r>
    <n v="2283"/>
    <s v="Nancy Holden"/>
    <x v="4"/>
    <n v="0.01"/>
    <n v="11.7"/>
    <n v="6.96"/>
    <x v="1"/>
    <x v="2"/>
    <x v="2"/>
    <x v="8"/>
    <x v="6"/>
    <s v="Harmony HEPA Quiet Air Purifiers"/>
    <n v="0.5"/>
    <s v="United States"/>
    <x v="1"/>
    <x v="30"/>
    <s v="Franklin"/>
    <n v="53132"/>
    <x v="23"/>
    <x v="22"/>
    <n v="-28.954000000000001"/>
    <n v="6"/>
    <n v="76.87"/>
    <n v="85947"/>
    <n v="11.69"/>
    <x v="1"/>
  </r>
  <r>
    <n v="275"/>
    <s v="Roger Blalock Cassidy"/>
    <x v="3"/>
    <n v="0.09"/>
    <n v="15.28"/>
    <n v="10.91"/>
    <x v="1"/>
    <x v="3"/>
    <x v="2"/>
    <x v="5"/>
    <x v="5"/>
    <s v="Recycled Premium Regency Composition Covers"/>
    <n v="0.36"/>
    <s v="United States"/>
    <x v="3"/>
    <x v="22"/>
    <s v="Fairfield"/>
    <n v="6824"/>
    <x v="23"/>
    <x v="23"/>
    <n v="-51.75"/>
    <n v="4"/>
    <n v="61.52"/>
    <n v="89292"/>
    <n v="15.19"/>
    <x v="3"/>
  </r>
  <r>
    <n v="1653"/>
    <s v="Charles Cline"/>
    <x v="3"/>
    <n v="0"/>
    <n v="101.41"/>
    <n v="35"/>
    <x v="2"/>
    <x v="3"/>
    <x v="2"/>
    <x v="6"/>
    <x v="4"/>
    <s v="Tennsco Regal Shelving Units"/>
    <n v="0.82"/>
    <s v="United States"/>
    <x v="2"/>
    <x v="8"/>
    <s v="Thousand Oaks"/>
    <n v="91360"/>
    <x v="23"/>
    <x v="23"/>
    <n v="-457.73"/>
    <n v="10"/>
    <n v="1104.32"/>
    <n v="89885"/>
    <n v="101.41"/>
    <x v="2"/>
  </r>
  <r>
    <n v="1653"/>
    <s v="Charles Cline"/>
    <x v="3"/>
    <n v="0.1"/>
    <n v="95.99"/>
    <n v="4.9000000000000004"/>
    <x v="1"/>
    <x v="3"/>
    <x v="1"/>
    <x v="12"/>
    <x v="5"/>
    <s v="T60"/>
    <n v="0.56000000000000005"/>
    <s v="United States"/>
    <x v="2"/>
    <x v="8"/>
    <s v="Thousand Oaks"/>
    <n v="91360"/>
    <x v="23"/>
    <x v="23"/>
    <n v="-268.66399999999999"/>
    <n v="2"/>
    <n v="149.80000000000001"/>
    <n v="89885"/>
    <n v="95.89"/>
    <x v="2"/>
  </r>
  <r>
    <n v="1389"/>
    <s v="Jean Khan"/>
    <x v="0"/>
    <n v="0.06"/>
    <n v="1.74"/>
    <n v="4.08"/>
    <x v="1"/>
    <x v="3"/>
    <x v="0"/>
    <x v="11"/>
    <x v="1"/>
    <s v="Eldon Regeneration Recycled Desk Accessories, Smoke"/>
    <n v="0.53"/>
    <s v="United States"/>
    <x v="2"/>
    <x v="8"/>
    <s v="Menlo Park"/>
    <n v="94025"/>
    <x v="24"/>
    <x v="22"/>
    <n v="-11.0732"/>
    <n v="1"/>
    <n v="2.77"/>
    <n v="88726"/>
    <n v="1.68"/>
    <x v="2"/>
  </r>
  <r>
    <n v="156"/>
    <s v="Diana Xu"/>
    <x v="1"/>
    <n v="0.03"/>
    <n v="10.89"/>
    <n v="4.5"/>
    <x v="1"/>
    <x v="3"/>
    <x v="2"/>
    <x v="8"/>
    <x v="5"/>
    <s v="Belkin 6 Outlet Metallic Surge Strip"/>
    <n v="0.59"/>
    <s v="United States"/>
    <x v="2"/>
    <x v="3"/>
    <s v="Fort Collins"/>
    <n v="80525"/>
    <x v="24"/>
    <x v="22"/>
    <n v="-18.64"/>
    <n v="3"/>
    <n v="33.82"/>
    <n v="87672"/>
    <n v="10.860000000000001"/>
    <x v="2"/>
  </r>
  <r>
    <n v="1997"/>
    <s v="Harriet Bowman"/>
    <x v="3"/>
    <n v="0.1"/>
    <n v="125.99"/>
    <n v="8.99"/>
    <x v="1"/>
    <x v="1"/>
    <x v="1"/>
    <x v="12"/>
    <x v="5"/>
    <s v="5170i"/>
    <n v="0.56999999999999995"/>
    <s v="United States"/>
    <x v="0"/>
    <x v="23"/>
    <s v="Hilton Head Island"/>
    <n v="29915"/>
    <x v="24"/>
    <x v="26"/>
    <n v="17.652000000000001"/>
    <n v="4"/>
    <n v="408.66"/>
    <n v="90333"/>
    <n v="125.89"/>
    <x v="0"/>
  </r>
  <r>
    <n v="1360"/>
    <s v="Arlene Gibbons"/>
    <x v="1"/>
    <n v="0.03"/>
    <n v="14.34"/>
    <n v="5"/>
    <x v="1"/>
    <x v="1"/>
    <x v="0"/>
    <x v="11"/>
    <x v="1"/>
    <s v="Nu-Dell Leatherette Frames"/>
    <n v="0.49"/>
    <s v="United States"/>
    <x v="1"/>
    <x v="20"/>
    <s v="Muscatine"/>
    <n v="52761"/>
    <x v="25"/>
    <x v="27"/>
    <n v="82.310100000000006"/>
    <n v="8"/>
    <n v="119.29"/>
    <n v="89595"/>
    <n v="14.31"/>
    <x v="1"/>
  </r>
  <r>
    <n v="1361"/>
    <s v="Kristina Collier"/>
    <x v="1"/>
    <n v="0.01"/>
    <n v="2.89"/>
    <n v="0.5"/>
    <x v="1"/>
    <x v="1"/>
    <x v="2"/>
    <x v="13"/>
    <x v="5"/>
    <s v="Avery 498"/>
    <n v="0.38"/>
    <s v="United States"/>
    <x v="1"/>
    <x v="25"/>
    <s v="Allen Park"/>
    <n v="48101"/>
    <x v="25"/>
    <x v="26"/>
    <n v="1.2236"/>
    <n v="1"/>
    <n v="3.08"/>
    <n v="89595"/>
    <n v="2.8800000000000003"/>
    <x v="1"/>
  </r>
  <r>
    <n v="3154"/>
    <s v="Faye Manning"/>
    <x v="1"/>
    <n v="0.08"/>
    <n v="150.97999999999999"/>
    <n v="13.99"/>
    <x v="2"/>
    <x v="3"/>
    <x v="1"/>
    <x v="3"/>
    <x v="6"/>
    <s v="Canon MP41DH Printing Calculator"/>
    <n v="0.38"/>
    <s v="United States"/>
    <x v="0"/>
    <x v="12"/>
    <s v="Saint Petersburg"/>
    <n v="33710"/>
    <x v="25"/>
    <x v="27"/>
    <n v="-3.948"/>
    <n v="8"/>
    <n v="1183.82"/>
    <n v="86899"/>
    <n v="150.89999999999998"/>
    <x v="0"/>
  </r>
  <r>
    <n v="3155"/>
    <s v="Julian Keith Mayer"/>
    <x v="1"/>
    <n v="0.03"/>
    <n v="25.98"/>
    <n v="14.36"/>
    <x v="0"/>
    <x v="3"/>
    <x v="0"/>
    <x v="9"/>
    <x v="3"/>
    <s v="Global Stack Chair without Arms, Black"/>
    <n v="0.6"/>
    <s v="United States"/>
    <x v="0"/>
    <x v="12"/>
    <s v="Sanford"/>
    <n v="32771"/>
    <x v="25"/>
    <x v="27"/>
    <n v="57.545999999999999"/>
    <n v="4"/>
    <n v="107.66"/>
    <n v="86899"/>
    <n v="25.95"/>
    <x v="0"/>
  </r>
  <r>
    <n v="3155"/>
    <s v="Julian Keith Mayer"/>
    <x v="1"/>
    <n v="0.1"/>
    <n v="32.479999999999997"/>
    <n v="35"/>
    <x v="1"/>
    <x v="3"/>
    <x v="2"/>
    <x v="6"/>
    <x v="4"/>
    <s v="Fellowes Neat Ideas® Storage Cubes"/>
    <n v="0.81"/>
    <s v="United States"/>
    <x v="0"/>
    <x v="12"/>
    <s v="Sanford"/>
    <n v="32771"/>
    <x v="25"/>
    <x v="27"/>
    <n v="-333.42540000000002"/>
    <n v="10"/>
    <n v="318.83"/>
    <n v="86899"/>
    <n v="32.379999999999995"/>
    <x v="0"/>
  </r>
  <r>
    <n v="1129"/>
    <s v="Pam Patton"/>
    <x v="2"/>
    <n v="0.02"/>
    <n v="4.9800000000000004"/>
    <n v="6.07"/>
    <x v="1"/>
    <x v="2"/>
    <x v="2"/>
    <x v="7"/>
    <x v="5"/>
    <s v="Xerox 1897"/>
    <n v="0.36"/>
    <s v="United States"/>
    <x v="3"/>
    <x v="35"/>
    <s v="Boston"/>
    <n v="2118"/>
    <x v="25"/>
    <x v="26"/>
    <n v="-46.92"/>
    <n v="19"/>
    <n v="105.5"/>
    <n v="57794"/>
    <n v="4.9600000000000009"/>
    <x v="3"/>
  </r>
  <r>
    <n v="1133"/>
    <s v="Marjorie Owens"/>
    <x v="2"/>
    <n v="0.02"/>
    <n v="4.9800000000000004"/>
    <n v="6.07"/>
    <x v="1"/>
    <x v="2"/>
    <x v="2"/>
    <x v="7"/>
    <x v="5"/>
    <s v="Xerox 1897"/>
    <n v="0.36"/>
    <s v="United States"/>
    <x v="1"/>
    <x v="18"/>
    <s v="Farmers Branch"/>
    <n v="75234"/>
    <x v="25"/>
    <x v="26"/>
    <n v="-46.92"/>
    <n v="5"/>
    <n v="27.76"/>
    <n v="88105"/>
    <n v="4.9600000000000009"/>
    <x v="1"/>
  </r>
  <r>
    <n v="2795"/>
    <s v="Harry Burns"/>
    <x v="2"/>
    <n v="0.04"/>
    <n v="3.57"/>
    <n v="4.17"/>
    <x v="1"/>
    <x v="3"/>
    <x v="2"/>
    <x v="2"/>
    <x v="1"/>
    <s v="Barrel Sharpener"/>
    <n v="0.59"/>
    <s v="United States"/>
    <x v="1"/>
    <x v="20"/>
    <s v="Mason City"/>
    <n v="50401"/>
    <x v="25"/>
    <x v="26"/>
    <n v="-69.91"/>
    <n v="8"/>
    <n v="30.9"/>
    <n v="87556"/>
    <n v="3.53"/>
    <x v="1"/>
  </r>
  <r>
    <n v="2795"/>
    <s v="Harry Burns"/>
    <x v="2"/>
    <n v="0.05"/>
    <n v="200.99"/>
    <n v="4.2"/>
    <x v="1"/>
    <x v="3"/>
    <x v="1"/>
    <x v="12"/>
    <x v="5"/>
    <s v="2160i"/>
    <n v="0.59"/>
    <s v="United States"/>
    <x v="1"/>
    <x v="20"/>
    <s v="Mason City"/>
    <n v="50401"/>
    <x v="25"/>
    <x v="28"/>
    <n v="1630.5252"/>
    <n v="14"/>
    <n v="2363.08"/>
    <n v="87556"/>
    <n v="200.94"/>
    <x v="1"/>
  </r>
  <r>
    <n v="2795"/>
    <s v="Harry Burns"/>
    <x v="2"/>
    <n v="7.0000000000000007E-2"/>
    <n v="195.99"/>
    <n v="8.99"/>
    <x v="1"/>
    <x v="3"/>
    <x v="1"/>
    <x v="12"/>
    <x v="5"/>
    <s v="A1228"/>
    <n v="0.57999999999999996"/>
    <s v="United States"/>
    <x v="1"/>
    <x v="20"/>
    <s v="Mason City"/>
    <n v="50401"/>
    <x v="25"/>
    <x v="22"/>
    <n v="-457.16"/>
    <n v="2"/>
    <n v="328.45"/>
    <n v="87556"/>
    <n v="195.92000000000002"/>
    <x v="1"/>
  </r>
  <r>
    <n v="3000"/>
    <s v="Priscilla Allen"/>
    <x v="2"/>
    <n v="0.01"/>
    <n v="10.14"/>
    <n v="2.27"/>
    <x v="1"/>
    <x v="1"/>
    <x v="2"/>
    <x v="7"/>
    <x v="2"/>
    <s v="Staples Wirebound Steno Books, 6&quot; x 9&quot;, 12/Pack"/>
    <n v="0.36"/>
    <s v="United States"/>
    <x v="1"/>
    <x v="25"/>
    <s v="Pontiac"/>
    <n v="48342"/>
    <x v="25"/>
    <x v="26"/>
    <n v="28.152000000000001"/>
    <n v="4"/>
    <n v="40.799999999999997"/>
    <n v="87042"/>
    <n v="10.130000000000001"/>
    <x v="1"/>
  </r>
  <r>
    <n v="3307"/>
    <s v="Edwin Blackburn"/>
    <x v="2"/>
    <n v="7.0000000000000007E-2"/>
    <n v="16.739999999999998"/>
    <n v="7.04"/>
    <x v="1"/>
    <x v="0"/>
    <x v="2"/>
    <x v="6"/>
    <x v="5"/>
    <s v="Rogers® Profile Extra Capacity Storage Tub"/>
    <n v="0.81"/>
    <s v="United States"/>
    <x v="3"/>
    <x v="35"/>
    <s v="Agawam"/>
    <n v="1001"/>
    <x v="25"/>
    <x v="29"/>
    <n v="-114.2"/>
    <n v="5"/>
    <n v="80.58"/>
    <n v="90462"/>
    <n v="16.669999999999998"/>
    <x v="3"/>
  </r>
  <r>
    <n v="3311"/>
    <s v="Jackie Flynn"/>
    <x v="2"/>
    <n v="0.06"/>
    <n v="6.45"/>
    <n v="1.34"/>
    <x v="1"/>
    <x v="0"/>
    <x v="2"/>
    <x v="7"/>
    <x v="2"/>
    <s v="Wirebound Four 2-3/4 x 5 Forms per Page, 400 Sets per Book"/>
    <n v="0.36"/>
    <s v="United States"/>
    <x v="3"/>
    <x v="35"/>
    <s v="Winchester"/>
    <n v="1890"/>
    <x v="25"/>
    <x v="30"/>
    <n v="39.426600000000001"/>
    <n v="9"/>
    <n v="57.14"/>
    <n v="90462"/>
    <n v="6.3900000000000006"/>
    <x v="3"/>
  </r>
  <r>
    <n v="3314"/>
    <s v="Billy Hale"/>
    <x v="2"/>
    <n v="0.05"/>
    <n v="122.99"/>
    <n v="70.2"/>
    <x v="0"/>
    <x v="0"/>
    <x v="0"/>
    <x v="9"/>
    <x v="3"/>
    <s v="Global High-Back Leather Tilter, Burgundy"/>
    <n v="0.74"/>
    <s v="United States"/>
    <x v="3"/>
    <x v="33"/>
    <s v="Fort Lee"/>
    <n v="7024"/>
    <x v="25"/>
    <x v="28"/>
    <n v="-722.23"/>
    <n v="4"/>
    <n v="498.31"/>
    <n v="90462"/>
    <n v="122.94"/>
    <x v="3"/>
  </r>
  <r>
    <n v="1946"/>
    <s v="Teresa Wallace"/>
    <x v="4"/>
    <n v="0.08"/>
    <n v="90.98"/>
    <n v="56.2"/>
    <x v="1"/>
    <x v="1"/>
    <x v="0"/>
    <x v="11"/>
    <x v="6"/>
    <s v="Eldon ClusterMat Chair Mat with Cordless Antistatic Protection"/>
    <n v="0.74"/>
    <s v="United States"/>
    <x v="3"/>
    <x v="28"/>
    <s v="Mount Lebanon"/>
    <n v="15228"/>
    <x v="25"/>
    <x v="26"/>
    <n v="-1920.9336000000001"/>
    <n v="12"/>
    <n v="1058.3599999999999"/>
    <n v="86331"/>
    <n v="90.9"/>
    <x v="3"/>
  </r>
  <r>
    <n v="1946"/>
    <s v="Teresa Wallace"/>
    <x v="4"/>
    <n v="7.0000000000000007E-2"/>
    <n v="5.98"/>
    <n v="5.35"/>
    <x v="1"/>
    <x v="1"/>
    <x v="2"/>
    <x v="7"/>
    <x v="5"/>
    <s v="Xerox 1947"/>
    <n v="0.4"/>
    <s v="United States"/>
    <x v="3"/>
    <x v="28"/>
    <s v="Mount Lebanon"/>
    <n v="15228"/>
    <x v="25"/>
    <x v="26"/>
    <n v="-37.175199999999997"/>
    <n v="3"/>
    <n v="18.309999999999999"/>
    <n v="86331"/>
    <n v="5.91"/>
    <x v="3"/>
  </r>
  <r>
    <n v="3361"/>
    <s v="Oscar Kenney"/>
    <x v="4"/>
    <n v="0.04"/>
    <n v="7.96"/>
    <n v="4.95"/>
    <x v="1"/>
    <x v="2"/>
    <x v="0"/>
    <x v="11"/>
    <x v="5"/>
    <s v="Staples Plastic Wall Frames"/>
    <n v="0.41"/>
    <s v="United States"/>
    <x v="1"/>
    <x v="30"/>
    <s v="West Bend"/>
    <n v="53095"/>
    <x v="25"/>
    <x v="22"/>
    <n v="-7.73"/>
    <n v="15"/>
    <n v="116.11"/>
    <n v="91436"/>
    <n v="7.92"/>
    <x v="1"/>
  </r>
  <r>
    <n v="2264"/>
    <s v="Helen Dickerson"/>
    <x v="3"/>
    <n v="0.09"/>
    <n v="207.48"/>
    <n v="0.99"/>
    <x v="1"/>
    <x v="3"/>
    <x v="2"/>
    <x v="8"/>
    <x v="5"/>
    <s v="Kensington 7 Outlet MasterPiece Power Center with Fax/Phone Line Protection"/>
    <n v="0.55000000000000004"/>
    <s v="United States"/>
    <x v="1"/>
    <x v="6"/>
    <s v="Joplin"/>
    <n v="64804"/>
    <x v="25"/>
    <x v="25"/>
    <n v="359.83"/>
    <n v="3"/>
    <n v="577.75"/>
    <n v="86611"/>
    <n v="207.39"/>
    <x v="1"/>
  </r>
  <r>
    <n v="483"/>
    <s v="Edgar McKenzie"/>
    <x v="0"/>
    <n v="0.03"/>
    <n v="11.97"/>
    <n v="4.9800000000000004"/>
    <x v="1"/>
    <x v="3"/>
    <x v="2"/>
    <x v="8"/>
    <x v="5"/>
    <s v="Staples 6 Outlet Surge"/>
    <n v="0.57999999999999996"/>
    <s v="United States"/>
    <x v="1"/>
    <x v="10"/>
    <s v="Oswego"/>
    <n v="60543"/>
    <x v="26"/>
    <x v="26"/>
    <n v="-18.190000000000001"/>
    <n v="6"/>
    <n v="73.180000000000007"/>
    <n v="90353"/>
    <n v="11.940000000000001"/>
    <x v="1"/>
  </r>
  <r>
    <n v="2979"/>
    <s v="Lloyd Dolan"/>
    <x v="0"/>
    <n v="0.09"/>
    <n v="2.94"/>
    <n v="0.7"/>
    <x v="1"/>
    <x v="3"/>
    <x v="2"/>
    <x v="2"/>
    <x v="2"/>
    <s v="Newell 338"/>
    <n v="0.57999999999999996"/>
    <s v="United States"/>
    <x v="1"/>
    <x v="39"/>
    <s v="Dickinson"/>
    <n v="58601"/>
    <x v="26"/>
    <x v="26"/>
    <n v="6.3840000000000003"/>
    <n v="9"/>
    <n v="25.22"/>
    <n v="86544"/>
    <n v="2.85"/>
    <x v="1"/>
  </r>
  <r>
    <n v="2980"/>
    <s v="Joanna Kenney"/>
    <x v="0"/>
    <n v="0.03"/>
    <n v="43.98"/>
    <n v="8.99"/>
    <x v="1"/>
    <x v="3"/>
    <x v="2"/>
    <x v="2"/>
    <x v="1"/>
    <s v="Boston 1645 Deluxe Heavier-Duty Electric Pencil Sharpener"/>
    <n v="0.57999999999999996"/>
    <s v="United States"/>
    <x v="3"/>
    <x v="27"/>
    <s v="Sandusky"/>
    <n v="44870"/>
    <x v="26"/>
    <x v="25"/>
    <n v="274.0788"/>
    <n v="10"/>
    <n v="454.4"/>
    <n v="86544"/>
    <n v="43.949999999999996"/>
    <x v="3"/>
  </r>
  <r>
    <n v="2980"/>
    <s v="Joanna Kenney"/>
    <x v="0"/>
    <n v="0.06"/>
    <n v="1.1399999999999999"/>
    <n v="0.7"/>
    <x v="1"/>
    <x v="3"/>
    <x v="2"/>
    <x v="14"/>
    <x v="2"/>
    <s v="OIC Thumb-Tacks"/>
    <n v="0.38"/>
    <s v="United States"/>
    <x v="3"/>
    <x v="27"/>
    <s v="Sandusky"/>
    <n v="44870"/>
    <x v="26"/>
    <x v="28"/>
    <n v="-3.782"/>
    <n v="13"/>
    <n v="14.53"/>
    <n v="86544"/>
    <n v="1.0799999999999998"/>
    <x v="3"/>
  </r>
  <r>
    <n v="2254"/>
    <s v="Jeff Meadows"/>
    <x v="2"/>
    <n v="0.1"/>
    <n v="6.3"/>
    <n v="0.5"/>
    <x v="1"/>
    <x v="3"/>
    <x v="2"/>
    <x v="13"/>
    <x v="5"/>
    <s v="Avery 48"/>
    <n v="0.39"/>
    <s v="United States"/>
    <x v="0"/>
    <x v="32"/>
    <s v="Paducah"/>
    <n v="42003"/>
    <x v="26"/>
    <x v="31"/>
    <n v="-464.28199999999998"/>
    <n v="12"/>
    <n v="68.72"/>
    <n v="89278"/>
    <n v="6.2"/>
    <x v="0"/>
  </r>
  <r>
    <n v="2178"/>
    <s v="Judy Hall"/>
    <x v="4"/>
    <n v="0.08"/>
    <n v="2.94"/>
    <n v="0.96"/>
    <x v="1"/>
    <x v="0"/>
    <x v="2"/>
    <x v="2"/>
    <x v="2"/>
    <s v="Newell 343"/>
    <n v="0.57999999999999996"/>
    <s v="United States"/>
    <x v="3"/>
    <x v="35"/>
    <s v="Worcester"/>
    <n v="1610"/>
    <x v="26"/>
    <x v="25"/>
    <n v="-1.18"/>
    <n v="9"/>
    <n v="25.35"/>
    <n v="89465"/>
    <n v="2.86"/>
    <x v="3"/>
  </r>
  <r>
    <n v="3347"/>
    <s v="Carrie McIntosh"/>
    <x v="4"/>
    <n v="0.02"/>
    <n v="110.99"/>
    <n v="2.5"/>
    <x v="1"/>
    <x v="1"/>
    <x v="1"/>
    <x v="12"/>
    <x v="5"/>
    <s v="T18"/>
    <n v="0.56999999999999995"/>
    <s v="United States"/>
    <x v="0"/>
    <x v="12"/>
    <s v="Royal Palm Beach"/>
    <n v="33411"/>
    <x v="26"/>
    <x v="25"/>
    <n v="-39.808999999999997"/>
    <n v="1"/>
    <n v="94.3"/>
    <n v="89356"/>
    <n v="110.97"/>
    <x v="0"/>
  </r>
  <r>
    <n v="129"/>
    <s v="Kara Allison"/>
    <x v="3"/>
    <n v="0.02"/>
    <n v="1.74"/>
    <n v="4.08"/>
    <x v="1"/>
    <x v="0"/>
    <x v="0"/>
    <x v="11"/>
    <x v="1"/>
    <s v="Eldon Regeneration Recycled Desk Accessories, Smoke"/>
    <n v="0.53"/>
    <s v="United States"/>
    <x v="1"/>
    <x v="10"/>
    <s v="Alton"/>
    <n v="62002"/>
    <x v="26"/>
    <x v="26"/>
    <n v="-37.39"/>
    <n v="5"/>
    <n v="10.23"/>
    <n v="86693"/>
    <n v="1.72"/>
    <x v="1"/>
  </r>
  <r>
    <n v="898"/>
    <s v="Harriet Hodges"/>
    <x v="3"/>
    <n v="0.02"/>
    <n v="12.53"/>
    <n v="0.49"/>
    <x v="1"/>
    <x v="0"/>
    <x v="2"/>
    <x v="13"/>
    <x v="5"/>
    <s v="Round Specialty Laser Printer Labels"/>
    <n v="0.38"/>
    <s v="United States"/>
    <x v="3"/>
    <x v="11"/>
    <s v="New York City"/>
    <n v="10039"/>
    <x v="26"/>
    <x v="27"/>
    <n v="263.39999999999998"/>
    <n v="47"/>
    <n v="594.44000000000005"/>
    <n v="9606"/>
    <n v="12.51"/>
    <x v="3"/>
  </r>
  <r>
    <n v="898"/>
    <s v="Harriet Hodges"/>
    <x v="3"/>
    <n v="7.0000000000000007E-2"/>
    <n v="5.18"/>
    <n v="2.04"/>
    <x v="2"/>
    <x v="0"/>
    <x v="2"/>
    <x v="7"/>
    <x v="2"/>
    <s v="Array® Memo Cubes"/>
    <n v="0.36"/>
    <s v="United States"/>
    <x v="3"/>
    <x v="11"/>
    <s v="New York City"/>
    <n v="10039"/>
    <x v="26"/>
    <x v="25"/>
    <n v="37.31"/>
    <n v="44"/>
    <n v="228.5"/>
    <n v="9606"/>
    <n v="5.1099999999999994"/>
    <x v="3"/>
  </r>
  <r>
    <n v="899"/>
    <s v="Jordan Berry"/>
    <x v="3"/>
    <n v="0.02"/>
    <n v="12.53"/>
    <n v="0.49"/>
    <x v="1"/>
    <x v="0"/>
    <x v="2"/>
    <x v="13"/>
    <x v="5"/>
    <s v="Round Specialty Laser Printer Labels"/>
    <n v="0.38"/>
    <s v="United States"/>
    <x v="3"/>
    <x v="28"/>
    <s v="Altoona"/>
    <n v="16602"/>
    <x v="26"/>
    <x v="27"/>
    <n v="104.7213"/>
    <n v="12"/>
    <n v="151.77000000000001"/>
    <n v="86264"/>
    <n v="12.51"/>
    <x v="3"/>
  </r>
  <r>
    <n v="899"/>
    <s v="Jordan Berry"/>
    <x v="3"/>
    <n v="7.0000000000000007E-2"/>
    <n v="5.18"/>
    <n v="2.04"/>
    <x v="2"/>
    <x v="0"/>
    <x v="2"/>
    <x v="7"/>
    <x v="2"/>
    <s v="Array® Memo Cubes"/>
    <n v="0.36"/>
    <s v="United States"/>
    <x v="3"/>
    <x v="28"/>
    <s v="Altoona"/>
    <n v="16602"/>
    <x v="26"/>
    <x v="25"/>
    <n v="37.31"/>
    <n v="11"/>
    <n v="57.13"/>
    <n v="86264"/>
    <n v="5.1099999999999994"/>
    <x v="3"/>
  </r>
  <r>
    <n v="1351"/>
    <s v="Janet McCullough"/>
    <x v="3"/>
    <n v="0.1"/>
    <n v="110.99"/>
    <n v="8.99"/>
    <x v="2"/>
    <x v="2"/>
    <x v="1"/>
    <x v="12"/>
    <x v="5"/>
    <s v="LX 677"/>
    <n v="0.56999999999999995"/>
    <s v="United States"/>
    <x v="0"/>
    <x v="12"/>
    <s v="Coconut Creek"/>
    <n v="33063"/>
    <x v="26"/>
    <x v="25"/>
    <n v="3285.48"/>
    <n v="7"/>
    <n v="627.78"/>
    <n v="88232"/>
    <n v="110.89"/>
    <x v="0"/>
  </r>
  <r>
    <n v="2281"/>
    <s v="Monica Harvey"/>
    <x v="3"/>
    <n v="0.08"/>
    <n v="205.99"/>
    <n v="2.5"/>
    <x v="1"/>
    <x v="2"/>
    <x v="1"/>
    <x v="12"/>
    <x v="5"/>
    <s v="V70"/>
    <n v="0.59"/>
    <s v="United States"/>
    <x v="1"/>
    <x v="30"/>
    <s v="Eau Claire"/>
    <n v="54703"/>
    <x v="26"/>
    <x v="26"/>
    <n v="997.38144"/>
    <n v="10"/>
    <n v="1610.84"/>
    <n v="85948"/>
    <n v="205.91"/>
    <x v="1"/>
  </r>
  <r>
    <n v="53"/>
    <s v="Sidney Russell Austin"/>
    <x v="0"/>
    <n v="7.0000000000000007E-2"/>
    <n v="3502.14"/>
    <n v="8.73"/>
    <x v="0"/>
    <x v="3"/>
    <x v="1"/>
    <x v="3"/>
    <x v="0"/>
    <s v="Okidata Pacemark 4410N Wide Format Dot Matrix Printer"/>
    <n v="0.56999999999999995"/>
    <s v="United States"/>
    <x v="2"/>
    <x v="4"/>
    <s v="Redmond"/>
    <n v="98052"/>
    <x v="27"/>
    <x v="28"/>
    <n v="-6923.5991999999997"/>
    <n v="1"/>
    <n v="3267.55"/>
    <n v="88425"/>
    <n v="3502.0699999999997"/>
    <x v="2"/>
  </r>
  <r>
    <n v="3266"/>
    <s v="Edgar Kumar"/>
    <x v="0"/>
    <n v="0"/>
    <n v="122.99"/>
    <n v="70.2"/>
    <x v="0"/>
    <x v="3"/>
    <x v="0"/>
    <x v="9"/>
    <x v="3"/>
    <s v="Global High-Back Leather Tilter, Burgundy"/>
    <n v="0.74"/>
    <s v="United States"/>
    <x v="3"/>
    <x v="29"/>
    <s v="Sanford"/>
    <n v="4073"/>
    <x v="27"/>
    <x v="25"/>
    <n v="-1764.29"/>
    <n v="14"/>
    <n v="1794.88"/>
    <n v="89836"/>
    <n v="122.99"/>
    <x v="3"/>
  </r>
  <r>
    <n v="3269"/>
    <s v="Billie Stern"/>
    <x v="0"/>
    <n v="0.01"/>
    <n v="60.97"/>
    <n v="4.5"/>
    <x v="2"/>
    <x v="3"/>
    <x v="2"/>
    <x v="8"/>
    <x v="5"/>
    <s v="Tripp Lite Isotel 6 Outlet Surge Protector with Fax/Modem Protection"/>
    <n v="0.56000000000000005"/>
    <s v="United States"/>
    <x v="3"/>
    <x v="33"/>
    <s v="North Plainfield"/>
    <n v="7060"/>
    <x v="27"/>
    <x v="28"/>
    <n v="527.87760000000003"/>
    <n v="12"/>
    <n v="765.04"/>
    <n v="89836"/>
    <n v="60.96"/>
    <x v="3"/>
  </r>
  <r>
    <n v="24"/>
    <s v="Edna Thomas"/>
    <x v="1"/>
    <n v="0.06"/>
    <n v="55.48"/>
    <n v="14.3"/>
    <x v="1"/>
    <x v="3"/>
    <x v="2"/>
    <x v="7"/>
    <x v="5"/>
    <s v="Xerox 194"/>
    <n v="0.37"/>
    <s v="United States"/>
    <x v="2"/>
    <x v="8"/>
    <s v="Laguna Niguel"/>
    <n v="92677"/>
    <x v="27"/>
    <x v="25"/>
    <n v="-28.296800000000001"/>
    <n v="1"/>
    <n v="67.489999999999995"/>
    <n v="87651"/>
    <n v="55.419999999999995"/>
    <x v="2"/>
  </r>
  <r>
    <n v="24"/>
    <s v="Edna Thomas"/>
    <x v="1"/>
    <n v="0.02"/>
    <n v="1.68"/>
    <n v="1.57"/>
    <x v="1"/>
    <x v="3"/>
    <x v="2"/>
    <x v="2"/>
    <x v="2"/>
    <s v="Newell 323"/>
    <n v="0.59"/>
    <s v="United States"/>
    <x v="2"/>
    <x v="8"/>
    <s v="Laguna Niguel"/>
    <n v="92677"/>
    <x v="27"/>
    <x v="28"/>
    <n v="-5.3071999999999999"/>
    <n v="1"/>
    <n v="2.25"/>
    <n v="87651"/>
    <n v="1.66"/>
    <x v="2"/>
  </r>
  <r>
    <n v="744"/>
    <s v="Joy Maxwell"/>
    <x v="2"/>
    <n v="0.02"/>
    <n v="59.98"/>
    <n v="3.99"/>
    <x v="1"/>
    <x v="3"/>
    <x v="2"/>
    <x v="8"/>
    <x v="5"/>
    <s v="Belkin 8 Outlet SurgeMaster II Gold Surge Protector"/>
    <n v="0.56999999999999995"/>
    <s v="United States"/>
    <x v="2"/>
    <x v="41"/>
    <s v="Oro Valley"/>
    <n v="85737"/>
    <x v="27"/>
    <x v="32"/>
    <n v="-54.622"/>
    <n v="1"/>
    <n v="63.48"/>
    <n v="87725"/>
    <n v="59.959999999999994"/>
    <x v="2"/>
  </r>
  <r>
    <n v="744"/>
    <s v="Joy Maxwell"/>
    <x v="2"/>
    <n v="0.03"/>
    <n v="5.18"/>
    <n v="5.74"/>
    <x v="1"/>
    <x v="3"/>
    <x v="2"/>
    <x v="5"/>
    <x v="5"/>
    <s v="Wilson Jones Impact Binders"/>
    <n v="0.36"/>
    <s v="United States"/>
    <x v="2"/>
    <x v="41"/>
    <s v="Oro Valley"/>
    <n v="85737"/>
    <x v="27"/>
    <x v="31"/>
    <n v="-126.81417999999999"/>
    <n v="9"/>
    <n v="47.64"/>
    <n v="87725"/>
    <n v="5.1499999999999995"/>
    <x v="2"/>
  </r>
  <r>
    <n v="553"/>
    <s v="Kristine Connolly"/>
    <x v="4"/>
    <n v="0"/>
    <n v="6.88"/>
    <n v="2"/>
    <x v="2"/>
    <x v="2"/>
    <x v="2"/>
    <x v="7"/>
    <x v="2"/>
    <s v="Adams Phone Message Book, 200 Message Capacity, 8 1/16” x 11”"/>
    <n v="0.39"/>
    <s v="United States"/>
    <x v="2"/>
    <x v="8"/>
    <s v="Los Angeles"/>
    <n v="90008"/>
    <x v="27"/>
    <x v="25"/>
    <n v="34.067999999999998"/>
    <n v="36"/>
    <n v="267.52999999999997"/>
    <n v="17155"/>
    <n v="6.88"/>
    <x v="2"/>
  </r>
  <r>
    <n v="556"/>
    <s v="Kristina Sanders"/>
    <x v="4"/>
    <n v="0"/>
    <n v="6.88"/>
    <n v="2"/>
    <x v="2"/>
    <x v="2"/>
    <x v="2"/>
    <x v="7"/>
    <x v="2"/>
    <s v="Adams Phone Message Book, 200 Message Capacity, 8 1/16” x 11”"/>
    <n v="0.39"/>
    <s v="United States"/>
    <x v="2"/>
    <x v="15"/>
    <s v="Provo"/>
    <n v="84604"/>
    <x v="27"/>
    <x v="25"/>
    <n v="46.147199999999998"/>
    <n v="9"/>
    <n v="66.88"/>
    <n v="86189"/>
    <n v="6.88"/>
    <x v="2"/>
  </r>
  <r>
    <n v="556"/>
    <s v="Kristina Sanders"/>
    <x v="4"/>
    <n v="0.03"/>
    <n v="32.479999999999997"/>
    <n v="35"/>
    <x v="2"/>
    <x v="2"/>
    <x v="2"/>
    <x v="6"/>
    <x v="4"/>
    <s v="Fellowes Neat Ideas® Storage Cubes"/>
    <n v="0.81"/>
    <s v="United States"/>
    <x v="2"/>
    <x v="15"/>
    <s v="Provo"/>
    <n v="84604"/>
    <x v="27"/>
    <x v="26"/>
    <n v="-1116.3348000000001"/>
    <n v="8"/>
    <n v="274.91000000000003"/>
    <n v="86189"/>
    <n v="32.449999999999996"/>
    <x v="2"/>
  </r>
  <r>
    <n v="1875"/>
    <s v="Martin Kirk"/>
    <x v="0"/>
    <n v="0.09"/>
    <n v="95.99"/>
    <n v="4.9000000000000004"/>
    <x v="1"/>
    <x v="1"/>
    <x v="1"/>
    <x v="12"/>
    <x v="5"/>
    <s v="T60"/>
    <n v="0.56000000000000005"/>
    <s v="United States"/>
    <x v="0"/>
    <x v="21"/>
    <s v="Chesapeake"/>
    <n v="23320"/>
    <x v="28"/>
    <x v="30"/>
    <n v="34.302"/>
    <n v="4"/>
    <n v="320.75"/>
    <n v="90899"/>
    <n v="95.899999999999991"/>
    <x v="0"/>
  </r>
  <r>
    <n v="2265"/>
    <s v="James Davenport"/>
    <x v="0"/>
    <n v="0.1"/>
    <n v="7.45"/>
    <n v="6.28"/>
    <x v="1"/>
    <x v="3"/>
    <x v="2"/>
    <x v="5"/>
    <x v="5"/>
    <s v="Acco Four Pocket Poly Ring Binder with Label Holder, Smoke, 1&quot;"/>
    <n v="0.4"/>
    <s v="United States"/>
    <x v="1"/>
    <x v="6"/>
    <s v="Kansas City"/>
    <n v="64130"/>
    <x v="28"/>
    <x v="31"/>
    <n v="-69.873999999999995"/>
    <n v="8"/>
    <n v="59.4"/>
    <n v="86612"/>
    <n v="7.3500000000000005"/>
    <x v="1"/>
  </r>
  <r>
    <n v="2265"/>
    <s v="James Davenport"/>
    <x v="0"/>
    <n v="0.01"/>
    <n v="6.48"/>
    <n v="7.86"/>
    <x v="1"/>
    <x v="3"/>
    <x v="2"/>
    <x v="7"/>
    <x v="5"/>
    <s v="Xerox 213"/>
    <n v="0.37"/>
    <s v="United States"/>
    <x v="1"/>
    <x v="6"/>
    <s v="Kansas City"/>
    <n v="64130"/>
    <x v="28"/>
    <x v="30"/>
    <n v="-135.74"/>
    <n v="10"/>
    <n v="66.459999999999994"/>
    <n v="86612"/>
    <n v="6.4700000000000006"/>
    <x v="1"/>
  </r>
  <r>
    <n v="699"/>
    <s v="Jenny Gold"/>
    <x v="4"/>
    <n v="7.0000000000000007E-2"/>
    <n v="5.0199999999999996"/>
    <n v="5.14"/>
    <x v="1"/>
    <x v="1"/>
    <x v="1"/>
    <x v="1"/>
    <x v="1"/>
    <s v="Imation 3.5, DISKETTE 44766 HGHLD3.52HD/FM, 10/Pack"/>
    <n v="0.79"/>
    <s v="United States"/>
    <x v="2"/>
    <x v="8"/>
    <s v="Los Angeles"/>
    <n v="90041"/>
    <x v="28"/>
    <x v="30"/>
    <n v="-168.72"/>
    <n v="42"/>
    <n v="210.1"/>
    <n v="32420"/>
    <n v="4.9499999999999993"/>
    <x v="2"/>
  </r>
  <r>
    <n v="699"/>
    <s v="Jenny Gold"/>
    <x v="4"/>
    <n v="7.0000000000000007E-2"/>
    <n v="280.98"/>
    <n v="57"/>
    <x v="0"/>
    <x v="1"/>
    <x v="0"/>
    <x v="9"/>
    <x v="3"/>
    <s v="Hon 2090 “Pillow Soft” Series Mid Back Swivel/Tilt Chairs"/>
    <n v="0.78"/>
    <s v="United States"/>
    <x v="2"/>
    <x v="8"/>
    <s v="Los Angeles"/>
    <n v="90041"/>
    <x v="28"/>
    <x v="30"/>
    <n v="-439.62"/>
    <n v="23"/>
    <n v="6499.87"/>
    <n v="32420"/>
    <n v="280.91000000000003"/>
    <x v="2"/>
  </r>
  <r>
    <n v="2061"/>
    <s v="Marianne Carey"/>
    <x v="4"/>
    <n v="0.02"/>
    <n v="240.98"/>
    <n v="60.2"/>
    <x v="0"/>
    <x v="3"/>
    <x v="0"/>
    <x v="10"/>
    <x v="0"/>
    <s v="Atlantic Metals Mobile 2-Shelf Bookcases, Custom Colors"/>
    <n v="0.56000000000000005"/>
    <s v="United States"/>
    <x v="1"/>
    <x v="13"/>
    <s v="North Platte"/>
    <n v="69101"/>
    <x v="28"/>
    <x v="30"/>
    <n v="-272.71319999999997"/>
    <n v="1"/>
    <n v="260.66000000000003"/>
    <n v="87146"/>
    <n v="240.95999999999998"/>
    <x v="1"/>
  </r>
  <r>
    <n v="2062"/>
    <s v="Alfred Singh"/>
    <x v="4"/>
    <n v="0.02"/>
    <n v="420.98"/>
    <n v="19.989999999999998"/>
    <x v="1"/>
    <x v="3"/>
    <x v="2"/>
    <x v="5"/>
    <x v="5"/>
    <s v="GBC DocuBind 200 Manual Binding Machine"/>
    <n v="0.35"/>
    <s v="United States"/>
    <x v="0"/>
    <x v="21"/>
    <s v="Mechanicsville"/>
    <n v="23111"/>
    <x v="28"/>
    <x v="31"/>
    <n v="-162.69399999999999"/>
    <n v="10"/>
    <n v="4249.37"/>
    <n v="87146"/>
    <n v="420.96000000000004"/>
    <x v="0"/>
  </r>
  <r>
    <n v="767"/>
    <s v="Jeffrey Mueller"/>
    <x v="0"/>
    <n v="0.1"/>
    <n v="31.78"/>
    <n v="1.99"/>
    <x v="1"/>
    <x v="3"/>
    <x v="1"/>
    <x v="1"/>
    <x v="1"/>
    <s v="Memorex 4.7GB DVD-RAM, 3/Pack"/>
    <n v="0.42"/>
    <s v="United States"/>
    <x v="1"/>
    <x v="10"/>
    <s v="Rock Island"/>
    <n v="61201"/>
    <x v="29"/>
    <x v="31"/>
    <n v="232.2816"/>
    <n v="11"/>
    <n v="336.64"/>
    <n v="86279"/>
    <n v="31.68"/>
    <x v="1"/>
  </r>
  <r>
    <n v="550"/>
    <s v="Edna Monroe Talley"/>
    <x v="1"/>
    <n v="0.05"/>
    <n v="1.68"/>
    <n v="1.57"/>
    <x v="1"/>
    <x v="3"/>
    <x v="2"/>
    <x v="2"/>
    <x v="2"/>
    <s v="Newell 323"/>
    <n v="0.59"/>
    <s v="United States"/>
    <x v="1"/>
    <x v="18"/>
    <s v="Seguin"/>
    <n v="78155"/>
    <x v="29"/>
    <x v="30"/>
    <n v="-33.340000000000003"/>
    <n v="11"/>
    <n v="18.75"/>
    <n v="90909"/>
    <n v="1.63"/>
    <x v="1"/>
  </r>
  <r>
    <n v="550"/>
    <s v="Edna Monroe Talley"/>
    <x v="1"/>
    <n v="0.1"/>
    <n v="218.75"/>
    <n v="69.64"/>
    <x v="0"/>
    <x v="3"/>
    <x v="0"/>
    <x v="0"/>
    <x v="0"/>
    <s v="BoxOffice By Design Rectangular and Half-Moon Meeting Room Tables"/>
    <n v="0.77"/>
    <s v="United States"/>
    <x v="1"/>
    <x v="18"/>
    <s v="Seguin"/>
    <n v="78155"/>
    <x v="29"/>
    <x v="31"/>
    <n v="-201.27600000000001"/>
    <n v="1"/>
    <n v="188.51"/>
    <n v="90909"/>
    <n v="218.65"/>
    <x v="1"/>
  </r>
  <r>
    <n v="551"/>
    <s v="Peggy Chan"/>
    <x v="1"/>
    <n v="0"/>
    <n v="15.04"/>
    <n v="1.97"/>
    <x v="1"/>
    <x v="3"/>
    <x v="2"/>
    <x v="7"/>
    <x v="2"/>
    <s v="White GlueTop Scratch Pads"/>
    <n v="0.39"/>
    <s v="United States"/>
    <x v="1"/>
    <x v="18"/>
    <s v="Sherman"/>
    <n v="75090"/>
    <x v="29"/>
    <x v="31"/>
    <n v="21.514199999999999"/>
    <n v="2"/>
    <n v="31.18"/>
    <n v="90909"/>
    <n v="15.04"/>
    <x v="1"/>
  </r>
  <r>
    <n v="1442"/>
    <s v="Rodney Field"/>
    <x v="2"/>
    <n v="0.02"/>
    <n v="15.99"/>
    <n v="13.18"/>
    <x v="2"/>
    <x v="3"/>
    <x v="2"/>
    <x v="5"/>
    <x v="5"/>
    <s v="GBC Pre-Punched Binding Paper, Plastic, White, 8-1/2&quot; x 11&quot;"/>
    <n v="0.37"/>
    <s v="United States"/>
    <x v="1"/>
    <x v="6"/>
    <s v="Springfield"/>
    <n v="65807"/>
    <x v="29"/>
    <x v="33"/>
    <n v="-76.992500000000007"/>
    <n v="7"/>
    <n v="123.03"/>
    <n v="89077"/>
    <n v="15.97"/>
    <x v="1"/>
  </r>
  <r>
    <n v="1442"/>
    <s v="Rodney Field"/>
    <x v="2"/>
    <n v="0.09"/>
    <n v="46.94"/>
    <n v="6.77"/>
    <x v="2"/>
    <x v="3"/>
    <x v="0"/>
    <x v="11"/>
    <x v="5"/>
    <s v="Howard Miller 13&quot; Diameter Goldtone Round Wall Clock"/>
    <n v="0.44"/>
    <s v="United States"/>
    <x v="1"/>
    <x v="6"/>
    <s v="Springfield"/>
    <n v="65807"/>
    <x v="29"/>
    <x v="28"/>
    <n v="297.96960000000001"/>
    <n v="10"/>
    <n v="431.84"/>
    <n v="89077"/>
    <n v="46.849999999999994"/>
    <x v="1"/>
  </r>
  <r>
    <n v="2775"/>
    <s v="Theodore Rubin"/>
    <x v="2"/>
    <n v="7.0000000000000007E-2"/>
    <n v="574.74"/>
    <n v="24.49"/>
    <x v="1"/>
    <x v="1"/>
    <x v="1"/>
    <x v="3"/>
    <x v="4"/>
    <s v="Polycom ViaVideo™ Desktop Video Communications Unit"/>
    <n v="0.37"/>
    <s v="United States"/>
    <x v="1"/>
    <x v="10"/>
    <s v="Franklin Park"/>
    <n v="60131"/>
    <x v="29"/>
    <x v="34"/>
    <n v="2860.9331999999999"/>
    <n v="8"/>
    <n v="4146.28"/>
    <n v="91229"/>
    <n v="574.66999999999996"/>
    <x v="1"/>
  </r>
  <r>
    <n v="256"/>
    <s v="Irene Li"/>
    <x v="0"/>
    <n v="0.03"/>
    <n v="8.34"/>
    <n v="2.64"/>
    <x v="1"/>
    <x v="2"/>
    <x v="2"/>
    <x v="16"/>
    <x v="1"/>
    <s v="Acme® Elite Stainless Steel Scissors"/>
    <n v="0.59"/>
    <s v="United States"/>
    <x v="3"/>
    <x v="28"/>
    <s v="Hanover"/>
    <n v="17331"/>
    <x v="30"/>
    <x v="29"/>
    <n v="0.68400000000000005"/>
    <n v="4"/>
    <n v="34.64"/>
    <n v="86267"/>
    <n v="8.31"/>
    <x v="3"/>
  </r>
  <r>
    <n v="343"/>
    <s v="Lynn Epstein"/>
    <x v="0"/>
    <n v="0.03"/>
    <n v="15.23"/>
    <n v="27.75"/>
    <x v="0"/>
    <x v="3"/>
    <x v="0"/>
    <x v="0"/>
    <x v="0"/>
    <s v="Anderson Hickey Conga Table Tops &amp; Accessories"/>
    <n v="0.76"/>
    <s v="United States"/>
    <x v="3"/>
    <x v="29"/>
    <s v="Bangor"/>
    <n v="4401"/>
    <x v="30"/>
    <x v="31"/>
    <n v="11.65095"/>
    <n v="7"/>
    <n v="111.86"/>
    <n v="88151"/>
    <n v="15.200000000000001"/>
    <x v="3"/>
  </r>
  <r>
    <n v="1723"/>
    <s v="Constance Flowers"/>
    <x v="2"/>
    <n v="0.1"/>
    <n v="49.99"/>
    <n v="19.989999999999998"/>
    <x v="2"/>
    <x v="3"/>
    <x v="1"/>
    <x v="1"/>
    <x v="5"/>
    <s v="US Robotics 56K V.92 Internal PCI Faxmodem"/>
    <n v="0.45"/>
    <s v="United States"/>
    <x v="2"/>
    <x v="8"/>
    <s v="San Diego"/>
    <n v="92037"/>
    <x v="30"/>
    <x v="35"/>
    <n v="13.507999999999999"/>
    <n v="46"/>
    <n v="2188.06"/>
    <n v="40101"/>
    <n v="49.89"/>
    <x v="2"/>
  </r>
  <r>
    <n v="2202"/>
    <s v="Laurie Howe"/>
    <x v="2"/>
    <n v="0.09"/>
    <n v="160.97999999999999"/>
    <n v="30"/>
    <x v="0"/>
    <x v="2"/>
    <x v="0"/>
    <x v="9"/>
    <x v="3"/>
    <s v="Office Star - Mid Back Dual function Ergonomic High Back Chair with 2-Way Adjustable Arms"/>
    <n v="0.62"/>
    <s v="United States"/>
    <x v="1"/>
    <x v="7"/>
    <s v="Brooklyn Center"/>
    <n v="55429"/>
    <x v="30"/>
    <x v="30"/>
    <n v="357.428"/>
    <n v="11"/>
    <n v="1635.38"/>
    <n v="86050"/>
    <n v="160.88999999999999"/>
    <x v="1"/>
  </r>
  <r>
    <n v="2202"/>
    <s v="Laurie Howe"/>
    <x v="2"/>
    <n v="0.09"/>
    <n v="6.3"/>
    <n v="0.5"/>
    <x v="1"/>
    <x v="2"/>
    <x v="2"/>
    <x v="13"/>
    <x v="5"/>
    <s v="Avery 51"/>
    <n v="0.39"/>
    <s v="United States"/>
    <x v="1"/>
    <x v="7"/>
    <s v="Brooklyn Center"/>
    <n v="55429"/>
    <x v="30"/>
    <x v="30"/>
    <n v="40.351199999999999"/>
    <n v="10"/>
    <n v="58.48"/>
    <n v="86050"/>
    <n v="6.21"/>
    <x v="1"/>
  </r>
  <r>
    <n v="2202"/>
    <s v="Laurie Howe"/>
    <x v="2"/>
    <n v="0"/>
    <n v="4.9800000000000004"/>
    <n v="0.8"/>
    <x v="1"/>
    <x v="2"/>
    <x v="2"/>
    <x v="7"/>
    <x v="2"/>
    <s v="Rediform S.O.S. Phone Message Books"/>
    <n v="0.36"/>
    <s v="United States"/>
    <x v="1"/>
    <x v="7"/>
    <s v="Brooklyn Center"/>
    <n v="55429"/>
    <x v="30"/>
    <x v="36"/>
    <n v="27.634499999999999"/>
    <n v="8"/>
    <n v="40.049999999999997"/>
    <n v="86050"/>
    <n v="4.9800000000000004"/>
    <x v="1"/>
  </r>
  <r>
    <n v="2781"/>
    <s v="Kelly Byers"/>
    <x v="2"/>
    <n v="0.09"/>
    <n v="2.16"/>
    <n v="6.05"/>
    <x v="1"/>
    <x v="1"/>
    <x v="2"/>
    <x v="5"/>
    <x v="5"/>
    <s v="Peel &amp; Stick Add-On Corner Pockets"/>
    <n v="0.37"/>
    <s v="United States"/>
    <x v="2"/>
    <x v="14"/>
    <s v="Woodburn"/>
    <n v="97071"/>
    <x v="30"/>
    <x v="34"/>
    <n v="-37.789000000000001"/>
    <n v="2"/>
    <n v="5.48"/>
    <n v="87162"/>
    <n v="2.0700000000000003"/>
    <x v="2"/>
  </r>
  <r>
    <n v="2781"/>
    <s v="Kelly Byers"/>
    <x v="2"/>
    <n v="0.03"/>
    <n v="808.49"/>
    <n v="55.3"/>
    <x v="0"/>
    <x v="1"/>
    <x v="1"/>
    <x v="3"/>
    <x v="3"/>
    <s v="Hewlett-Packard Business Color Inkjet 3000 [N, DTN] Series Printers"/>
    <n v="0.4"/>
    <s v="United States"/>
    <x v="2"/>
    <x v="14"/>
    <s v="Woodburn"/>
    <n v="97071"/>
    <x v="30"/>
    <x v="36"/>
    <n v="7576.11"/>
    <n v="11"/>
    <n v="8201.33"/>
    <n v="87162"/>
    <n v="808.46"/>
    <x v="2"/>
  </r>
  <r>
    <n v="2781"/>
    <s v="Kelly Byers"/>
    <x v="2"/>
    <n v="0"/>
    <n v="6.48"/>
    <n v="8.19"/>
    <x v="1"/>
    <x v="1"/>
    <x v="2"/>
    <x v="7"/>
    <x v="5"/>
    <s v="Xerox 217"/>
    <n v="0.37"/>
    <s v="United States"/>
    <x v="2"/>
    <x v="14"/>
    <s v="Woodburn"/>
    <n v="97071"/>
    <x v="30"/>
    <x v="36"/>
    <n v="-43.26"/>
    <n v="3"/>
    <n v="22.67"/>
    <n v="87162"/>
    <n v="6.48"/>
    <x v="2"/>
  </r>
  <r>
    <n v="1238"/>
    <s v="April Bowers"/>
    <x v="4"/>
    <n v="0.01"/>
    <n v="160.97999999999999"/>
    <n v="30"/>
    <x v="0"/>
    <x v="3"/>
    <x v="0"/>
    <x v="9"/>
    <x v="3"/>
    <s v="Office Star - Mid Back Dual function Ergonomic High Back Chair with 2-Way Adjustable Arms"/>
    <n v="0.62"/>
    <s v="United States"/>
    <x v="1"/>
    <x v="18"/>
    <s v="Cedar Hill"/>
    <n v="75104"/>
    <x v="30"/>
    <x v="29"/>
    <n v="788.79"/>
    <n v="10"/>
    <n v="1634.67"/>
    <n v="86075"/>
    <n v="160.97"/>
    <x v="1"/>
  </r>
  <r>
    <n v="911"/>
    <s v="Marsha P Joyner"/>
    <x v="3"/>
    <n v="0.05"/>
    <n v="7.64"/>
    <n v="5.83"/>
    <x v="1"/>
    <x v="3"/>
    <x v="2"/>
    <x v="7"/>
    <x v="2"/>
    <s v="Rediform Wirebound &quot;Phone Memo&quot; Message Book, 11 x 5-3/4"/>
    <n v="0.36"/>
    <s v="United States"/>
    <x v="3"/>
    <x v="44"/>
    <s v="Wheeling"/>
    <n v="26003"/>
    <x v="30"/>
    <x v="29"/>
    <n v="-21.018000000000001"/>
    <n v="2"/>
    <n v="16.600000000000001"/>
    <n v="90185"/>
    <n v="7.59"/>
    <x v="3"/>
  </r>
  <r>
    <n v="911"/>
    <s v="Marsha P Joyner"/>
    <x v="3"/>
    <n v="0.04"/>
    <n v="218.75"/>
    <n v="69.64"/>
    <x v="0"/>
    <x v="3"/>
    <x v="0"/>
    <x v="0"/>
    <x v="0"/>
    <s v="BoxOffice By Design Rectangular and Half-Moon Meeting Room Tables"/>
    <n v="0.72"/>
    <s v="United States"/>
    <x v="3"/>
    <x v="44"/>
    <s v="Wheeling"/>
    <n v="26003"/>
    <x v="30"/>
    <x v="31"/>
    <n v="-655.52987499999995"/>
    <n v="10"/>
    <n v="2285.41"/>
    <n v="90185"/>
    <n v="218.71"/>
    <x v="3"/>
  </r>
  <r>
    <n v="2137"/>
    <s v="Crystal Crabtree"/>
    <x v="3"/>
    <n v="0"/>
    <n v="6.98"/>
    <n v="1.6"/>
    <x v="1"/>
    <x v="3"/>
    <x v="2"/>
    <x v="7"/>
    <x v="2"/>
    <s v="Adams Phone Message Book, Professional, 400 Message Capacity, 5 3/6” x 11”"/>
    <n v="0.38"/>
    <s v="United States"/>
    <x v="0"/>
    <x v="12"/>
    <s v="West Palm Beach"/>
    <n v="33407"/>
    <x v="30"/>
    <x v="29"/>
    <n v="-343.86799999999999"/>
    <n v="9"/>
    <n v="64.48"/>
    <n v="86002"/>
    <n v="6.98"/>
    <x v="0"/>
  </r>
  <r>
    <n v="510"/>
    <s v="Gregory Rao"/>
    <x v="0"/>
    <n v="0.03"/>
    <n v="6.37"/>
    <n v="5.19"/>
    <x v="1"/>
    <x v="3"/>
    <x v="2"/>
    <x v="5"/>
    <x v="5"/>
    <s v="C-Line Peel &amp; Stick Add-On Filing Pockets, 8-3/4 x 5-1/8, 10/Pack"/>
    <n v="0.38"/>
    <s v="United States"/>
    <x v="2"/>
    <x v="8"/>
    <s v="Manteca"/>
    <n v="95336"/>
    <x v="31"/>
    <x v="29"/>
    <n v="-29.092700000000001"/>
    <n v="14"/>
    <n v="89.79"/>
    <n v="90059"/>
    <n v="6.34"/>
    <x v="2"/>
  </r>
  <r>
    <n v="2122"/>
    <s v="Carolyn Fisher"/>
    <x v="0"/>
    <n v="0.06"/>
    <n v="80.97"/>
    <n v="33.6"/>
    <x v="0"/>
    <x v="1"/>
    <x v="1"/>
    <x v="3"/>
    <x v="3"/>
    <s v="Lexmark Z25 Color Inkjet Printer"/>
    <n v="0.37"/>
    <s v="United States"/>
    <x v="0"/>
    <x v="1"/>
    <s v="Sherwood"/>
    <n v="72116"/>
    <x v="31"/>
    <x v="33"/>
    <n v="-15.1844"/>
    <n v="10"/>
    <n v="799.76"/>
    <n v="89664"/>
    <n v="80.91"/>
    <x v="0"/>
  </r>
  <r>
    <n v="1211"/>
    <s v="Debra Proctor"/>
    <x v="2"/>
    <n v="0.01"/>
    <n v="3.08"/>
    <n v="0.5"/>
    <x v="1"/>
    <x v="3"/>
    <x v="2"/>
    <x v="13"/>
    <x v="5"/>
    <s v="Avery 497"/>
    <n v="0.37"/>
    <s v="United States"/>
    <x v="1"/>
    <x v="2"/>
    <s v="Fort Wayne"/>
    <n v="46806"/>
    <x v="31"/>
    <x v="32"/>
    <n v="9.0045000000000002"/>
    <n v="4"/>
    <n v="13.05"/>
    <n v="88598"/>
    <n v="3.0700000000000003"/>
    <x v="1"/>
  </r>
  <r>
    <n v="1949"/>
    <s v="Dana Waller"/>
    <x v="2"/>
    <n v="0.05"/>
    <n v="424.21"/>
    <n v="110.2"/>
    <x v="0"/>
    <x v="0"/>
    <x v="0"/>
    <x v="0"/>
    <x v="0"/>
    <s v="Bush Advantage Collection® Racetrack Conference Table"/>
    <n v="0.67"/>
    <s v="United States"/>
    <x v="2"/>
    <x v="24"/>
    <s v="Bozeman"/>
    <n v="59715"/>
    <x v="31"/>
    <x v="35"/>
    <n v="-213.40280000000001"/>
    <n v="12"/>
    <n v="4935.22"/>
    <n v="90415"/>
    <n v="424.15999999999997"/>
    <x v="2"/>
  </r>
  <r>
    <n v="2071"/>
    <s v="Victor Cherry"/>
    <x v="3"/>
    <n v="0.03"/>
    <n v="60.98"/>
    <n v="1.99"/>
    <x v="1"/>
    <x v="3"/>
    <x v="1"/>
    <x v="1"/>
    <x v="1"/>
    <s v="Imation 5.2GB DVD-RAM"/>
    <n v="0.5"/>
    <s v="United States"/>
    <x v="1"/>
    <x v="25"/>
    <s v="Farmington Hills"/>
    <n v="48336"/>
    <x v="31"/>
    <x v="31"/>
    <n v="976.2672"/>
    <n v="23"/>
    <n v="1414.88"/>
    <n v="88555"/>
    <n v="60.949999999999996"/>
    <x v="1"/>
  </r>
  <r>
    <n v="2071"/>
    <s v="Victor Cherry"/>
    <x v="3"/>
    <n v="0.04"/>
    <n v="3.08"/>
    <n v="0.99"/>
    <x v="1"/>
    <x v="3"/>
    <x v="2"/>
    <x v="13"/>
    <x v="5"/>
    <s v="Avery 481"/>
    <n v="0.37"/>
    <s v="United States"/>
    <x v="1"/>
    <x v="25"/>
    <s v="Farmington Hills"/>
    <n v="48336"/>
    <x v="31"/>
    <x v="29"/>
    <n v="23.204699999999999"/>
    <n v="11"/>
    <n v="33.630000000000003"/>
    <n v="88555"/>
    <n v="3.04"/>
    <x v="1"/>
  </r>
  <r>
    <n v="2072"/>
    <s v="Malcolm S Lanier"/>
    <x v="3"/>
    <n v="0"/>
    <n v="10.31"/>
    <n v="1.79"/>
    <x v="1"/>
    <x v="3"/>
    <x v="2"/>
    <x v="7"/>
    <x v="2"/>
    <s v="Speediset Carbonless Redi-Letter® 7&quot; x 8 1/2&quot;"/>
    <n v="0.38"/>
    <s v="United States"/>
    <x v="1"/>
    <x v="25"/>
    <s v="Flint"/>
    <n v="48505"/>
    <x v="31"/>
    <x v="33"/>
    <n v="167.46299999999999"/>
    <n v="23"/>
    <n v="242.7"/>
    <n v="88555"/>
    <n v="10.31"/>
    <x v="1"/>
  </r>
  <r>
    <n v="397"/>
    <s v="Denise Carver"/>
    <x v="0"/>
    <n v="0.1"/>
    <n v="154.13"/>
    <n v="69"/>
    <x v="1"/>
    <x v="3"/>
    <x v="0"/>
    <x v="0"/>
    <x v="4"/>
    <s v="Laminate Occasional Tables"/>
    <n v="0.68"/>
    <s v="United States"/>
    <x v="3"/>
    <x v="27"/>
    <s v="Cuyahoga Falls"/>
    <n v="44221"/>
    <x v="32"/>
    <x v="33"/>
    <n v="-372.48597100000001"/>
    <n v="8"/>
    <n v="1216.32"/>
    <n v="89319"/>
    <n v="154.03"/>
    <x v="3"/>
  </r>
  <r>
    <n v="2555"/>
    <s v="Karl Knowles"/>
    <x v="0"/>
    <n v="0"/>
    <n v="12.97"/>
    <n v="1.49"/>
    <x v="1"/>
    <x v="2"/>
    <x v="2"/>
    <x v="5"/>
    <x v="5"/>
    <s v="Mead 1st Gear 2&quot; Zipper Binder, Asst. Colors"/>
    <n v="0.35"/>
    <s v="United States"/>
    <x v="1"/>
    <x v="30"/>
    <s v="Madison"/>
    <n v="53711"/>
    <x v="32"/>
    <x v="33"/>
    <n v="180.23490000000001"/>
    <n v="19"/>
    <n v="261.20999999999998"/>
    <n v="86529"/>
    <n v="12.97"/>
    <x v="1"/>
  </r>
  <r>
    <n v="2555"/>
    <s v="Karl Knowles"/>
    <x v="0"/>
    <n v="0.06"/>
    <n v="4.91"/>
    <n v="0.5"/>
    <x v="1"/>
    <x v="2"/>
    <x v="2"/>
    <x v="13"/>
    <x v="5"/>
    <s v="Avery 508"/>
    <n v="0.36"/>
    <s v="United States"/>
    <x v="1"/>
    <x v="30"/>
    <s v="Madison"/>
    <n v="53711"/>
    <x v="32"/>
    <x v="29"/>
    <n v="29.525099999999998"/>
    <n v="9"/>
    <n v="42.79"/>
    <n v="86529"/>
    <n v="4.8500000000000005"/>
    <x v="1"/>
  </r>
  <r>
    <n v="68"/>
    <s v="Scott Bunn"/>
    <x v="1"/>
    <n v="0.09"/>
    <n v="122.99"/>
    <n v="70.2"/>
    <x v="0"/>
    <x v="3"/>
    <x v="0"/>
    <x v="9"/>
    <x v="3"/>
    <s v="Global High-Back Leather Tilter, Burgundy"/>
    <n v="0.74"/>
    <s v="United States"/>
    <x v="3"/>
    <x v="11"/>
    <s v="New York City"/>
    <n v="10177"/>
    <x v="32"/>
    <x v="34"/>
    <n v="-2426.5500000000002"/>
    <n v="49"/>
    <n v="5718.85"/>
    <n v="55713"/>
    <n v="122.89999999999999"/>
    <x v="3"/>
  </r>
  <r>
    <n v="70"/>
    <s v="Annette Boone"/>
    <x v="1"/>
    <n v="0.09"/>
    <n v="122.99"/>
    <n v="70.2"/>
    <x v="0"/>
    <x v="3"/>
    <x v="0"/>
    <x v="9"/>
    <x v="3"/>
    <s v="Global High-Back Leather Tilter, Burgundy"/>
    <n v="0.74"/>
    <s v="United States"/>
    <x v="3"/>
    <x v="42"/>
    <s v="Burlington"/>
    <n v="5401"/>
    <x v="32"/>
    <x v="34"/>
    <n v="-2426.5500000000002"/>
    <n v="12"/>
    <n v="1400.53"/>
    <n v="87947"/>
    <n v="122.89999999999999"/>
    <x v="3"/>
  </r>
  <r>
    <n v="894"/>
    <s v="Gail Rankin Cole"/>
    <x v="2"/>
    <n v="0.02"/>
    <n v="1.1399999999999999"/>
    <n v="0.7"/>
    <x v="1"/>
    <x v="3"/>
    <x v="2"/>
    <x v="14"/>
    <x v="2"/>
    <s v="OIC Thumb-Tacks"/>
    <n v="0.38"/>
    <s v="United States"/>
    <x v="3"/>
    <x v="31"/>
    <s v="Washington"/>
    <n v="20024"/>
    <x v="32"/>
    <x v="29"/>
    <n v="-0.49"/>
    <n v="38"/>
    <n v="44.85"/>
    <n v="38529"/>
    <n v="1.1199999999999999"/>
    <x v="3"/>
  </r>
  <r>
    <n v="2498"/>
    <s v="Arlene Long"/>
    <x v="4"/>
    <n v="0.09"/>
    <n v="6.28"/>
    <n v="5.41"/>
    <x v="1"/>
    <x v="0"/>
    <x v="0"/>
    <x v="11"/>
    <x v="5"/>
    <s v="Eldon® 200 Class™ Desk Accessories"/>
    <n v="0.53"/>
    <s v="United States"/>
    <x v="2"/>
    <x v="8"/>
    <s v="San Diego"/>
    <n v="92024"/>
    <x v="32"/>
    <x v="34"/>
    <n v="-61.59"/>
    <n v="56"/>
    <n v="355.4"/>
    <n v="54567"/>
    <n v="6.19"/>
    <x v="2"/>
  </r>
  <r>
    <n v="2500"/>
    <s v="Kevin Smith"/>
    <x v="4"/>
    <n v="0.09"/>
    <n v="6.28"/>
    <n v="5.41"/>
    <x v="1"/>
    <x v="0"/>
    <x v="0"/>
    <x v="11"/>
    <x v="5"/>
    <s v="Eldon® 200 Class™ Desk Accessories"/>
    <n v="0.53"/>
    <s v="United States"/>
    <x v="1"/>
    <x v="10"/>
    <s v="Lake In The Hills"/>
    <n v="60102"/>
    <x v="32"/>
    <x v="34"/>
    <n v="-32.026800000000001"/>
    <n v="14"/>
    <n v="88.85"/>
    <n v="88320"/>
    <n v="6.19"/>
    <x v="1"/>
  </r>
  <r>
    <n v="84"/>
    <s v="Helen Stein"/>
    <x v="3"/>
    <n v="0"/>
    <n v="8.09"/>
    <n v="7.96"/>
    <x v="1"/>
    <x v="1"/>
    <x v="0"/>
    <x v="11"/>
    <x v="5"/>
    <s v="6&quot; Cubicle Wall Clock, Black"/>
    <n v="0.49"/>
    <s v="United States"/>
    <x v="3"/>
    <x v="27"/>
    <s v="Cincinnati"/>
    <n v="45231"/>
    <x v="32"/>
    <x v="33"/>
    <n v="-144.56"/>
    <n v="11"/>
    <n v="90.98"/>
    <n v="87364"/>
    <n v="8.09"/>
    <x v="3"/>
  </r>
  <r>
    <n v="1412"/>
    <s v="Marc Ray"/>
    <x v="3"/>
    <n v="0.08"/>
    <n v="3.38"/>
    <n v="0.85"/>
    <x v="1"/>
    <x v="3"/>
    <x v="2"/>
    <x v="2"/>
    <x v="2"/>
    <s v="Avery Hi-Liter® Fluorescent Desk Style Markers"/>
    <n v="0.48"/>
    <s v="United States"/>
    <x v="2"/>
    <x v="8"/>
    <s v="Mountain View"/>
    <n v="94043"/>
    <x v="32"/>
    <x v="34"/>
    <n v="20.453600000000002"/>
    <n v="12"/>
    <n v="38.81"/>
    <n v="87087"/>
    <n v="3.3"/>
    <x v="2"/>
  </r>
  <r>
    <n v="1413"/>
    <s v="Pamela Wiley"/>
    <x v="3"/>
    <n v="0.02"/>
    <n v="16.48"/>
    <n v="1.99"/>
    <x v="2"/>
    <x v="3"/>
    <x v="1"/>
    <x v="1"/>
    <x v="1"/>
    <s v="Maxell DVD-RAM Discs"/>
    <n v="0.42"/>
    <s v="United States"/>
    <x v="3"/>
    <x v="35"/>
    <s v="Boston"/>
    <n v="2113"/>
    <x v="32"/>
    <x v="34"/>
    <n v="69.61"/>
    <n v="27"/>
    <n v="484.56"/>
    <n v="45539"/>
    <n v="16.46"/>
    <x v="3"/>
  </r>
  <r>
    <n v="3196"/>
    <s v="Rick Foster Hawkins"/>
    <x v="3"/>
    <n v="0.03"/>
    <n v="200.97"/>
    <n v="15.59"/>
    <x v="0"/>
    <x v="2"/>
    <x v="1"/>
    <x v="3"/>
    <x v="3"/>
    <s v="Hewlett-Packard Deskjet 6122 Color Inkjet Printer"/>
    <n v="0.36"/>
    <s v="United States"/>
    <x v="2"/>
    <x v="8"/>
    <s v="San Francisco"/>
    <n v="94109"/>
    <x v="32"/>
    <x v="33"/>
    <n v="1951.3"/>
    <n v="43"/>
    <n v="8717.75"/>
    <n v="24294"/>
    <n v="200.94"/>
    <x v="2"/>
  </r>
  <r>
    <n v="3197"/>
    <s v="Wallace Pugh"/>
    <x v="3"/>
    <n v="0.03"/>
    <n v="200.97"/>
    <n v="15.59"/>
    <x v="0"/>
    <x v="2"/>
    <x v="1"/>
    <x v="3"/>
    <x v="3"/>
    <s v="Hewlett-Packard Deskjet 6122 Color Inkjet Printer"/>
    <n v="0.36"/>
    <s v="United States"/>
    <x v="1"/>
    <x v="10"/>
    <s v="Northbrook"/>
    <n v="60062"/>
    <x v="32"/>
    <x v="33"/>
    <n v="1538.7828"/>
    <n v="11"/>
    <n v="2230.12"/>
    <n v="90850"/>
    <n v="200.94"/>
    <x v="1"/>
  </r>
  <r>
    <n v="2486"/>
    <s v="Jack Horn"/>
    <x v="2"/>
    <n v="0"/>
    <n v="180.98"/>
    <n v="30"/>
    <x v="0"/>
    <x v="0"/>
    <x v="0"/>
    <x v="9"/>
    <x v="3"/>
    <s v="Office Star - Ergonomic Mid Back Chair with 2-Way Adjustable Arms"/>
    <n v="0.69"/>
    <s v="United States"/>
    <x v="0"/>
    <x v="5"/>
    <s v="Statesboro"/>
    <n v="30458"/>
    <x v="33"/>
    <x v="35"/>
    <n v="9.2040000000000006"/>
    <n v="11"/>
    <n v="2084.16"/>
    <n v="91416"/>
    <n v="180.98"/>
    <x v="0"/>
  </r>
  <r>
    <n v="3053"/>
    <s v="Robin Tyler"/>
    <x v="4"/>
    <n v="0.06"/>
    <n v="125.99"/>
    <n v="2.5"/>
    <x v="1"/>
    <x v="3"/>
    <x v="1"/>
    <x v="12"/>
    <x v="5"/>
    <s v="i2000"/>
    <n v="0.6"/>
    <s v="United States"/>
    <x v="0"/>
    <x v="32"/>
    <s v="Murray"/>
    <n v="42071"/>
    <x v="33"/>
    <x v="35"/>
    <n v="402.06599999999997"/>
    <n v="11"/>
    <n v="1173.76"/>
    <n v="86662"/>
    <n v="125.92999999999999"/>
    <x v="0"/>
  </r>
  <r>
    <n v="603"/>
    <s v="Gretchen Ball"/>
    <x v="3"/>
    <n v="0.02"/>
    <n v="35.99"/>
    <n v="5"/>
    <x v="1"/>
    <x v="2"/>
    <x v="1"/>
    <x v="12"/>
    <x v="5"/>
    <s v="Accessory27"/>
    <n v="0.85"/>
    <s v="United States"/>
    <x v="2"/>
    <x v="3"/>
    <s v="Pueblo"/>
    <n v="81001"/>
    <x v="33"/>
    <x v="35"/>
    <n v="-120.934"/>
    <n v="7"/>
    <n v="227.79"/>
    <n v="87020"/>
    <n v="35.97"/>
    <x v="2"/>
  </r>
  <r>
    <n v="3151"/>
    <s v="Glenda Hunter"/>
    <x v="0"/>
    <n v="0.01"/>
    <n v="3502.14"/>
    <n v="8.73"/>
    <x v="0"/>
    <x v="3"/>
    <x v="1"/>
    <x v="3"/>
    <x v="0"/>
    <s v="Okidata Pacemark 4410N Wide Format Dot Matrix Printer"/>
    <n v="0.56999999999999995"/>
    <s v="United States"/>
    <x v="2"/>
    <x v="8"/>
    <s v="Twentynine Palms"/>
    <n v="92277"/>
    <x v="34"/>
    <x v="35"/>
    <n v="-4075.9339920000002"/>
    <n v="1"/>
    <n v="3501.79"/>
    <n v="88544"/>
    <n v="3502.1299999999997"/>
    <x v="2"/>
  </r>
  <r>
    <n v="3151"/>
    <s v="Glenda Hunter"/>
    <x v="0"/>
    <n v="0.06"/>
    <n v="15.73"/>
    <n v="7.42"/>
    <x v="1"/>
    <x v="3"/>
    <x v="2"/>
    <x v="16"/>
    <x v="1"/>
    <s v="Acme Galleria® Hot Forged Steel Scissors with Colored Handles"/>
    <n v="0.56000000000000005"/>
    <s v="United States"/>
    <x v="2"/>
    <x v="8"/>
    <s v="Twentynine Palms"/>
    <n v="92277"/>
    <x v="34"/>
    <x v="35"/>
    <n v="-18.558800000000002"/>
    <n v="4"/>
    <n v="63.04"/>
    <n v="88544"/>
    <n v="15.67"/>
    <x v="2"/>
  </r>
  <r>
    <n v="3351"/>
    <s v="Nathan Wyatt"/>
    <x v="0"/>
    <n v="0.1"/>
    <n v="10.89"/>
    <n v="4.5"/>
    <x v="1"/>
    <x v="0"/>
    <x v="2"/>
    <x v="8"/>
    <x v="5"/>
    <s v="Belkin 6 Outlet Metallic Surge Strip"/>
    <n v="0.59"/>
    <s v="United States"/>
    <x v="2"/>
    <x v="4"/>
    <s v="Pasco"/>
    <n v="99301"/>
    <x v="34"/>
    <x v="32"/>
    <n v="-19.2972"/>
    <n v="17"/>
    <n v="178.68"/>
    <n v="91297"/>
    <n v="10.790000000000001"/>
    <x v="2"/>
  </r>
  <r>
    <n v="960"/>
    <s v="Phillip Chappell"/>
    <x v="2"/>
    <n v="0.03"/>
    <n v="2.94"/>
    <n v="0.96"/>
    <x v="1"/>
    <x v="2"/>
    <x v="2"/>
    <x v="2"/>
    <x v="2"/>
    <s v="Newell 343"/>
    <n v="0.57999999999999996"/>
    <s v="United States"/>
    <x v="2"/>
    <x v="8"/>
    <s v="Redondo Beach"/>
    <n v="90278"/>
    <x v="34"/>
    <x v="37"/>
    <n v="-4.2"/>
    <n v="1"/>
    <n v="3.51"/>
    <n v="89401"/>
    <n v="2.91"/>
    <x v="2"/>
  </r>
  <r>
    <n v="962"/>
    <s v="Yvonne Clarke"/>
    <x v="2"/>
    <n v="0.03"/>
    <n v="2.94"/>
    <n v="0.96"/>
    <x v="1"/>
    <x v="2"/>
    <x v="2"/>
    <x v="2"/>
    <x v="2"/>
    <s v="Newell 343"/>
    <n v="0.57999999999999996"/>
    <s v="United States"/>
    <x v="1"/>
    <x v="10"/>
    <s v="Chicago"/>
    <n v="60610"/>
    <x v="34"/>
    <x v="37"/>
    <n v="-4.2"/>
    <n v="2"/>
    <n v="7.01"/>
    <n v="17636"/>
    <n v="2.91"/>
    <x v="1"/>
  </r>
  <r>
    <n v="1213"/>
    <s v="Jeremy Pratt"/>
    <x v="2"/>
    <n v="7.0000000000000007E-2"/>
    <n v="29.89"/>
    <n v="1.99"/>
    <x v="2"/>
    <x v="3"/>
    <x v="1"/>
    <x v="1"/>
    <x v="1"/>
    <s v="Verbatim DVD-RAM, 5.2GB, Rewritable, Type 1, DS"/>
    <n v="0.5"/>
    <s v="United States"/>
    <x v="1"/>
    <x v="2"/>
    <s v="Granger"/>
    <n v="46530"/>
    <x v="34"/>
    <x v="38"/>
    <n v="258.6189"/>
    <n v="13"/>
    <n v="374.81"/>
    <n v="88599"/>
    <n v="29.82"/>
    <x v="1"/>
  </r>
  <r>
    <n v="1213"/>
    <s v="Jeremy Pratt"/>
    <x v="2"/>
    <n v="0.03"/>
    <n v="8.34"/>
    <n v="4.82"/>
    <x v="1"/>
    <x v="3"/>
    <x v="2"/>
    <x v="7"/>
    <x v="5"/>
    <s v="Southworth 25% Cotton Antique Laid Paper &amp; Envelopes"/>
    <n v="0.4"/>
    <s v="United States"/>
    <x v="1"/>
    <x v="2"/>
    <s v="Granger"/>
    <n v="46530"/>
    <x v="34"/>
    <x v="37"/>
    <n v="-6.71"/>
    <n v="5"/>
    <n v="43.27"/>
    <n v="88599"/>
    <n v="8.31"/>
    <x v="1"/>
  </r>
  <r>
    <n v="2203"/>
    <s v="Eddie Walker"/>
    <x v="2"/>
    <n v="0.08"/>
    <n v="145.44999999999999"/>
    <n v="17.850000000000001"/>
    <x v="0"/>
    <x v="2"/>
    <x v="1"/>
    <x v="3"/>
    <x v="3"/>
    <s v="Panasonic KX-P1150 Dot Matrix Printer"/>
    <n v="0.56000000000000005"/>
    <s v="United States"/>
    <x v="1"/>
    <x v="7"/>
    <s v="Brooklyn Park"/>
    <n v="55445"/>
    <x v="34"/>
    <x v="34"/>
    <n v="751.58"/>
    <n v="8"/>
    <n v="1117.6600000000001"/>
    <n v="86051"/>
    <n v="145.36999999999998"/>
    <x v="1"/>
  </r>
  <r>
    <n v="2204"/>
    <s v="Oscar Ford"/>
    <x v="2"/>
    <n v="7.0000000000000007E-2"/>
    <n v="33.94"/>
    <n v="19.190000000000001"/>
    <x v="0"/>
    <x v="2"/>
    <x v="0"/>
    <x v="9"/>
    <x v="3"/>
    <s v="Metal Folding Chairs, Beige, 4/Carton"/>
    <n v="0.57999999999999996"/>
    <s v="United States"/>
    <x v="1"/>
    <x v="7"/>
    <s v="Burnsville"/>
    <n v="55337"/>
    <x v="34"/>
    <x v="37"/>
    <n v="-157.56"/>
    <n v="5"/>
    <n v="169.46"/>
    <n v="86051"/>
    <n v="33.869999999999997"/>
    <x v="1"/>
  </r>
  <r>
    <n v="689"/>
    <s v="Tommy Honeycutt"/>
    <x v="4"/>
    <n v="7.0000000000000007E-2"/>
    <n v="1.7"/>
    <n v="1.99"/>
    <x v="1"/>
    <x v="0"/>
    <x v="1"/>
    <x v="1"/>
    <x v="1"/>
    <s v="BASF Silver 74 Minute CD-R"/>
    <n v="0.51"/>
    <s v="United States"/>
    <x v="1"/>
    <x v="6"/>
    <s v="Saint Peters"/>
    <n v="63376"/>
    <x v="34"/>
    <x v="35"/>
    <n v="-51.42"/>
    <n v="10"/>
    <n v="17.420000000000002"/>
    <n v="88502"/>
    <n v="1.63"/>
    <x v="1"/>
  </r>
  <r>
    <n v="1363"/>
    <s v="Earl Roy"/>
    <x v="4"/>
    <n v="0.05"/>
    <n v="12.97"/>
    <n v="1.49"/>
    <x v="1"/>
    <x v="1"/>
    <x v="2"/>
    <x v="5"/>
    <x v="5"/>
    <s v="Mead 1st Gear 2&quot; Zipper Binder, Asst. Colors"/>
    <n v="0.35"/>
    <s v="United States"/>
    <x v="0"/>
    <x v="12"/>
    <s v="Casselberry"/>
    <n v="32707"/>
    <x v="34"/>
    <x v="32"/>
    <n v="5.4660000000000002"/>
    <n v="2"/>
    <n v="26.37"/>
    <n v="89993"/>
    <n v="12.92"/>
    <x v="0"/>
  </r>
  <r>
    <n v="1363"/>
    <s v="Earl Roy"/>
    <x v="4"/>
    <n v="0.06"/>
    <n v="5.81"/>
    <n v="3.37"/>
    <x v="1"/>
    <x v="1"/>
    <x v="2"/>
    <x v="14"/>
    <x v="2"/>
    <s v="Advantus Push Pins, Aluminum Head"/>
    <n v="0.54"/>
    <s v="United States"/>
    <x v="0"/>
    <x v="12"/>
    <s v="Casselberry"/>
    <n v="32707"/>
    <x v="34"/>
    <x v="32"/>
    <n v="-149.1182"/>
    <n v="9"/>
    <n v="53.44"/>
    <n v="89993"/>
    <n v="5.75"/>
    <x v="0"/>
  </r>
  <r>
    <n v="1499"/>
    <s v="Charlotte L Doyle"/>
    <x v="4"/>
    <n v="0.05"/>
    <n v="2.16"/>
    <n v="6.05"/>
    <x v="1"/>
    <x v="2"/>
    <x v="2"/>
    <x v="5"/>
    <x v="5"/>
    <s v="Peel &amp; Stick Add-On Corner Pockets"/>
    <n v="0.37"/>
    <s v="United States"/>
    <x v="0"/>
    <x v="12"/>
    <s v="Coral Gables"/>
    <n v="33134"/>
    <x v="34"/>
    <x v="35"/>
    <n v="-298.88600000000002"/>
    <n v="8"/>
    <n v="18.59"/>
    <n v="90731"/>
    <n v="2.1100000000000003"/>
    <x v="0"/>
  </r>
  <r>
    <n v="1499"/>
    <s v="Charlotte L Doyle"/>
    <x v="4"/>
    <n v="0.03"/>
    <n v="6.48"/>
    <n v="6.6"/>
    <x v="1"/>
    <x v="2"/>
    <x v="2"/>
    <x v="7"/>
    <x v="5"/>
    <s v="Xerox 21"/>
    <n v="0.37"/>
    <s v="United States"/>
    <x v="0"/>
    <x v="12"/>
    <s v="Coral Gables"/>
    <n v="33134"/>
    <x v="34"/>
    <x v="35"/>
    <n v="-145.852"/>
    <n v="9"/>
    <n v="58.83"/>
    <n v="90731"/>
    <n v="6.45"/>
    <x v="0"/>
  </r>
  <r>
    <n v="1499"/>
    <s v="Charlotte L Doyle"/>
    <x v="4"/>
    <n v="0.08"/>
    <n v="146.05000000000001"/>
    <n v="80.2"/>
    <x v="0"/>
    <x v="2"/>
    <x v="0"/>
    <x v="0"/>
    <x v="0"/>
    <s v="BPI Conference Tables"/>
    <n v="0.71"/>
    <s v="United States"/>
    <x v="0"/>
    <x v="12"/>
    <s v="Coral Gables"/>
    <n v="33134"/>
    <x v="34"/>
    <x v="35"/>
    <n v="-27.951000000000001"/>
    <n v="11"/>
    <n v="1557.66"/>
    <n v="90731"/>
    <n v="145.97"/>
    <x v="0"/>
  </r>
  <r>
    <n v="2286"/>
    <s v="Larry Langston"/>
    <x v="4"/>
    <n v="0"/>
    <n v="4.91"/>
    <n v="0.5"/>
    <x v="1"/>
    <x v="3"/>
    <x v="2"/>
    <x v="13"/>
    <x v="5"/>
    <s v="Avery 493"/>
    <n v="0.36"/>
    <s v="United States"/>
    <x v="0"/>
    <x v="23"/>
    <s v="Spartanburg"/>
    <n v="29301"/>
    <x v="34"/>
    <x v="32"/>
    <n v="99.197999999999993"/>
    <n v="12"/>
    <n v="61.87"/>
    <n v="90145"/>
    <n v="4.91"/>
    <x v="0"/>
  </r>
  <r>
    <n v="2286"/>
    <s v="Larry Langston"/>
    <x v="4"/>
    <n v="0.01"/>
    <n v="7.28"/>
    <n v="11.15"/>
    <x v="1"/>
    <x v="3"/>
    <x v="2"/>
    <x v="7"/>
    <x v="5"/>
    <s v="Array® Parchment Paper, Assorted Colors"/>
    <n v="0.37"/>
    <s v="United States"/>
    <x v="0"/>
    <x v="23"/>
    <s v="Spartanburg"/>
    <n v="29301"/>
    <x v="34"/>
    <x v="35"/>
    <n v="136.03139999999999"/>
    <n v="6"/>
    <n v="48.88"/>
    <n v="90145"/>
    <n v="7.2700000000000005"/>
    <x v="0"/>
  </r>
  <r>
    <n v="2286"/>
    <s v="Larry Langston"/>
    <x v="4"/>
    <n v="0.1"/>
    <n v="6.68"/>
    <n v="6.93"/>
    <x v="1"/>
    <x v="3"/>
    <x v="2"/>
    <x v="7"/>
    <x v="5"/>
    <s v="HP Office Paper (20Lb. and 87 Bright)"/>
    <n v="0.37"/>
    <s v="United States"/>
    <x v="0"/>
    <x v="23"/>
    <s v="Spartanburg"/>
    <n v="29301"/>
    <x v="34"/>
    <x v="36"/>
    <n v="-100.072"/>
    <n v="3"/>
    <n v="21.56"/>
    <n v="90145"/>
    <n v="6.58"/>
    <x v="0"/>
  </r>
  <r>
    <n v="2290"/>
    <s v="Glen Robertson"/>
    <x v="4"/>
    <n v="7.0000000000000007E-2"/>
    <n v="80.98"/>
    <n v="7.18"/>
    <x v="1"/>
    <x v="3"/>
    <x v="1"/>
    <x v="1"/>
    <x v="5"/>
    <s v="Logitech Cordless Navigator Duo"/>
    <n v="0.48"/>
    <s v="United States"/>
    <x v="1"/>
    <x v="7"/>
    <s v="Coon Rapids"/>
    <n v="55433"/>
    <x v="34"/>
    <x v="32"/>
    <n v="779.47230000000002"/>
    <n v="15"/>
    <n v="1129.67"/>
    <n v="88164"/>
    <n v="80.910000000000011"/>
    <x v="1"/>
  </r>
  <r>
    <n v="3042"/>
    <s v="Tara Gold"/>
    <x v="4"/>
    <n v="7.0000000000000007E-2"/>
    <n v="14.48"/>
    <n v="6.46"/>
    <x v="1"/>
    <x v="0"/>
    <x v="2"/>
    <x v="5"/>
    <x v="5"/>
    <s v="GBC White Gloss Covers, Plain Front"/>
    <n v="0.38"/>
    <s v="United States"/>
    <x v="1"/>
    <x v="38"/>
    <s v="Hutchinson"/>
    <n v="67501"/>
    <x v="34"/>
    <x v="35"/>
    <n v="67.864000000000004"/>
    <n v="12"/>
    <n v="171.33"/>
    <n v="86101"/>
    <n v="14.41"/>
    <x v="1"/>
  </r>
  <r>
    <n v="1776"/>
    <s v="Charlotte Patterson"/>
    <x v="3"/>
    <n v="0.08"/>
    <n v="5.78"/>
    <n v="5.67"/>
    <x v="1"/>
    <x v="1"/>
    <x v="2"/>
    <x v="7"/>
    <x v="5"/>
    <s v="Xerox 1978"/>
    <n v="0.36"/>
    <s v="United States"/>
    <x v="1"/>
    <x v="2"/>
    <s v="Terre Haute"/>
    <n v="47802"/>
    <x v="34"/>
    <x v="35"/>
    <n v="-53.898000000000003"/>
    <n v="19"/>
    <n v="106.57"/>
    <n v="89941"/>
    <n v="5.7"/>
    <x v="1"/>
  </r>
  <r>
    <n v="2947"/>
    <s v="Kathy Turner"/>
    <x v="3"/>
    <n v="0.01"/>
    <n v="7.64"/>
    <n v="1.39"/>
    <x v="1"/>
    <x v="1"/>
    <x v="2"/>
    <x v="15"/>
    <x v="5"/>
    <s v="Security-Tint Envelopes"/>
    <n v="0.36"/>
    <s v="United States"/>
    <x v="3"/>
    <x v="11"/>
    <s v="Depew"/>
    <n v="14043"/>
    <x v="34"/>
    <x v="36"/>
    <n v="112.1181"/>
    <n v="20"/>
    <n v="162.49"/>
    <n v="87511"/>
    <n v="7.63"/>
    <x v="3"/>
  </r>
  <r>
    <n v="234"/>
    <s v="Don Cameron"/>
    <x v="0"/>
    <n v="0.06"/>
    <n v="279.81"/>
    <n v="23.19"/>
    <x v="0"/>
    <x v="0"/>
    <x v="2"/>
    <x v="8"/>
    <x v="3"/>
    <s v="Sanyo 2.5 Cubic Foot Mid-Size Office Refrigerators"/>
    <n v="0.59"/>
    <s v="United States"/>
    <x v="1"/>
    <x v="20"/>
    <s v="Newton"/>
    <n v="50208"/>
    <x v="35"/>
    <x v="32"/>
    <n v="1103.9724000000001"/>
    <n v="6"/>
    <n v="1599.96"/>
    <n v="90236"/>
    <n v="279.75"/>
    <x v="1"/>
  </r>
  <r>
    <n v="2359"/>
    <s v="Annie Horne"/>
    <x v="0"/>
    <n v="0"/>
    <n v="7.28"/>
    <n v="1.77"/>
    <x v="1"/>
    <x v="2"/>
    <x v="2"/>
    <x v="7"/>
    <x v="2"/>
    <s v="Post-it® “Important Message” Note Pad, Neon Colors, 50 Sheets/Pad"/>
    <n v="0.37"/>
    <s v="United States"/>
    <x v="0"/>
    <x v="12"/>
    <s v="Fort Myers"/>
    <n v="33917"/>
    <x v="35"/>
    <x v="35"/>
    <n v="167.16"/>
    <n v="7"/>
    <n v="53.42"/>
    <n v="88265"/>
    <n v="7.28"/>
    <x v="0"/>
  </r>
  <r>
    <n v="672"/>
    <s v="Brian Leach"/>
    <x v="2"/>
    <n v="7.0000000000000007E-2"/>
    <n v="2.88"/>
    <n v="1.01"/>
    <x v="1"/>
    <x v="0"/>
    <x v="2"/>
    <x v="2"/>
    <x v="2"/>
    <s v="Sanford Colorific Colored Pencils, 12/Box"/>
    <n v="0.55000000000000004"/>
    <s v="United States"/>
    <x v="1"/>
    <x v="20"/>
    <s v="Newton"/>
    <n v="50208"/>
    <x v="35"/>
    <x v="38"/>
    <n v="9.59"/>
    <n v="12"/>
    <n v="34.97"/>
    <n v="88173"/>
    <n v="2.81"/>
    <x v="1"/>
  </r>
  <r>
    <n v="672"/>
    <s v="Brian Leach"/>
    <x v="2"/>
    <n v="0.1"/>
    <n v="195.99"/>
    <n v="3.99"/>
    <x v="1"/>
    <x v="0"/>
    <x v="1"/>
    <x v="12"/>
    <x v="5"/>
    <s v="R380"/>
    <n v="0.57999999999999996"/>
    <s v="United States"/>
    <x v="1"/>
    <x v="20"/>
    <s v="Newton"/>
    <n v="50208"/>
    <x v="35"/>
    <x v="39"/>
    <n v="-655.42399999999998"/>
    <n v="2"/>
    <n v="308.86"/>
    <n v="88173"/>
    <n v="195.89000000000001"/>
    <x v="1"/>
  </r>
  <r>
    <n v="1427"/>
    <s v="Stacy Gould"/>
    <x v="2"/>
    <n v="0.09"/>
    <n v="125.99"/>
    <n v="2.5"/>
    <x v="1"/>
    <x v="2"/>
    <x v="1"/>
    <x v="12"/>
    <x v="5"/>
    <s v="i2000"/>
    <n v="0.6"/>
    <s v="United States"/>
    <x v="1"/>
    <x v="25"/>
    <s v="Bay City"/>
    <n v="48708"/>
    <x v="35"/>
    <x v="38"/>
    <n v="1258.7877000000001"/>
    <n v="18"/>
    <n v="1824.33"/>
    <n v="90905"/>
    <n v="125.89999999999999"/>
    <x v="1"/>
  </r>
  <r>
    <n v="1816"/>
    <s v="Danielle Schneider"/>
    <x v="2"/>
    <n v="0.01"/>
    <n v="10.48"/>
    <n v="2.89"/>
    <x v="1"/>
    <x v="1"/>
    <x v="2"/>
    <x v="2"/>
    <x v="1"/>
    <s v="Staples Battery-Operated Desktop Pencil Sharpener"/>
    <n v="0.6"/>
    <s v="United States"/>
    <x v="1"/>
    <x v="25"/>
    <s v="Canton"/>
    <n v="48187"/>
    <x v="35"/>
    <x v="36"/>
    <n v="60.561599999999999"/>
    <n v="19"/>
    <n v="202.38"/>
    <n v="85990"/>
    <n v="10.47"/>
    <x v="1"/>
  </r>
  <r>
    <n v="1821"/>
    <s v="Vanessa Boyer"/>
    <x v="2"/>
    <n v="0.01"/>
    <n v="10.48"/>
    <n v="2.89"/>
    <x v="1"/>
    <x v="1"/>
    <x v="2"/>
    <x v="2"/>
    <x v="1"/>
    <s v="Staples Battery-Operated Desktop Pencil Sharpener"/>
    <n v="0.6"/>
    <s v="United States"/>
    <x v="3"/>
    <x v="11"/>
    <s v="New York City"/>
    <n v="10177"/>
    <x v="35"/>
    <x v="36"/>
    <n v="40.92"/>
    <n v="76"/>
    <n v="809.51"/>
    <n v="34435"/>
    <n v="10.47"/>
    <x v="3"/>
  </r>
  <r>
    <n v="980"/>
    <s v="Howard Burnett"/>
    <x v="4"/>
    <n v="0"/>
    <n v="37.76"/>
    <n v="12.9"/>
    <x v="1"/>
    <x v="3"/>
    <x v="2"/>
    <x v="6"/>
    <x v="5"/>
    <s v="Companion Letter/Legal File, Black"/>
    <n v="0.56999999999999995"/>
    <s v="United States"/>
    <x v="3"/>
    <x v="42"/>
    <s v="South Burlington"/>
    <n v="5403"/>
    <x v="35"/>
    <x v="32"/>
    <n v="93.846800000000002"/>
    <n v="12"/>
    <n v="477.2"/>
    <n v="87258"/>
    <n v="37.76"/>
    <x v="3"/>
  </r>
  <r>
    <n v="2094"/>
    <s v="Vernon Hirsch Singleton"/>
    <x v="4"/>
    <n v="0.08"/>
    <n v="400.98"/>
    <n v="42.52"/>
    <x v="0"/>
    <x v="3"/>
    <x v="0"/>
    <x v="0"/>
    <x v="0"/>
    <s v="Bretford CR8500 Series Meeting Room Furniture"/>
    <n v="0.71"/>
    <s v="United States"/>
    <x v="2"/>
    <x v="8"/>
    <s v="Chico"/>
    <n v="95928"/>
    <x v="35"/>
    <x v="32"/>
    <n v="3031.9724000000001"/>
    <n v="20"/>
    <n v="7840.04"/>
    <n v="86629"/>
    <n v="400.90000000000003"/>
    <x v="2"/>
  </r>
  <r>
    <n v="2282"/>
    <s v="Jimmy Waters"/>
    <x v="4"/>
    <n v="0.04"/>
    <n v="5.98"/>
    <n v="5.79"/>
    <x v="1"/>
    <x v="2"/>
    <x v="2"/>
    <x v="7"/>
    <x v="5"/>
    <s v="Xerox 1903"/>
    <n v="0.36"/>
    <s v="United States"/>
    <x v="1"/>
    <x v="30"/>
    <s v="Fitchburg"/>
    <n v="53713"/>
    <x v="35"/>
    <x v="36"/>
    <n v="-36.030799999999999"/>
    <n v="14"/>
    <n v="86.12"/>
    <n v="85950"/>
    <n v="5.94"/>
    <x v="1"/>
  </r>
  <r>
    <n v="2747"/>
    <s v="Brian Grady"/>
    <x v="4"/>
    <n v="0.08"/>
    <n v="9.98"/>
    <n v="12.52"/>
    <x v="1"/>
    <x v="3"/>
    <x v="0"/>
    <x v="11"/>
    <x v="5"/>
    <s v="Eldon® Expressions™ Wood and Plastic Desk Accessories, Oak"/>
    <n v="0.56999999999999995"/>
    <s v="United States"/>
    <x v="3"/>
    <x v="11"/>
    <s v="New York City"/>
    <n v="10115"/>
    <x v="35"/>
    <x v="36"/>
    <n v="-102.93"/>
    <n v="15"/>
    <n v="150.24"/>
    <n v="35200"/>
    <n v="9.9"/>
    <x v="3"/>
  </r>
  <r>
    <n v="2803"/>
    <s v="Catherine Dorsey Burnett"/>
    <x v="4"/>
    <n v="7.0000000000000007E-2"/>
    <n v="500.98"/>
    <n v="28.14"/>
    <x v="0"/>
    <x v="0"/>
    <x v="1"/>
    <x v="3"/>
    <x v="3"/>
    <s v="Hewlett-Packard cp1700 [D, PS] Series Color Inkjet Printers"/>
    <n v="0.38"/>
    <s v="United States"/>
    <x v="2"/>
    <x v="8"/>
    <s v="East Los Angeles"/>
    <n v="90022"/>
    <x v="35"/>
    <x v="32"/>
    <n v="2699.9838"/>
    <n v="10"/>
    <n v="3913.02"/>
    <n v="86227"/>
    <n v="500.91"/>
    <x v="2"/>
  </r>
  <r>
    <n v="2803"/>
    <s v="Catherine Dorsey Burnett"/>
    <x v="4"/>
    <n v="0.1"/>
    <n v="178.47"/>
    <n v="19.989999999999998"/>
    <x v="1"/>
    <x v="0"/>
    <x v="2"/>
    <x v="6"/>
    <x v="5"/>
    <s v="Hot File® 7-Pocket, Floor Stand"/>
    <n v="0.55000000000000004"/>
    <s v="United States"/>
    <x v="2"/>
    <x v="8"/>
    <s v="East Los Angeles"/>
    <n v="90022"/>
    <x v="35"/>
    <x v="36"/>
    <n v="-170.98"/>
    <n v="1"/>
    <n v="180.14"/>
    <n v="86227"/>
    <n v="178.37"/>
    <x v="2"/>
  </r>
  <r>
    <n v="1117"/>
    <s v="Samantha Koch"/>
    <x v="3"/>
    <n v="0.06"/>
    <n v="64.650000000000006"/>
    <n v="35"/>
    <x v="1"/>
    <x v="2"/>
    <x v="2"/>
    <x v="6"/>
    <x v="4"/>
    <s v="Space Solutions Commercial Steel Shelving"/>
    <n v="0.8"/>
    <s v="United States"/>
    <x v="2"/>
    <x v="41"/>
    <s v="Tucson"/>
    <n v="85705"/>
    <x v="35"/>
    <x v="32"/>
    <n v="-139.28720000000001"/>
    <n v="4"/>
    <n v="277.60000000000002"/>
    <n v="86768"/>
    <n v="64.59"/>
    <x v="2"/>
  </r>
  <r>
    <n v="2498"/>
    <s v="Arlene Long"/>
    <x v="3"/>
    <n v="0.08"/>
    <n v="1.68"/>
    <n v="1.57"/>
    <x v="1"/>
    <x v="0"/>
    <x v="2"/>
    <x v="2"/>
    <x v="2"/>
    <s v="Newell 323"/>
    <n v="0.59"/>
    <s v="United States"/>
    <x v="2"/>
    <x v="8"/>
    <s v="San Diego"/>
    <n v="92024"/>
    <x v="35"/>
    <x v="32"/>
    <n v="-46.25"/>
    <n v="88"/>
    <n v="148.36000000000001"/>
    <n v="20007"/>
    <n v="1.5999999999999999"/>
    <x v="2"/>
  </r>
  <r>
    <n v="421"/>
    <s v="Scott Feldman"/>
    <x v="0"/>
    <n v="0.09"/>
    <n v="999.99"/>
    <n v="13.99"/>
    <x v="1"/>
    <x v="0"/>
    <x v="1"/>
    <x v="3"/>
    <x v="6"/>
    <s v="Polycom Soundstation EX Audio-Conferencing Telephone, Black"/>
    <n v="0.36"/>
    <s v="United States"/>
    <x v="3"/>
    <x v="33"/>
    <s v="Elizabeth"/>
    <n v="7201"/>
    <x v="36"/>
    <x v="37"/>
    <n v="-2531.4825000000001"/>
    <n v="1"/>
    <n v="919.09"/>
    <n v="87700"/>
    <n v="999.9"/>
    <x v="3"/>
  </r>
  <r>
    <n v="1020"/>
    <s v="Julie Porter"/>
    <x v="0"/>
    <n v="7.0000000000000007E-2"/>
    <n v="4.13"/>
    <n v="5.04"/>
    <x v="1"/>
    <x v="0"/>
    <x v="2"/>
    <x v="5"/>
    <x v="5"/>
    <s v="ACCOHIDE® 3-Ring Binder, Blue, 1&quot;"/>
    <n v="0.38"/>
    <s v="United States"/>
    <x v="1"/>
    <x v="38"/>
    <s v="Pittsburg"/>
    <n v="66762"/>
    <x v="36"/>
    <x v="36"/>
    <n v="-76.424400000000006"/>
    <n v="20"/>
    <n v="79.06"/>
    <n v="88634"/>
    <n v="4.0599999999999996"/>
    <x v="1"/>
  </r>
  <r>
    <n v="1020"/>
    <s v="Julie Porter"/>
    <x v="0"/>
    <n v="0"/>
    <n v="4.4800000000000004"/>
    <n v="2.5"/>
    <x v="1"/>
    <x v="0"/>
    <x v="2"/>
    <x v="15"/>
    <x v="5"/>
    <s v="Ampad #10 Peel &amp; Seel® Holiday Envelopes"/>
    <n v="0.37"/>
    <s v="United States"/>
    <x v="1"/>
    <x v="38"/>
    <s v="Pittsburg"/>
    <n v="66762"/>
    <x v="36"/>
    <x v="37"/>
    <n v="8.7319999999999993"/>
    <n v="14"/>
    <n v="65.14"/>
    <n v="88634"/>
    <n v="4.4800000000000004"/>
    <x v="1"/>
  </r>
  <r>
    <n v="1533"/>
    <s v="Nicole Reid"/>
    <x v="1"/>
    <n v="0.02"/>
    <n v="4.8899999999999997"/>
    <n v="4.93"/>
    <x v="1"/>
    <x v="3"/>
    <x v="1"/>
    <x v="1"/>
    <x v="1"/>
    <s v="Maxell 3.5&quot; DS/HD IBM-Formatted Diskettes, 10/Pack"/>
    <n v="0.66"/>
    <s v="United States"/>
    <x v="1"/>
    <x v="6"/>
    <s v="University City"/>
    <n v="63130"/>
    <x v="36"/>
    <x v="36"/>
    <n v="-56.445999999999998"/>
    <n v="14"/>
    <n v="74.010000000000005"/>
    <n v="91328"/>
    <n v="4.87"/>
    <x v="1"/>
  </r>
  <r>
    <n v="1533"/>
    <s v="Nicole Reid"/>
    <x v="1"/>
    <n v="7.0000000000000007E-2"/>
    <n v="10.06"/>
    <n v="2.06"/>
    <x v="1"/>
    <x v="3"/>
    <x v="2"/>
    <x v="7"/>
    <x v="2"/>
    <s v="Riverleaf Stik-Withit® Designer Note Cubes®"/>
    <n v="0.39"/>
    <s v="United States"/>
    <x v="1"/>
    <x v="6"/>
    <s v="University City"/>
    <n v="63130"/>
    <x v="36"/>
    <x v="36"/>
    <n v="33.189"/>
    <n v="5"/>
    <n v="48.1"/>
    <n v="91328"/>
    <n v="9.99"/>
    <x v="1"/>
  </r>
  <r>
    <n v="1927"/>
    <s v="Earl Alston"/>
    <x v="1"/>
    <n v="0.02"/>
    <n v="259.70999999999998"/>
    <n v="66.67"/>
    <x v="0"/>
    <x v="2"/>
    <x v="0"/>
    <x v="0"/>
    <x v="0"/>
    <s v="Bevis Round Bullnose 29&quot; High Table Top"/>
    <n v="0.65"/>
    <s v="United States"/>
    <x v="0"/>
    <x v="23"/>
    <s v="Greenville"/>
    <n v="29611"/>
    <x v="36"/>
    <x v="32"/>
    <n v="-14.448"/>
    <n v="8"/>
    <n v="1757.15"/>
    <n v="88579"/>
    <n v="259.69"/>
    <x v="0"/>
  </r>
  <r>
    <n v="2135"/>
    <s v="Melvin Kendall"/>
    <x v="1"/>
    <n v="0.01"/>
    <n v="28.99"/>
    <n v="8.59"/>
    <x v="1"/>
    <x v="2"/>
    <x v="1"/>
    <x v="12"/>
    <x v="6"/>
    <s v="SouthWestern Bell FA970 Digital Answering Machine with Time/Day Stamp"/>
    <n v="0.56000000000000005"/>
    <s v="United States"/>
    <x v="2"/>
    <x v="43"/>
    <s v="Clovis"/>
    <n v="88101"/>
    <x v="36"/>
    <x v="36"/>
    <n v="196.52328"/>
    <n v="21"/>
    <n v="556.61"/>
    <n v="91583"/>
    <n v="28.979999999999997"/>
    <x v="2"/>
  </r>
  <r>
    <n v="2486"/>
    <s v="Jack Horn"/>
    <x v="1"/>
    <n v="0.02"/>
    <n v="71.37"/>
    <n v="69"/>
    <x v="1"/>
    <x v="0"/>
    <x v="0"/>
    <x v="0"/>
    <x v="4"/>
    <s v="Lesro Sheffield Collection Coffee Table, End Table, Center Table, Corner Table"/>
    <n v="0.68"/>
    <s v="United States"/>
    <x v="0"/>
    <x v="5"/>
    <s v="Statesboro"/>
    <n v="30458"/>
    <x v="36"/>
    <x v="36"/>
    <n v="-439.90800000000002"/>
    <n v="4"/>
    <n v="237.62"/>
    <n v="91414"/>
    <n v="71.350000000000009"/>
    <x v="0"/>
  </r>
  <r>
    <n v="2486"/>
    <s v="Jack Horn"/>
    <x v="1"/>
    <n v="0.03"/>
    <n v="205.99"/>
    <n v="8.99"/>
    <x v="2"/>
    <x v="0"/>
    <x v="1"/>
    <x v="12"/>
    <x v="5"/>
    <s v="StarTAC 8000"/>
    <n v="0.6"/>
    <s v="United States"/>
    <x v="0"/>
    <x v="5"/>
    <s v="Statesboro"/>
    <n v="30458"/>
    <x v="36"/>
    <x v="37"/>
    <n v="1087.7159999999999"/>
    <n v="1"/>
    <n v="176.42"/>
    <n v="91414"/>
    <n v="205.96"/>
    <x v="0"/>
  </r>
  <r>
    <n v="389"/>
    <s v="Joel Buckley"/>
    <x v="2"/>
    <n v="0.03"/>
    <n v="160.97999999999999"/>
    <n v="30"/>
    <x v="0"/>
    <x v="3"/>
    <x v="0"/>
    <x v="9"/>
    <x v="3"/>
    <s v="Office Star - Mid Back Dual function Ergonomic High Back Chair with 2-Way Adjustable Arms"/>
    <n v="0.62"/>
    <s v="United States"/>
    <x v="1"/>
    <x v="13"/>
    <s v="Lincoln"/>
    <n v="68502"/>
    <x v="36"/>
    <x v="40"/>
    <n v="1273.2086999999999"/>
    <n v="11"/>
    <n v="1845.23"/>
    <n v="90338"/>
    <n v="160.94999999999999"/>
    <x v="1"/>
  </r>
  <r>
    <n v="1607"/>
    <s v="Kathleen Huang Hall"/>
    <x v="2"/>
    <n v="0.1"/>
    <n v="5.68"/>
    <n v="3.6"/>
    <x v="2"/>
    <x v="2"/>
    <x v="2"/>
    <x v="16"/>
    <x v="1"/>
    <s v="Acme® Preferred Stainless Steel Scissors"/>
    <n v="0.56000000000000005"/>
    <s v="United States"/>
    <x v="3"/>
    <x v="11"/>
    <s v="Freeport"/>
    <n v="11520"/>
    <x v="36"/>
    <x v="40"/>
    <n v="-33.2956"/>
    <n v="21"/>
    <n v="118.35"/>
    <n v="87995"/>
    <n v="5.58"/>
    <x v="3"/>
  </r>
  <r>
    <n v="2270"/>
    <s v="Kristine Holden"/>
    <x v="2"/>
    <n v="0.01"/>
    <n v="20.48"/>
    <n v="6.32"/>
    <x v="1"/>
    <x v="0"/>
    <x v="2"/>
    <x v="8"/>
    <x v="5"/>
    <s v="Kensington 6 Outlet Guardian Standard Surge Protector"/>
    <n v="0.57999999999999996"/>
    <s v="United States"/>
    <x v="0"/>
    <x v="23"/>
    <s v="Mauldin"/>
    <n v="29662"/>
    <x v="36"/>
    <x v="37"/>
    <n v="711.24480000000005"/>
    <n v="18"/>
    <n v="375.03"/>
    <n v="89572"/>
    <n v="20.47"/>
    <x v="0"/>
  </r>
  <r>
    <n v="2270"/>
    <s v="Kristine Holden"/>
    <x v="2"/>
    <n v="0.09"/>
    <n v="1.86"/>
    <n v="2.58"/>
    <x v="1"/>
    <x v="0"/>
    <x v="2"/>
    <x v="14"/>
    <x v="2"/>
    <s v="Super Bands, 12/Pack"/>
    <n v="0.82"/>
    <s v="United States"/>
    <x v="0"/>
    <x v="23"/>
    <s v="Mauldin"/>
    <n v="29662"/>
    <x v="36"/>
    <x v="41"/>
    <n v="-1084.8469631999999"/>
    <n v="12"/>
    <n v="22.11"/>
    <n v="89572"/>
    <n v="1.77"/>
    <x v="0"/>
  </r>
  <r>
    <n v="2270"/>
    <s v="Kristine Holden"/>
    <x v="2"/>
    <n v="0.08"/>
    <n v="205.99"/>
    <n v="2.5"/>
    <x v="1"/>
    <x v="0"/>
    <x v="1"/>
    <x v="12"/>
    <x v="5"/>
    <s v="V70"/>
    <n v="0.59"/>
    <s v="United States"/>
    <x v="0"/>
    <x v="23"/>
    <s v="Mauldin"/>
    <n v="29662"/>
    <x v="36"/>
    <x v="41"/>
    <n v="-156.77199999999999"/>
    <n v="17"/>
    <n v="2875.35"/>
    <n v="89572"/>
    <n v="205.91"/>
    <x v="0"/>
  </r>
  <r>
    <n v="697"/>
    <s v="Adam G Sawyer"/>
    <x v="0"/>
    <n v="0.08"/>
    <n v="14.81"/>
    <n v="13.32"/>
    <x v="1"/>
    <x v="3"/>
    <x v="2"/>
    <x v="8"/>
    <x v="5"/>
    <s v="Holmes Replacement Filter for HEPA Air Cleaner, Large Room"/>
    <n v="0.43"/>
    <s v="United States"/>
    <x v="1"/>
    <x v="2"/>
    <s v="East Chicago"/>
    <n v="46312"/>
    <x v="37"/>
    <x v="38"/>
    <n v="-131.6172"/>
    <n v="20"/>
    <n v="292.18"/>
    <n v="89849"/>
    <n v="14.73"/>
    <x v="1"/>
  </r>
  <r>
    <n v="698"/>
    <s v="Nelson Hensley"/>
    <x v="0"/>
    <n v="0.08"/>
    <n v="14.81"/>
    <n v="13.32"/>
    <x v="1"/>
    <x v="3"/>
    <x v="2"/>
    <x v="8"/>
    <x v="5"/>
    <s v="Holmes Replacement Filter for HEPA Air Cleaner, Large Room"/>
    <n v="0.43"/>
    <s v="United States"/>
    <x v="2"/>
    <x v="4"/>
    <s v="Seattle"/>
    <n v="98105"/>
    <x v="37"/>
    <x v="38"/>
    <n v="-253.11"/>
    <n v="79"/>
    <n v="1154.1199999999999"/>
    <n v="53410"/>
    <n v="14.73"/>
    <x v="2"/>
  </r>
  <r>
    <n v="2626"/>
    <s v="Lillian Fischer"/>
    <x v="1"/>
    <n v="0.1"/>
    <n v="41.94"/>
    <n v="2.99"/>
    <x v="1"/>
    <x v="1"/>
    <x v="2"/>
    <x v="5"/>
    <x v="5"/>
    <s v="Avery Trapezoid Extra Heavy Duty 4&quot; Binders"/>
    <n v="0.35"/>
    <s v="United States"/>
    <x v="2"/>
    <x v="8"/>
    <s v="Menlo Park"/>
    <n v="94025"/>
    <x v="37"/>
    <x v="37"/>
    <n v="164.08199999999999"/>
    <n v="6"/>
    <n v="237.8"/>
    <n v="90927"/>
    <n v="41.839999999999996"/>
    <x v="2"/>
  </r>
  <r>
    <n v="3351"/>
    <s v="Nathan Wyatt"/>
    <x v="1"/>
    <n v="0.06"/>
    <n v="6.7"/>
    <n v="1.56"/>
    <x v="2"/>
    <x v="0"/>
    <x v="2"/>
    <x v="2"/>
    <x v="2"/>
    <s v="Turquoise Lead Holder with Pocket Clip"/>
    <n v="0.52"/>
    <s v="United States"/>
    <x v="2"/>
    <x v="4"/>
    <s v="Pasco"/>
    <n v="99301"/>
    <x v="37"/>
    <x v="38"/>
    <n v="40.6556"/>
    <n v="12"/>
    <n v="79.39"/>
    <n v="91298"/>
    <n v="6.6400000000000006"/>
    <x v="2"/>
  </r>
  <r>
    <n v="1121"/>
    <s v="Tonya Proctor"/>
    <x v="2"/>
    <n v="0.04"/>
    <n v="19.98"/>
    <n v="8.68"/>
    <x v="1"/>
    <x v="1"/>
    <x v="2"/>
    <x v="7"/>
    <x v="5"/>
    <s v="Southworth 25% Cotton Premium Laser Paper and Envelopes"/>
    <n v="0.37"/>
    <s v="United States"/>
    <x v="2"/>
    <x v="8"/>
    <s v="Temecula"/>
    <n v="92592"/>
    <x v="37"/>
    <x v="42"/>
    <n v="108"/>
    <n v="8"/>
    <n v="168.04"/>
    <n v="86767"/>
    <n v="19.940000000000001"/>
    <x v="2"/>
  </r>
  <r>
    <n v="1121"/>
    <s v="Tonya Proctor"/>
    <x v="2"/>
    <n v="0.08"/>
    <n v="125.99"/>
    <n v="7.69"/>
    <x v="1"/>
    <x v="1"/>
    <x v="1"/>
    <x v="12"/>
    <x v="5"/>
    <s v="Timeport L7089"/>
    <n v="0.57999999999999996"/>
    <s v="United States"/>
    <x v="2"/>
    <x v="8"/>
    <s v="Temecula"/>
    <n v="92592"/>
    <x v="37"/>
    <x v="38"/>
    <n v="377.154"/>
    <n v="7"/>
    <n v="703.46"/>
    <n v="86767"/>
    <n v="125.91"/>
    <x v="2"/>
  </r>
  <r>
    <n v="1723"/>
    <s v="Constance Flowers"/>
    <x v="4"/>
    <n v="0.05"/>
    <n v="6.68"/>
    <n v="5.66"/>
    <x v="1"/>
    <x v="3"/>
    <x v="2"/>
    <x v="7"/>
    <x v="5"/>
    <s v="Xerox 1923"/>
    <n v="0.37"/>
    <s v="United States"/>
    <x v="2"/>
    <x v="8"/>
    <s v="San Diego"/>
    <n v="92037"/>
    <x v="37"/>
    <x v="38"/>
    <n v="-66.48"/>
    <n v="46"/>
    <n v="320.93"/>
    <n v="44002"/>
    <n v="6.63"/>
    <x v="2"/>
  </r>
  <r>
    <n v="1723"/>
    <s v="Constance Flowers"/>
    <x v="4"/>
    <n v="0.03"/>
    <n v="17.7"/>
    <n v="9.4700000000000006"/>
    <x v="1"/>
    <x v="3"/>
    <x v="2"/>
    <x v="6"/>
    <x v="5"/>
    <s v="Portfile® Personal File Boxes"/>
    <n v="0.59"/>
    <s v="United States"/>
    <x v="2"/>
    <x v="8"/>
    <s v="San Diego"/>
    <n v="92037"/>
    <x v="37"/>
    <x v="36"/>
    <n v="-52.33"/>
    <n v="14"/>
    <n v="261.85000000000002"/>
    <n v="44002"/>
    <n v="17.669999999999998"/>
    <x v="2"/>
  </r>
  <r>
    <n v="2813"/>
    <s v="Marjorie Burnette"/>
    <x v="4"/>
    <n v="7.0000000000000007E-2"/>
    <n v="30.56"/>
    <n v="2.99"/>
    <x v="1"/>
    <x v="3"/>
    <x v="2"/>
    <x v="5"/>
    <x v="5"/>
    <s v="Surelock™ Post Binders"/>
    <n v="0.35"/>
    <s v="United States"/>
    <x v="0"/>
    <x v="34"/>
    <s v="Cleveland"/>
    <n v="37311"/>
    <x v="37"/>
    <x v="36"/>
    <n v="-95.618600000000001"/>
    <n v="12"/>
    <n v="364.92"/>
    <n v="88819"/>
    <n v="30.49"/>
    <x v="0"/>
  </r>
  <r>
    <n v="1026"/>
    <s v="Eugene Kerr"/>
    <x v="3"/>
    <n v="0.08"/>
    <n v="65.989999999999995"/>
    <n v="5.92"/>
    <x v="1"/>
    <x v="0"/>
    <x v="1"/>
    <x v="12"/>
    <x v="5"/>
    <s v="i500plus"/>
    <n v="0.57999999999999996"/>
    <s v="United States"/>
    <x v="3"/>
    <x v="11"/>
    <s v="Central Islip"/>
    <n v="11722"/>
    <x v="37"/>
    <x v="36"/>
    <n v="624.40164000000004"/>
    <n v="22"/>
    <n v="1137.5999999999999"/>
    <n v="89005"/>
    <n v="65.91"/>
    <x v="3"/>
  </r>
  <r>
    <n v="3403"/>
    <s v="Tammy Buckley"/>
    <x v="1"/>
    <n v="0.1"/>
    <n v="105.98"/>
    <n v="13.99"/>
    <x v="2"/>
    <x v="1"/>
    <x v="0"/>
    <x v="11"/>
    <x v="6"/>
    <s v="Tenex 46&quot; x 60&quot; Computer Anti-Static Chairmat, Rectangular Shaped"/>
    <n v="0.65"/>
    <s v="United States"/>
    <x v="2"/>
    <x v="45"/>
    <s v="Cheyenne"/>
    <n v="82001"/>
    <x v="38"/>
    <x v="41"/>
    <n v="349.48500000000001"/>
    <n v="5"/>
    <n v="506.5"/>
    <n v="87530"/>
    <n v="105.88000000000001"/>
    <x v="2"/>
  </r>
  <r>
    <n v="471"/>
    <s v="Ross Simpson"/>
    <x v="3"/>
    <n v="7.0000000000000007E-2"/>
    <n v="179.99"/>
    <n v="19.989999999999998"/>
    <x v="2"/>
    <x v="1"/>
    <x v="1"/>
    <x v="1"/>
    <x v="5"/>
    <s v="Motorola SB4200 Cable Modem"/>
    <n v="0.48"/>
    <s v="United States"/>
    <x v="0"/>
    <x v="5"/>
    <s v="Atlanta"/>
    <n v="30318"/>
    <x v="38"/>
    <x v="37"/>
    <n v="-568.53510000000006"/>
    <n v="4"/>
    <n v="718.03"/>
    <n v="3138"/>
    <n v="179.92000000000002"/>
    <x v="0"/>
  </r>
  <r>
    <n v="472"/>
    <s v="Donna Craven"/>
    <x v="3"/>
    <n v="7.0000000000000007E-2"/>
    <n v="179.99"/>
    <n v="19.989999999999998"/>
    <x v="2"/>
    <x v="1"/>
    <x v="1"/>
    <x v="1"/>
    <x v="5"/>
    <s v="Motorola SB4200 Cable Modem"/>
    <n v="0.48"/>
    <s v="United States"/>
    <x v="3"/>
    <x v="36"/>
    <s v="Randallstown"/>
    <n v="21133"/>
    <x v="38"/>
    <x v="37"/>
    <n v="-427.47"/>
    <n v="1"/>
    <n v="179.51"/>
    <n v="88023"/>
    <n v="179.92000000000002"/>
    <x v="3"/>
  </r>
  <r>
    <n v="2151"/>
    <s v="Melinda Rogers"/>
    <x v="1"/>
    <n v="0.08"/>
    <n v="5.74"/>
    <n v="5.01"/>
    <x v="1"/>
    <x v="3"/>
    <x v="2"/>
    <x v="5"/>
    <x v="5"/>
    <s v="Binder Posts"/>
    <n v="0.39"/>
    <s v="United States"/>
    <x v="1"/>
    <x v="20"/>
    <s v="Dubuque"/>
    <n v="52001"/>
    <x v="39"/>
    <x v="41"/>
    <n v="-6.9308199999999998"/>
    <n v="1"/>
    <n v="7.21"/>
    <n v="90405"/>
    <n v="5.66"/>
    <x v="1"/>
  </r>
  <r>
    <n v="1671"/>
    <s v="Mitchell Ross"/>
    <x v="2"/>
    <n v="0.1"/>
    <n v="4.13"/>
    <n v="0.99"/>
    <x v="1"/>
    <x v="0"/>
    <x v="2"/>
    <x v="13"/>
    <x v="5"/>
    <s v="Avery 491"/>
    <n v="0.39"/>
    <s v="United States"/>
    <x v="0"/>
    <x v="21"/>
    <s v="Burke"/>
    <n v="22015"/>
    <x v="39"/>
    <x v="43"/>
    <n v="-40.53"/>
    <n v="13"/>
    <n v="52.16"/>
    <n v="86724"/>
    <n v="4.03"/>
    <x v="0"/>
  </r>
  <r>
    <n v="1574"/>
    <s v="Sherry Hurley"/>
    <x v="4"/>
    <n v="7.0000000000000007E-2"/>
    <n v="20.95"/>
    <n v="5.99"/>
    <x v="1"/>
    <x v="1"/>
    <x v="1"/>
    <x v="1"/>
    <x v="5"/>
    <s v="Fellowes Basic 104-Key Keyboard, Platinum"/>
    <n v="0.65"/>
    <s v="United States"/>
    <x v="0"/>
    <x v="9"/>
    <s v="Fayetteville"/>
    <n v="28314"/>
    <x v="39"/>
    <x v="40"/>
    <n v="27.234000000000002"/>
    <n v="19"/>
    <n v="391.4"/>
    <n v="86966"/>
    <n v="20.88"/>
    <x v="0"/>
  </r>
  <r>
    <n v="2619"/>
    <s v="Brandon E Shepherd"/>
    <x v="3"/>
    <n v="0.1"/>
    <n v="30.98"/>
    <n v="8.99"/>
    <x v="1"/>
    <x v="3"/>
    <x v="2"/>
    <x v="2"/>
    <x v="1"/>
    <s v="Boston School Pro Electric Pencil Sharpener, 1670"/>
    <n v="0.57999999999999996"/>
    <s v="United States"/>
    <x v="1"/>
    <x v="46"/>
    <s v="Sioux Falls"/>
    <n v="57103"/>
    <x v="39"/>
    <x v="41"/>
    <n v="-20.222799999999999"/>
    <n v="4"/>
    <n v="119.37"/>
    <n v="88015"/>
    <n v="30.88"/>
    <x v="1"/>
  </r>
  <r>
    <n v="491"/>
    <s v="Toni Swanson"/>
    <x v="0"/>
    <n v="0.01"/>
    <n v="4.9800000000000004"/>
    <n v="6.07"/>
    <x v="1"/>
    <x v="1"/>
    <x v="2"/>
    <x v="7"/>
    <x v="5"/>
    <s v="Xerox 1897"/>
    <n v="0.36"/>
    <s v="United States"/>
    <x v="3"/>
    <x v="11"/>
    <s v="New York City"/>
    <n v="10154"/>
    <x v="40"/>
    <x v="41"/>
    <n v="-69.069999999999993"/>
    <n v="41"/>
    <n v="217"/>
    <n v="10464"/>
    <n v="4.9700000000000006"/>
    <x v="3"/>
  </r>
  <r>
    <n v="494"/>
    <s v="Jimmy Alston Holder"/>
    <x v="0"/>
    <n v="0.01"/>
    <n v="4.9800000000000004"/>
    <n v="6.07"/>
    <x v="1"/>
    <x v="1"/>
    <x v="2"/>
    <x v="7"/>
    <x v="5"/>
    <s v="Xerox 1897"/>
    <n v="0.36"/>
    <s v="United States"/>
    <x v="2"/>
    <x v="4"/>
    <s v="Seattle"/>
    <n v="98115"/>
    <x v="40"/>
    <x v="41"/>
    <n v="-35.916400000000003"/>
    <n v="10"/>
    <n v="52.93"/>
    <n v="88907"/>
    <n v="4.9700000000000006"/>
    <x v="2"/>
  </r>
  <r>
    <n v="1267"/>
    <s v="Rosemary Branch"/>
    <x v="0"/>
    <n v="0.01"/>
    <n v="13.99"/>
    <n v="7.51"/>
    <x v="1"/>
    <x v="3"/>
    <x v="1"/>
    <x v="3"/>
    <x v="6"/>
    <s v="Sharp EL500L Fraction Calculator"/>
    <n v="0.39"/>
    <s v="United States"/>
    <x v="0"/>
    <x v="12"/>
    <s v="Boca Raton"/>
    <n v="33433"/>
    <x v="40"/>
    <x v="41"/>
    <n v="533.74199999999996"/>
    <n v="2"/>
    <n v="29.85"/>
    <n v="89514"/>
    <n v="13.98"/>
    <x v="0"/>
  </r>
  <r>
    <n v="1361"/>
    <s v="Kristina Collier"/>
    <x v="0"/>
    <n v="0.01"/>
    <n v="6.48"/>
    <n v="6.22"/>
    <x v="2"/>
    <x v="1"/>
    <x v="2"/>
    <x v="7"/>
    <x v="5"/>
    <s v="Xerox 1894"/>
    <n v="0.37"/>
    <s v="United States"/>
    <x v="1"/>
    <x v="25"/>
    <s v="Allen Park"/>
    <n v="48101"/>
    <x v="40"/>
    <x v="41"/>
    <n v="-15.6312"/>
    <n v="9"/>
    <n v="69.459999999999994"/>
    <n v="89596"/>
    <n v="6.4700000000000006"/>
    <x v="1"/>
  </r>
  <r>
    <n v="1361"/>
    <s v="Kristina Collier"/>
    <x v="0"/>
    <n v="0.03"/>
    <n v="85.99"/>
    <n v="3.3"/>
    <x v="1"/>
    <x v="1"/>
    <x v="1"/>
    <x v="12"/>
    <x v="1"/>
    <s v="Accessory20"/>
    <n v="0.37"/>
    <s v="United States"/>
    <x v="1"/>
    <x v="25"/>
    <s v="Allen Park"/>
    <n v="48101"/>
    <x v="40"/>
    <x v="39"/>
    <n v="790.54679999999996"/>
    <n v="16"/>
    <n v="1145.72"/>
    <n v="89596"/>
    <n v="85.96"/>
    <x v="1"/>
  </r>
  <r>
    <n v="2204"/>
    <s v="Oscar Ford"/>
    <x v="0"/>
    <n v="0.04"/>
    <n v="296.18"/>
    <n v="154.12"/>
    <x v="0"/>
    <x v="1"/>
    <x v="0"/>
    <x v="0"/>
    <x v="0"/>
    <s v="Hon 94000 Series Round Tables"/>
    <n v="0.76"/>
    <s v="United States"/>
    <x v="1"/>
    <x v="7"/>
    <s v="Burnsville"/>
    <n v="55337"/>
    <x v="40"/>
    <x v="41"/>
    <n v="-87.998040000000003"/>
    <n v="20"/>
    <n v="5768.12"/>
    <n v="86053"/>
    <n v="296.14"/>
    <x v="1"/>
  </r>
  <r>
    <n v="1526"/>
    <s v="Larry Hall"/>
    <x v="1"/>
    <n v="0.04"/>
    <n v="11.34"/>
    <n v="5.01"/>
    <x v="1"/>
    <x v="2"/>
    <x v="2"/>
    <x v="7"/>
    <x v="5"/>
    <s v="Xerox 188"/>
    <n v="0.36"/>
    <s v="United States"/>
    <x v="0"/>
    <x v="16"/>
    <s v="Birmingham"/>
    <n v="35211"/>
    <x v="40"/>
    <x v="41"/>
    <n v="-189.22399999999999"/>
    <n v="10"/>
    <n v="115.53"/>
    <n v="86812"/>
    <n v="11.3"/>
    <x v="0"/>
  </r>
  <r>
    <n v="1338"/>
    <s v="Denise McIntosh"/>
    <x v="2"/>
    <n v="0.02"/>
    <n v="55.99"/>
    <n v="3.3"/>
    <x v="1"/>
    <x v="2"/>
    <x v="1"/>
    <x v="12"/>
    <x v="1"/>
    <s v="Accessory24"/>
    <n v="0.59"/>
    <s v="United States"/>
    <x v="1"/>
    <x v="10"/>
    <s v="Chicago"/>
    <n v="60623"/>
    <x v="40"/>
    <x v="40"/>
    <n v="525.20039999999995"/>
    <n v="16"/>
    <n v="761.16"/>
    <n v="91244"/>
    <n v="55.97"/>
    <x v="1"/>
  </r>
  <r>
    <n v="1340"/>
    <s v="Marie Bass"/>
    <x v="2"/>
    <n v="0"/>
    <n v="22.38"/>
    <n v="15.1"/>
    <x v="2"/>
    <x v="2"/>
    <x v="2"/>
    <x v="5"/>
    <x v="5"/>
    <s v="Avery Flip-Chart Easel Binder, Black"/>
    <n v="0.38"/>
    <s v="United States"/>
    <x v="3"/>
    <x v="11"/>
    <s v="New York City"/>
    <n v="10170"/>
    <x v="40"/>
    <x v="44"/>
    <n v="-52.646999999999998"/>
    <n v="29"/>
    <n v="682.68"/>
    <n v="21636"/>
    <n v="22.38"/>
    <x v="3"/>
  </r>
  <r>
    <n v="1340"/>
    <s v="Marie Bass"/>
    <x v="2"/>
    <n v="7.0000000000000007E-2"/>
    <n v="5.98"/>
    <n v="4.6900000000000004"/>
    <x v="1"/>
    <x v="2"/>
    <x v="2"/>
    <x v="6"/>
    <x v="5"/>
    <s v="Perma STOR-ALL™ Hanging File Box, 13 1/8&quot;W x 12 1/4&quot;D x 10 1/2&quot;H"/>
    <n v="0.68"/>
    <s v="United States"/>
    <x v="3"/>
    <x v="11"/>
    <s v="New York City"/>
    <n v="10170"/>
    <x v="40"/>
    <x v="45"/>
    <n v="-24.44"/>
    <n v="11"/>
    <n v="73.44"/>
    <n v="21636"/>
    <n v="5.91"/>
    <x v="3"/>
  </r>
  <r>
    <n v="1340"/>
    <s v="Marie Bass"/>
    <x v="2"/>
    <n v="0.02"/>
    <n v="55.99"/>
    <n v="3.3"/>
    <x v="1"/>
    <x v="2"/>
    <x v="1"/>
    <x v="12"/>
    <x v="1"/>
    <s v="Accessory24"/>
    <n v="0.59"/>
    <s v="United States"/>
    <x v="3"/>
    <x v="11"/>
    <s v="New York City"/>
    <n v="10170"/>
    <x v="40"/>
    <x v="40"/>
    <n v="366.50700000000001"/>
    <n v="63"/>
    <n v="2997.07"/>
    <n v="21636"/>
    <n v="55.97"/>
    <x v="3"/>
  </r>
  <r>
    <n v="1341"/>
    <s v="Edward Bynum"/>
    <x v="2"/>
    <n v="7.0000000000000007E-2"/>
    <n v="5.98"/>
    <n v="4.6900000000000004"/>
    <x v="1"/>
    <x v="2"/>
    <x v="2"/>
    <x v="6"/>
    <x v="5"/>
    <s v="Perma STOR-ALL™ Hanging File Box, 13 1/8&quot;W x 12 1/4&quot;D x 10 1/2&quot;H"/>
    <n v="0.68"/>
    <s v="United States"/>
    <x v="3"/>
    <x v="28"/>
    <s v="Chambersburg"/>
    <n v="17201"/>
    <x v="40"/>
    <x v="45"/>
    <n v="-12.7088"/>
    <n v="3"/>
    <n v="20.03"/>
    <n v="91244"/>
    <n v="5.91"/>
    <x v="3"/>
  </r>
  <r>
    <n v="3004"/>
    <s v="Maurice Everett"/>
    <x v="2"/>
    <n v="0.08"/>
    <n v="6.48"/>
    <n v="6.81"/>
    <x v="1"/>
    <x v="3"/>
    <x v="2"/>
    <x v="7"/>
    <x v="5"/>
    <s v="Xerox 1930"/>
    <n v="0.36"/>
    <s v="United States"/>
    <x v="2"/>
    <x v="8"/>
    <s v="Los Angeles"/>
    <n v="90049"/>
    <x v="40"/>
    <x v="45"/>
    <n v="-94.59"/>
    <n v="58"/>
    <n v="382.33"/>
    <n v="54949"/>
    <n v="6.4"/>
    <x v="2"/>
  </r>
  <r>
    <n v="3004"/>
    <s v="Maurice Everett"/>
    <x v="2"/>
    <n v="0.09"/>
    <n v="20.98"/>
    <n v="53.03"/>
    <x v="0"/>
    <x v="3"/>
    <x v="2"/>
    <x v="6"/>
    <x v="3"/>
    <s v="Tennsco Lockers, Gray"/>
    <n v="0.78"/>
    <s v="United States"/>
    <x v="2"/>
    <x v="8"/>
    <s v="Los Angeles"/>
    <n v="90049"/>
    <x v="40"/>
    <x v="44"/>
    <n v="-293.74"/>
    <n v="13"/>
    <n v="356.61"/>
    <n v="54949"/>
    <n v="20.89"/>
    <x v="2"/>
  </r>
  <r>
    <n v="3006"/>
    <s v="Thomas Spence"/>
    <x v="2"/>
    <n v="0.08"/>
    <n v="6.48"/>
    <n v="6.81"/>
    <x v="1"/>
    <x v="3"/>
    <x v="2"/>
    <x v="7"/>
    <x v="5"/>
    <s v="Xerox 1930"/>
    <n v="0.36"/>
    <s v="United States"/>
    <x v="2"/>
    <x v="37"/>
    <s v="Idaho Falls"/>
    <n v="83402"/>
    <x v="40"/>
    <x v="45"/>
    <n v="-49.186799999999998"/>
    <n v="14"/>
    <n v="92.29"/>
    <n v="91388"/>
    <n v="6.4"/>
    <x v="2"/>
  </r>
  <r>
    <n v="3006"/>
    <s v="Thomas Spence"/>
    <x v="2"/>
    <n v="0.09"/>
    <n v="20.98"/>
    <n v="53.03"/>
    <x v="0"/>
    <x v="3"/>
    <x v="2"/>
    <x v="6"/>
    <x v="3"/>
    <s v="Tennsco Lockers, Gray"/>
    <n v="0.78"/>
    <s v="United States"/>
    <x v="2"/>
    <x v="37"/>
    <s v="Idaho Falls"/>
    <n v="83402"/>
    <x v="40"/>
    <x v="44"/>
    <n v="-152.7448"/>
    <n v="3"/>
    <n v="82.29"/>
    <n v="91388"/>
    <n v="20.89"/>
    <x v="2"/>
  </r>
  <r>
    <n v="1132"/>
    <s v="Michael Robbins"/>
    <x v="4"/>
    <n v="0.06"/>
    <n v="6.37"/>
    <n v="5.19"/>
    <x v="1"/>
    <x v="3"/>
    <x v="2"/>
    <x v="5"/>
    <x v="5"/>
    <s v="C-Line Peel &amp; Stick Add-On Filing Pockets, 8-3/4 x 5-1/8, 10/Pack"/>
    <n v="0.38"/>
    <s v="United States"/>
    <x v="1"/>
    <x v="18"/>
    <s v="Euless"/>
    <n v="76039"/>
    <x v="40"/>
    <x v="41"/>
    <n v="-48.219499999999996"/>
    <n v="6"/>
    <n v="37.700000000000003"/>
    <n v="88101"/>
    <n v="6.3100000000000005"/>
    <x v="1"/>
  </r>
  <r>
    <n v="2145"/>
    <s v="Kerry Hardy"/>
    <x v="4"/>
    <n v="0"/>
    <n v="20.28"/>
    <n v="14.39"/>
    <x v="1"/>
    <x v="3"/>
    <x v="0"/>
    <x v="11"/>
    <x v="5"/>
    <s v="Career Cubicle Clock, 8 1/4&quot;, Black"/>
    <n v="0.47"/>
    <s v="United States"/>
    <x v="0"/>
    <x v="12"/>
    <s v="Fort Lauderdale"/>
    <n v="33311"/>
    <x v="40"/>
    <x v="39"/>
    <n v="15.678000000000001"/>
    <n v="11"/>
    <n v="237.83"/>
    <n v="87072"/>
    <n v="20.28"/>
    <x v="0"/>
  </r>
  <r>
    <n v="1633"/>
    <s v="Gerald Raynor"/>
    <x v="3"/>
    <n v="0.03"/>
    <n v="5.98"/>
    <n v="3.85"/>
    <x v="1"/>
    <x v="2"/>
    <x v="1"/>
    <x v="1"/>
    <x v="1"/>
    <s v="Imation 3.5&quot; IBM-Formatted Diskettes, 10/Pack"/>
    <n v="0.68"/>
    <s v="United States"/>
    <x v="0"/>
    <x v="0"/>
    <s v="Horn Lake"/>
    <n v="38637"/>
    <x v="40"/>
    <x v="39"/>
    <n v="-76.106800000000007"/>
    <n v="6"/>
    <n v="38.54"/>
    <n v="90531"/>
    <n v="5.95"/>
    <x v="0"/>
  </r>
  <r>
    <n v="2302"/>
    <s v="Beth Dolan"/>
    <x v="0"/>
    <n v="7.0000000000000007E-2"/>
    <n v="270.98"/>
    <n v="50"/>
    <x v="0"/>
    <x v="3"/>
    <x v="0"/>
    <x v="9"/>
    <x v="3"/>
    <s v="Global Enterprise Series Seating High-Back Swivel/Tilt Chairs"/>
    <n v="0.77"/>
    <s v="United States"/>
    <x v="0"/>
    <x v="12"/>
    <s v="Panama City"/>
    <n v="32404"/>
    <x v="41"/>
    <x v="43"/>
    <n v="27.725999999999999"/>
    <n v="9"/>
    <n v="2439.37"/>
    <n v="87695"/>
    <n v="270.91000000000003"/>
    <x v="0"/>
  </r>
  <r>
    <n v="2303"/>
    <s v="Joe Baldwin"/>
    <x v="0"/>
    <n v="7.0000000000000007E-2"/>
    <n v="270.98"/>
    <n v="50"/>
    <x v="0"/>
    <x v="3"/>
    <x v="0"/>
    <x v="9"/>
    <x v="3"/>
    <s v="Global Enterprise Series Seating High-Back Swivel/Tilt Chairs"/>
    <n v="0.77"/>
    <s v="United States"/>
    <x v="3"/>
    <x v="11"/>
    <s v="New York City"/>
    <n v="10011"/>
    <x v="41"/>
    <x v="43"/>
    <n v="-96.05"/>
    <n v="36"/>
    <n v="9757.48"/>
    <n v="47493"/>
    <n v="270.91000000000003"/>
    <x v="3"/>
  </r>
  <r>
    <n v="1354"/>
    <s v="Aaron Dillon"/>
    <x v="1"/>
    <n v="0.1"/>
    <n v="4.13"/>
    <n v="0.99"/>
    <x v="1"/>
    <x v="1"/>
    <x v="2"/>
    <x v="13"/>
    <x v="5"/>
    <s v="Avery 491"/>
    <n v="0.39"/>
    <s v="United States"/>
    <x v="1"/>
    <x v="18"/>
    <s v="Weatherford"/>
    <n v="76086"/>
    <x v="41"/>
    <x v="41"/>
    <n v="-1.0711999999999999"/>
    <n v="2"/>
    <n v="8.3000000000000007"/>
    <n v="91209"/>
    <n v="4.03"/>
    <x v="1"/>
  </r>
  <r>
    <n v="1354"/>
    <s v="Aaron Dillon"/>
    <x v="1"/>
    <n v="0.04"/>
    <n v="4.9800000000000004"/>
    <n v="0.49"/>
    <x v="1"/>
    <x v="1"/>
    <x v="2"/>
    <x v="13"/>
    <x v="5"/>
    <s v="Avery White Multi-Purpose Labels"/>
    <n v="0.39"/>
    <s v="United States"/>
    <x v="1"/>
    <x v="18"/>
    <s v="Weatherford"/>
    <n v="76086"/>
    <x v="41"/>
    <x v="43"/>
    <n v="4.4104000000000001"/>
    <n v="2"/>
    <n v="10.039999999999999"/>
    <n v="91209"/>
    <n v="4.9400000000000004"/>
    <x v="1"/>
  </r>
  <r>
    <n v="2072"/>
    <s v="Malcolm S Lanier"/>
    <x v="1"/>
    <n v="0.09"/>
    <n v="260.98"/>
    <n v="41.91"/>
    <x v="0"/>
    <x v="3"/>
    <x v="0"/>
    <x v="10"/>
    <x v="0"/>
    <s v="Atlantic Metals Mobile 3-Shelf Bookcases, Custom Colors"/>
    <n v="0.59"/>
    <s v="United States"/>
    <x v="1"/>
    <x v="25"/>
    <s v="Flint"/>
    <n v="48505"/>
    <x v="41"/>
    <x v="43"/>
    <n v="1307.2692"/>
    <n v="14"/>
    <n v="3377.06"/>
    <n v="88556"/>
    <n v="260.89000000000004"/>
    <x v="1"/>
  </r>
  <r>
    <n v="2072"/>
    <s v="Malcolm S Lanier"/>
    <x v="1"/>
    <n v="0.01"/>
    <n v="10.52"/>
    <n v="7.94"/>
    <x v="1"/>
    <x v="3"/>
    <x v="0"/>
    <x v="11"/>
    <x v="1"/>
    <s v="Ultra Door Pull Handle"/>
    <n v="0.52"/>
    <s v="United States"/>
    <x v="1"/>
    <x v="25"/>
    <s v="Flint"/>
    <n v="48505"/>
    <x v="41"/>
    <x v="43"/>
    <n v="-15.8184"/>
    <n v="11"/>
    <n v="123.93"/>
    <n v="88556"/>
    <n v="10.51"/>
    <x v="1"/>
  </r>
  <r>
    <n v="2072"/>
    <s v="Malcolm S Lanier"/>
    <x v="1"/>
    <n v="0.02"/>
    <n v="5.98"/>
    <n v="7.5"/>
    <x v="2"/>
    <x v="3"/>
    <x v="2"/>
    <x v="7"/>
    <x v="5"/>
    <s v="Xerox 1920"/>
    <n v="0.4"/>
    <s v="United States"/>
    <x v="1"/>
    <x v="25"/>
    <s v="Flint"/>
    <n v="48505"/>
    <x v="41"/>
    <x v="43"/>
    <n v="-55.8324"/>
    <n v="14"/>
    <n v="93.96"/>
    <n v="88556"/>
    <n v="5.9600000000000009"/>
    <x v="1"/>
  </r>
  <r>
    <n v="2489"/>
    <s v="Craig Liu"/>
    <x v="1"/>
    <n v="0.01"/>
    <n v="2036.48"/>
    <n v="14.7"/>
    <x v="0"/>
    <x v="1"/>
    <x v="1"/>
    <x v="3"/>
    <x v="3"/>
    <s v="Lexmark 4227 Plus Dot Matrix Printer"/>
    <n v="0.55000000000000004"/>
    <s v="United States"/>
    <x v="2"/>
    <x v="8"/>
    <s v="Concord"/>
    <n v="94521"/>
    <x v="41"/>
    <x v="43"/>
    <n v="-1596.7457999999999"/>
    <n v="2"/>
    <n v="3786.84"/>
    <n v="86883"/>
    <n v="2036.47"/>
    <x v="2"/>
  </r>
  <r>
    <n v="2778"/>
    <s v="Alison Jones"/>
    <x v="1"/>
    <n v="0.05"/>
    <n v="205.99"/>
    <n v="8.99"/>
    <x v="2"/>
    <x v="1"/>
    <x v="1"/>
    <x v="12"/>
    <x v="5"/>
    <s v="Talkabout T8097"/>
    <n v="0.57999999999999996"/>
    <s v="United States"/>
    <x v="0"/>
    <x v="9"/>
    <s v="Wilmington"/>
    <n v="28403"/>
    <x v="41"/>
    <x v="39"/>
    <n v="111.05249999999999"/>
    <n v="12"/>
    <n v="2118.9899999999998"/>
    <n v="87160"/>
    <n v="205.94"/>
    <x v="0"/>
  </r>
  <r>
    <n v="2778"/>
    <s v="Alison Jones"/>
    <x v="1"/>
    <n v="0.08"/>
    <n v="205.99"/>
    <n v="8.99"/>
    <x v="1"/>
    <x v="1"/>
    <x v="1"/>
    <x v="12"/>
    <x v="5"/>
    <s v="TimeportP7382"/>
    <n v="0.56000000000000005"/>
    <s v="United States"/>
    <x v="0"/>
    <x v="9"/>
    <s v="Wilmington"/>
    <n v="28403"/>
    <x v="41"/>
    <x v="39"/>
    <n v="-1963.752"/>
    <n v="5"/>
    <n v="837.64"/>
    <n v="87160"/>
    <n v="205.91"/>
    <x v="0"/>
  </r>
  <r>
    <n v="1815"/>
    <s v="Marvin Yang"/>
    <x v="4"/>
    <n v="0.06"/>
    <n v="90.97"/>
    <n v="14"/>
    <x v="0"/>
    <x v="2"/>
    <x v="1"/>
    <x v="3"/>
    <x v="3"/>
    <s v="Lexmark Z54se Color Inkjet Printer"/>
    <n v="0.36"/>
    <s v="United States"/>
    <x v="0"/>
    <x v="0"/>
    <s v="Pearl"/>
    <n v="39208"/>
    <x v="41"/>
    <x v="39"/>
    <n v="47.334000000000003"/>
    <n v="14"/>
    <n v="1263.3499999999999"/>
    <n v="90525"/>
    <n v="90.91"/>
    <x v="0"/>
  </r>
  <r>
    <n v="757"/>
    <s v="Neil Hogan"/>
    <x v="3"/>
    <n v="0.03"/>
    <n v="37.94"/>
    <n v="5.08"/>
    <x v="1"/>
    <x v="2"/>
    <x v="2"/>
    <x v="7"/>
    <x v="2"/>
    <s v="Snap-A-Way® Black Print Carbonless Ruled Speed Letter, Triplicate"/>
    <n v="0.38"/>
    <s v="United States"/>
    <x v="2"/>
    <x v="14"/>
    <s v="Tualatin"/>
    <n v="97062"/>
    <x v="41"/>
    <x v="43"/>
    <n v="-7.5244"/>
    <n v="1"/>
    <n v="39.97"/>
    <n v="90258"/>
    <n v="37.909999999999997"/>
    <x v="2"/>
  </r>
  <r>
    <n v="16"/>
    <s v="Sarah Ramsey"/>
    <x v="1"/>
    <n v="0.04"/>
    <n v="2.98"/>
    <n v="1.58"/>
    <x v="1"/>
    <x v="0"/>
    <x v="2"/>
    <x v="14"/>
    <x v="2"/>
    <s v="Staples Gold Paper Clips"/>
    <n v="0.39"/>
    <s v="United States"/>
    <x v="3"/>
    <x v="11"/>
    <s v="Syracuse"/>
    <n v="13210"/>
    <x v="42"/>
    <x v="45"/>
    <n v="2.63"/>
    <n v="6"/>
    <n v="18.8"/>
    <n v="86836"/>
    <n v="2.94"/>
    <x v="3"/>
  </r>
  <r>
    <n v="16"/>
    <s v="Sarah Ramsey"/>
    <x v="1"/>
    <n v="0.05"/>
    <n v="115.99"/>
    <n v="2.5"/>
    <x v="1"/>
    <x v="0"/>
    <x v="1"/>
    <x v="12"/>
    <x v="5"/>
    <s v="StarTAC 7797"/>
    <n v="0.55000000000000004"/>
    <s v="United States"/>
    <x v="3"/>
    <x v="11"/>
    <s v="Syracuse"/>
    <n v="13210"/>
    <x v="42"/>
    <x v="42"/>
    <n v="652.73310000000004"/>
    <n v="10"/>
    <n v="945.99"/>
    <n v="86836"/>
    <n v="115.94"/>
    <x v="3"/>
  </r>
  <r>
    <n v="190"/>
    <s v="Lloyd Norris"/>
    <x v="1"/>
    <n v="0.1"/>
    <n v="58.1"/>
    <n v="1.49"/>
    <x v="1"/>
    <x v="3"/>
    <x v="2"/>
    <x v="5"/>
    <x v="5"/>
    <s v="Avery Arch Ring Binders"/>
    <n v="0.38"/>
    <s v="United States"/>
    <x v="1"/>
    <x v="10"/>
    <s v="Arlington Heights"/>
    <n v="60004"/>
    <x v="42"/>
    <x v="43"/>
    <n v="113.6499"/>
    <n v="3"/>
    <n v="164.71"/>
    <n v="89092"/>
    <n v="58"/>
    <x v="1"/>
  </r>
  <r>
    <n v="191"/>
    <s v="Gerald Kearney"/>
    <x v="1"/>
    <n v="0.01"/>
    <n v="80.48"/>
    <n v="4.5"/>
    <x v="1"/>
    <x v="3"/>
    <x v="2"/>
    <x v="8"/>
    <x v="5"/>
    <s v="APC 7 Outlet Network SurgeArrest Surge Protector"/>
    <n v="0.55000000000000004"/>
    <s v="United States"/>
    <x v="1"/>
    <x v="10"/>
    <s v="Aurora"/>
    <n v="60505"/>
    <x v="42"/>
    <x v="45"/>
    <n v="-35.474400000000003"/>
    <n v="1"/>
    <n v="79.680000000000007"/>
    <n v="89092"/>
    <n v="80.47"/>
    <x v="1"/>
  </r>
  <r>
    <n v="3046"/>
    <s v="Andrew Pearce"/>
    <x v="1"/>
    <n v="0.05"/>
    <n v="120.98"/>
    <n v="30"/>
    <x v="0"/>
    <x v="0"/>
    <x v="0"/>
    <x v="9"/>
    <x v="3"/>
    <s v="Hon Every-Day® Chair Series Swivel Task Chairs"/>
    <n v="0.64"/>
    <s v="United States"/>
    <x v="1"/>
    <x v="38"/>
    <s v="Leawood"/>
    <n v="66209"/>
    <x v="42"/>
    <x v="42"/>
    <n v="-78.759200000000007"/>
    <n v="2"/>
    <n v="251.06"/>
    <n v="86103"/>
    <n v="120.93"/>
    <x v="1"/>
  </r>
  <r>
    <n v="954"/>
    <s v="Tony Chandler"/>
    <x v="2"/>
    <n v="0.1"/>
    <n v="7.31"/>
    <n v="0.49"/>
    <x v="1"/>
    <x v="0"/>
    <x v="2"/>
    <x v="13"/>
    <x v="5"/>
    <s v="Self-Adhesive Address Labels for Typewriters by Universal"/>
    <n v="0.38"/>
    <s v="United States"/>
    <x v="1"/>
    <x v="18"/>
    <s v="Highland Village"/>
    <n v="75067"/>
    <x v="42"/>
    <x v="46"/>
    <n v="19.064699999999998"/>
    <n v="4"/>
    <n v="27.63"/>
    <n v="90771"/>
    <n v="7.21"/>
    <x v="1"/>
  </r>
  <r>
    <n v="954"/>
    <s v="Tony Chandler"/>
    <x v="2"/>
    <n v="0.08"/>
    <n v="6.7"/>
    <n v="1.56"/>
    <x v="1"/>
    <x v="0"/>
    <x v="2"/>
    <x v="2"/>
    <x v="2"/>
    <s v="Turquoise Lead Holder with Pocket Clip"/>
    <n v="0.52"/>
    <s v="United States"/>
    <x v="1"/>
    <x v="18"/>
    <s v="Highland Village"/>
    <n v="75067"/>
    <x v="42"/>
    <x v="39"/>
    <n v="10.56"/>
    <n v="5"/>
    <n v="31.21"/>
    <n v="90771"/>
    <n v="6.62"/>
    <x v="1"/>
  </r>
  <r>
    <n v="1743"/>
    <s v="Paige Jacobs"/>
    <x v="4"/>
    <n v="0"/>
    <n v="55.99"/>
    <n v="2.5"/>
    <x v="1"/>
    <x v="1"/>
    <x v="1"/>
    <x v="12"/>
    <x v="1"/>
    <s v="Accessory28"/>
    <n v="0.83"/>
    <s v="United States"/>
    <x v="1"/>
    <x v="18"/>
    <s v="Friendswood"/>
    <n v="77546"/>
    <x v="42"/>
    <x v="42"/>
    <n v="-121.05808"/>
    <n v="1"/>
    <n v="52.1"/>
    <n v="91025"/>
    <n v="55.99"/>
    <x v="1"/>
  </r>
  <r>
    <n v="2553"/>
    <s v="Virginia McNeill"/>
    <x v="4"/>
    <n v="0.03"/>
    <n v="12.53"/>
    <n v="7.17"/>
    <x v="1"/>
    <x v="2"/>
    <x v="2"/>
    <x v="5"/>
    <x v="5"/>
    <s v="GBC ProClick Spines for 32-Hole Punch"/>
    <n v="0.38"/>
    <s v="United States"/>
    <x v="1"/>
    <x v="30"/>
    <s v="Kenosha"/>
    <n v="53142"/>
    <x v="42"/>
    <x v="43"/>
    <n v="-20.320499999999999"/>
    <n v="1"/>
    <n v="19.32"/>
    <n v="86528"/>
    <n v="12.5"/>
    <x v="1"/>
  </r>
  <r>
    <n v="3324"/>
    <s v="Leslie Jacobson"/>
    <x v="4"/>
    <n v="0.05"/>
    <n v="6.48"/>
    <n v="8.19"/>
    <x v="1"/>
    <x v="1"/>
    <x v="2"/>
    <x v="7"/>
    <x v="5"/>
    <s v="Xerox 217"/>
    <n v="0.37"/>
    <s v="United States"/>
    <x v="2"/>
    <x v="41"/>
    <s v="El Mirage"/>
    <n v="85335"/>
    <x v="42"/>
    <x v="45"/>
    <n v="-164.18"/>
    <n v="9"/>
    <n v="58.5"/>
    <n v="90985"/>
    <n v="6.4300000000000006"/>
    <x v="2"/>
  </r>
  <r>
    <n v="3369"/>
    <s v="Stacy Byrne"/>
    <x v="4"/>
    <n v="0.06"/>
    <n v="7.1"/>
    <n v="6.05"/>
    <x v="1"/>
    <x v="2"/>
    <x v="2"/>
    <x v="5"/>
    <x v="5"/>
    <s v="Wilson Jones Hanging View Binder, White, 1&quot;"/>
    <n v="0.39"/>
    <s v="United States"/>
    <x v="3"/>
    <x v="27"/>
    <s v="Westerville"/>
    <n v="43081"/>
    <x v="42"/>
    <x v="43"/>
    <n v="-42.170499999999997"/>
    <n v="4"/>
    <n v="29.99"/>
    <n v="90500"/>
    <n v="7.04"/>
    <x v="3"/>
  </r>
  <r>
    <n v="1298"/>
    <s v="Herbert Beard"/>
    <x v="3"/>
    <n v="0.04"/>
    <n v="150.97999999999999"/>
    <n v="13.99"/>
    <x v="1"/>
    <x v="2"/>
    <x v="1"/>
    <x v="3"/>
    <x v="6"/>
    <s v="Canon MP41DH Printing Calculator"/>
    <n v="0.38"/>
    <s v="United States"/>
    <x v="1"/>
    <x v="18"/>
    <s v="Sulphur Springs"/>
    <n v="75482"/>
    <x v="42"/>
    <x v="45"/>
    <n v="606.05460000000005"/>
    <n v="6"/>
    <n v="878.34"/>
    <n v="90662"/>
    <n v="150.94"/>
    <x v="1"/>
  </r>
  <r>
    <n v="1298"/>
    <s v="Herbert Beard"/>
    <x v="3"/>
    <n v="0.04"/>
    <n v="176.19"/>
    <n v="11.87"/>
    <x v="1"/>
    <x v="2"/>
    <x v="2"/>
    <x v="6"/>
    <x v="5"/>
    <s v="Fellowes High-Stak® Drawer Files"/>
    <n v="0.62"/>
    <s v="United States"/>
    <x v="1"/>
    <x v="18"/>
    <s v="Sulphur Springs"/>
    <n v="75482"/>
    <x v="42"/>
    <x v="42"/>
    <n v="320.10000000000002"/>
    <n v="4"/>
    <n v="676.57"/>
    <n v="90662"/>
    <n v="176.15"/>
    <x v="1"/>
  </r>
  <r>
    <n v="2020"/>
    <s v="Erika Jordan"/>
    <x v="0"/>
    <n v="0.02"/>
    <n v="120.98"/>
    <n v="58.64"/>
    <x v="0"/>
    <x v="2"/>
    <x v="0"/>
    <x v="10"/>
    <x v="0"/>
    <s v="O'Sullivan Living Dimensions 2-Shelf Bookcases"/>
    <n v="0.75"/>
    <s v="United States"/>
    <x v="3"/>
    <x v="28"/>
    <s v="Plum"/>
    <n v="15239"/>
    <x v="43"/>
    <x v="45"/>
    <n v="-1330.5"/>
    <n v="11"/>
    <n v="1370.99"/>
    <n v="86933"/>
    <n v="120.96000000000001"/>
    <x v="3"/>
  </r>
  <r>
    <n v="3342"/>
    <s v="Paul Tate"/>
    <x v="0"/>
    <n v="0.03"/>
    <n v="194.3"/>
    <n v="11.54"/>
    <x v="1"/>
    <x v="2"/>
    <x v="0"/>
    <x v="11"/>
    <x v="4"/>
    <s v="Electrix Halogen Magnifier Lamp"/>
    <n v="0.59"/>
    <s v="United States"/>
    <x v="3"/>
    <x v="31"/>
    <s v="Washington"/>
    <n v="20006"/>
    <x v="43"/>
    <x v="45"/>
    <n v="2861.01"/>
    <n v="42"/>
    <n v="8549.0400000000009"/>
    <n v="21572"/>
    <n v="194.27"/>
    <x v="3"/>
  </r>
  <r>
    <n v="3344"/>
    <s v="Jim Hinson"/>
    <x v="0"/>
    <n v="0.03"/>
    <n v="194.3"/>
    <n v="11.54"/>
    <x v="1"/>
    <x v="2"/>
    <x v="0"/>
    <x v="11"/>
    <x v="4"/>
    <s v="Electrix Halogen Magnifier Lamp"/>
    <n v="0.59"/>
    <s v="United States"/>
    <x v="1"/>
    <x v="25"/>
    <s v="Rochester Hills"/>
    <n v="48307"/>
    <x v="43"/>
    <x v="45"/>
    <n v="1544.9306999999999"/>
    <n v="11"/>
    <n v="2239.0300000000002"/>
    <n v="89928"/>
    <n v="194.27"/>
    <x v="1"/>
  </r>
  <r>
    <n v="1554"/>
    <s v="Joan Floyd"/>
    <x v="1"/>
    <n v="0.03"/>
    <n v="124.49"/>
    <n v="51.94"/>
    <x v="0"/>
    <x v="1"/>
    <x v="0"/>
    <x v="0"/>
    <x v="0"/>
    <s v="Bevis 36 x 72 Conference Tables"/>
    <n v="0.63"/>
    <s v="United States"/>
    <x v="0"/>
    <x v="0"/>
    <s v="Gulfport"/>
    <n v="39503"/>
    <x v="43"/>
    <x v="42"/>
    <n v="-4.0179999999999998"/>
    <n v="7"/>
    <n v="894.88"/>
    <n v="87487"/>
    <n v="124.46"/>
    <x v="0"/>
  </r>
  <r>
    <n v="2897"/>
    <s v="Betty Giles"/>
    <x v="1"/>
    <n v="0.05"/>
    <n v="80.97"/>
    <n v="30.06"/>
    <x v="0"/>
    <x v="2"/>
    <x v="1"/>
    <x v="3"/>
    <x v="0"/>
    <s v="Hewlett-Packard Deskjet 940 REFURBISHED Color Inkjet Printer"/>
    <n v="0.4"/>
    <s v="United States"/>
    <x v="1"/>
    <x v="7"/>
    <s v="Maple Grove"/>
    <n v="55369"/>
    <x v="43"/>
    <x v="42"/>
    <n v="565.17999999999995"/>
    <n v="11"/>
    <n v="904.25"/>
    <n v="86926"/>
    <n v="80.92"/>
    <x v="1"/>
  </r>
  <r>
    <n v="2897"/>
    <s v="Betty Giles"/>
    <x v="1"/>
    <n v="0"/>
    <n v="6.48"/>
    <n v="10.050000000000001"/>
    <x v="1"/>
    <x v="2"/>
    <x v="2"/>
    <x v="7"/>
    <x v="5"/>
    <s v="Xerox 1997"/>
    <n v="0.37"/>
    <s v="United States"/>
    <x v="1"/>
    <x v="7"/>
    <s v="Maple Grove"/>
    <n v="55369"/>
    <x v="43"/>
    <x v="45"/>
    <n v="-38.72"/>
    <n v="2"/>
    <n v="16.309999999999999"/>
    <n v="86926"/>
    <n v="6.48"/>
    <x v="1"/>
  </r>
  <r>
    <n v="2058"/>
    <s v="Louise Webster Sharma"/>
    <x v="4"/>
    <n v="7.0000000000000007E-2"/>
    <n v="5.98"/>
    <n v="5.46"/>
    <x v="1"/>
    <x v="3"/>
    <x v="2"/>
    <x v="7"/>
    <x v="5"/>
    <s v="Xerox 1983"/>
    <n v="0.36"/>
    <s v="United States"/>
    <x v="0"/>
    <x v="9"/>
    <s v="Hickory"/>
    <n v="28601"/>
    <x v="43"/>
    <x v="45"/>
    <n v="46.65"/>
    <n v="5"/>
    <n v="32.76"/>
    <n v="88040"/>
    <n v="5.91"/>
    <x v="0"/>
  </r>
  <r>
    <n v="3170"/>
    <s v="Lawrence Haas"/>
    <x v="4"/>
    <n v="0.1"/>
    <n v="7.28"/>
    <n v="5.47"/>
    <x v="1"/>
    <x v="3"/>
    <x v="2"/>
    <x v="7"/>
    <x v="5"/>
    <s v="Southworth Structures Collection™"/>
    <n v="0.35"/>
    <s v="United States"/>
    <x v="0"/>
    <x v="12"/>
    <s v="Port Saint Lucie"/>
    <n v="34952"/>
    <x v="43"/>
    <x v="43"/>
    <n v="167.334"/>
    <n v="12"/>
    <n v="83.14"/>
    <n v="86489"/>
    <n v="7.1800000000000006"/>
    <x v="0"/>
  </r>
  <r>
    <n v="2190"/>
    <s v="Marvin Patrick"/>
    <x v="0"/>
    <n v="0.05"/>
    <n v="16.98"/>
    <n v="7.78"/>
    <x v="1"/>
    <x v="2"/>
    <x v="2"/>
    <x v="2"/>
    <x v="1"/>
    <s v="Stanley Bostitch Contemporary Electric Pencil Sharpeners"/>
    <n v="0.56999999999999995"/>
    <s v="United States"/>
    <x v="1"/>
    <x v="25"/>
    <s v="Detroit"/>
    <n v="48227"/>
    <x v="44"/>
    <x v="47"/>
    <n v="-47.28"/>
    <n v="45"/>
    <n v="761.67"/>
    <n v="41636"/>
    <n v="16.93"/>
    <x v="1"/>
  </r>
  <r>
    <n v="2190"/>
    <s v="Marvin Patrick"/>
    <x v="0"/>
    <n v="0.03"/>
    <n v="115.99"/>
    <n v="4.2300000000000004"/>
    <x v="1"/>
    <x v="2"/>
    <x v="1"/>
    <x v="12"/>
    <x v="5"/>
    <s v="282"/>
    <n v="0.56000000000000005"/>
    <s v="United States"/>
    <x v="1"/>
    <x v="25"/>
    <s v="Detroit"/>
    <n v="48227"/>
    <x v="44"/>
    <x v="47"/>
    <n v="722.24099999999999"/>
    <n v="49"/>
    <n v="5014.07"/>
    <n v="41636"/>
    <n v="115.96"/>
    <x v="1"/>
  </r>
  <r>
    <n v="2193"/>
    <s v="Donald Melton"/>
    <x v="0"/>
    <n v="0.05"/>
    <n v="16.98"/>
    <n v="7.78"/>
    <x v="1"/>
    <x v="2"/>
    <x v="2"/>
    <x v="2"/>
    <x v="1"/>
    <s v="Stanley Bostitch Contemporary Electric Pencil Sharpeners"/>
    <n v="0.56999999999999995"/>
    <s v="United States"/>
    <x v="0"/>
    <x v="9"/>
    <s v="New Bern"/>
    <n v="28560"/>
    <x v="44"/>
    <x v="47"/>
    <n v="-161"/>
    <n v="11"/>
    <n v="186.19"/>
    <n v="90685"/>
    <n v="16.93"/>
    <x v="0"/>
  </r>
  <r>
    <n v="2193"/>
    <s v="Donald Melton"/>
    <x v="0"/>
    <n v="0.03"/>
    <n v="115.99"/>
    <n v="4.2300000000000004"/>
    <x v="1"/>
    <x v="2"/>
    <x v="1"/>
    <x v="12"/>
    <x v="5"/>
    <s v="282"/>
    <n v="0.56000000000000005"/>
    <s v="United States"/>
    <x v="0"/>
    <x v="9"/>
    <s v="New Bern"/>
    <n v="28560"/>
    <x v="44"/>
    <x v="47"/>
    <n v="848.3646"/>
    <n v="12"/>
    <n v="1227.94"/>
    <n v="90685"/>
    <n v="115.96"/>
    <x v="0"/>
  </r>
  <r>
    <n v="2358"/>
    <s v="Danielle Baird"/>
    <x v="0"/>
    <n v="0.05"/>
    <n v="2.08"/>
    <n v="2.56"/>
    <x v="1"/>
    <x v="2"/>
    <x v="2"/>
    <x v="16"/>
    <x v="1"/>
    <s v="Kleencut® Forged Office Shears by Acme United Corporation"/>
    <n v="0.55000000000000004"/>
    <s v="United States"/>
    <x v="0"/>
    <x v="12"/>
    <s v="Fort Lauderdale"/>
    <n v="33311"/>
    <x v="44"/>
    <x v="47"/>
    <n v="-1045.0160000000001"/>
    <n v="19"/>
    <n v="40.93"/>
    <n v="88268"/>
    <n v="2.0300000000000002"/>
    <x v="0"/>
  </r>
  <r>
    <n v="2490"/>
    <s v="Pauline Finch"/>
    <x v="0"/>
    <n v="0.09"/>
    <n v="348.21"/>
    <n v="40.19"/>
    <x v="0"/>
    <x v="2"/>
    <x v="0"/>
    <x v="0"/>
    <x v="0"/>
    <s v="Bretford CR4500 Series Slim Rectangular Table"/>
    <n v="0.62"/>
    <s v="United States"/>
    <x v="2"/>
    <x v="8"/>
    <s v="Costa Mesa"/>
    <n v="92627"/>
    <x v="44"/>
    <x v="47"/>
    <n v="-93.85"/>
    <n v="2"/>
    <n v="662.8"/>
    <n v="86884"/>
    <n v="348.12"/>
    <x v="2"/>
  </r>
  <r>
    <n v="2491"/>
    <s v="Sean N Boyer"/>
    <x v="0"/>
    <n v="0.09"/>
    <n v="348.21"/>
    <n v="40.19"/>
    <x v="0"/>
    <x v="2"/>
    <x v="0"/>
    <x v="0"/>
    <x v="0"/>
    <s v="Bretford CR4500 Series Slim Rectangular Table"/>
    <n v="0.62"/>
    <s v="United States"/>
    <x v="2"/>
    <x v="8"/>
    <s v="Los Angeles"/>
    <n v="90045"/>
    <x v="44"/>
    <x v="47"/>
    <n v="-93.85"/>
    <n v="8"/>
    <n v="2651.21"/>
    <n v="48836"/>
    <n v="348.12"/>
    <x v="2"/>
  </r>
  <r>
    <n v="3069"/>
    <s v="Tiffany Merrill"/>
    <x v="0"/>
    <n v="0.09"/>
    <n v="1.82"/>
    <n v="0.83"/>
    <x v="1"/>
    <x v="1"/>
    <x v="2"/>
    <x v="2"/>
    <x v="2"/>
    <s v="Newell 307"/>
    <n v="0.56999999999999995"/>
    <s v="United States"/>
    <x v="1"/>
    <x v="7"/>
    <s v="Oakdale"/>
    <n v="55128"/>
    <x v="44"/>
    <x v="45"/>
    <n v="-6.734"/>
    <n v="22"/>
    <n v="36.82"/>
    <n v="88192"/>
    <n v="1.73"/>
    <x v="1"/>
  </r>
  <r>
    <n v="3393"/>
    <s v="Irene Murphy"/>
    <x v="0"/>
    <n v="0.08"/>
    <n v="4.4800000000000004"/>
    <n v="2.5"/>
    <x v="1"/>
    <x v="1"/>
    <x v="2"/>
    <x v="15"/>
    <x v="5"/>
    <s v="Ampad #10 Peel &amp; Seel® Holiday Envelopes"/>
    <n v="0.37"/>
    <s v="United States"/>
    <x v="2"/>
    <x v="4"/>
    <s v="Pullman"/>
    <n v="99163"/>
    <x v="44"/>
    <x v="45"/>
    <n v="-3.2448000000000001"/>
    <n v="19"/>
    <n v="80.2"/>
    <n v="87909"/>
    <n v="4.4000000000000004"/>
    <x v="2"/>
  </r>
  <r>
    <n v="306"/>
    <s v="Thomas McAllister"/>
    <x v="1"/>
    <n v="0.01"/>
    <n v="8.33"/>
    <n v="1.99"/>
    <x v="1"/>
    <x v="0"/>
    <x v="1"/>
    <x v="1"/>
    <x v="1"/>
    <s v="80 Minute Slim Jewel Case CD-R , 10/Pack - Staples"/>
    <n v="0.52"/>
    <s v="United States"/>
    <x v="3"/>
    <x v="36"/>
    <s v="Pikesville"/>
    <n v="21208"/>
    <x v="44"/>
    <x v="45"/>
    <n v="15.895200000000001"/>
    <n v="8"/>
    <n v="70.16"/>
    <n v="87057"/>
    <n v="8.32"/>
    <x v="3"/>
  </r>
  <r>
    <n v="306"/>
    <s v="Thomas McAllister"/>
    <x v="1"/>
    <n v="0.04"/>
    <n v="85.99"/>
    <n v="0.99"/>
    <x v="1"/>
    <x v="0"/>
    <x v="1"/>
    <x v="12"/>
    <x v="2"/>
    <s v="Accessory34"/>
    <n v="0.55000000000000004"/>
    <s v="United States"/>
    <x v="3"/>
    <x v="36"/>
    <s v="Pikesville"/>
    <n v="21208"/>
    <x v="44"/>
    <x v="47"/>
    <n v="855.99329999999998"/>
    <n v="17"/>
    <n v="1240.57"/>
    <n v="87057"/>
    <n v="85.949999999999989"/>
    <x v="3"/>
  </r>
  <r>
    <n v="308"/>
    <s v="Glen Caldwell"/>
    <x v="1"/>
    <n v="0.01"/>
    <n v="8.33"/>
    <n v="1.99"/>
    <x v="1"/>
    <x v="0"/>
    <x v="1"/>
    <x v="1"/>
    <x v="1"/>
    <s v="80 Minute Slim Jewel Case CD-R , 10/Pack - Staples"/>
    <n v="0.52"/>
    <s v="United States"/>
    <x v="2"/>
    <x v="4"/>
    <s v="Seattle"/>
    <n v="98115"/>
    <x v="44"/>
    <x v="45"/>
    <n v="10.74"/>
    <n v="32"/>
    <n v="280.62"/>
    <n v="37760"/>
    <n v="8.32"/>
    <x v="2"/>
  </r>
  <r>
    <n v="1156"/>
    <s v="Edith Forbes"/>
    <x v="1"/>
    <n v="0.06"/>
    <n v="175.99"/>
    <n v="8.99"/>
    <x v="1"/>
    <x v="1"/>
    <x v="1"/>
    <x v="12"/>
    <x v="5"/>
    <s v="2180"/>
    <n v="0.56999999999999995"/>
    <s v="United States"/>
    <x v="3"/>
    <x v="35"/>
    <s v="Tewksbury"/>
    <n v="1876"/>
    <x v="44"/>
    <x v="45"/>
    <n v="48.47148"/>
    <n v="7"/>
    <n v="1013.84"/>
    <n v="90855"/>
    <n v="175.93"/>
    <x v="3"/>
  </r>
  <r>
    <n v="1745"/>
    <s v="Herbert Holden"/>
    <x v="2"/>
    <n v="0.04"/>
    <n v="60.65"/>
    <n v="12.23"/>
    <x v="1"/>
    <x v="2"/>
    <x v="0"/>
    <x v="11"/>
    <x v="6"/>
    <s v="Tenex Traditional Chairmats for Medium Pile Carpet, Standard Lip, 36&quot; x 48&quot;"/>
    <n v="0.64"/>
    <s v="United States"/>
    <x v="0"/>
    <x v="5"/>
    <s v="Atlanta"/>
    <n v="30305"/>
    <x v="44"/>
    <x v="47"/>
    <n v="116.5063"/>
    <n v="4"/>
    <n v="256.77"/>
    <n v="13408"/>
    <n v="60.61"/>
    <x v="0"/>
  </r>
  <r>
    <n v="1749"/>
    <s v="Sherri P Stephens"/>
    <x v="2"/>
    <n v="0.04"/>
    <n v="60.65"/>
    <n v="12.23"/>
    <x v="1"/>
    <x v="2"/>
    <x v="0"/>
    <x v="11"/>
    <x v="6"/>
    <s v="Tenex Traditional Chairmats for Medium Pile Carpet, Standard Lip, 36&quot; x 48&quot;"/>
    <n v="0.64"/>
    <s v="United States"/>
    <x v="1"/>
    <x v="19"/>
    <s v="Lawton"/>
    <n v="73505"/>
    <x v="44"/>
    <x v="47"/>
    <n v="44.2911"/>
    <n v="1"/>
    <n v="64.19"/>
    <n v="87244"/>
    <n v="60.61"/>
    <x v="1"/>
  </r>
  <r>
    <n v="639"/>
    <s v="Lois Rowland"/>
    <x v="3"/>
    <n v="0"/>
    <n v="236.97"/>
    <n v="59.24"/>
    <x v="0"/>
    <x v="1"/>
    <x v="0"/>
    <x v="0"/>
    <x v="0"/>
    <s v="Chromcraft Rectangular Conference Tables"/>
    <n v="0.61"/>
    <s v="United States"/>
    <x v="2"/>
    <x v="8"/>
    <s v="Santa Maria"/>
    <n v="93454"/>
    <x v="44"/>
    <x v="45"/>
    <n v="1192.04"/>
    <n v="9"/>
    <n v="1769.91"/>
    <n v="87952"/>
    <n v="236.97"/>
    <x v="2"/>
  </r>
  <r>
    <n v="640"/>
    <s v="Neal Wolfe"/>
    <x v="3"/>
    <n v="0"/>
    <n v="236.97"/>
    <n v="59.24"/>
    <x v="0"/>
    <x v="1"/>
    <x v="0"/>
    <x v="0"/>
    <x v="0"/>
    <s v="Chromcraft Rectangular Conference Tables"/>
    <n v="0.61"/>
    <s v="United States"/>
    <x v="2"/>
    <x v="4"/>
    <s v="Seattle"/>
    <n v="98119"/>
    <x v="44"/>
    <x v="45"/>
    <n v="1192.04"/>
    <n v="34"/>
    <n v="6686.34"/>
    <n v="56452"/>
    <n v="236.97"/>
    <x v="2"/>
  </r>
  <r>
    <n v="1682"/>
    <s v="Julie Edwards"/>
    <x v="3"/>
    <n v="0.04"/>
    <n v="6.28"/>
    <n v="5.41"/>
    <x v="1"/>
    <x v="1"/>
    <x v="0"/>
    <x v="11"/>
    <x v="5"/>
    <s v="Eldon® 200 Class™ Desk Accessories"/>
    <n v="0.53"/>
    <s v="United States"/>
    <x v="1"/>
    <x v="10"/>
    <s v="Chicago"/>
    <n v="60611"/>
    <x v="44"/>
    <x v="47"/>
    <n v="-38.380000000000003"/>
    <n v="43"/>
    <n v="284.48"/>
    <n v="14115"/>
    <n v="6.24"/>
    <x v="1"/>
  </r>
  <r>
    <n v="1683"/>
    <s v="Wesley Corbett"/>
    <x v="3"/>
    <n v="0.04"/>
    <n v="6.28"/>
    <n v="5.41"/>
    <x v="1"/>
    <x v="1"/>
    <x v="0"/>
    <x v="11"/>
    <x v="5"/>
    <s v="Eldon® 200 Class™ Desk Accessories"/>
    <n v="0.53"/>
    <s v="United States"/>
    <x v="1"/>
    <x v="18"/>
    <s v="Conroe"/>
    <n v="77301"/>
    <x v="44"/>
    <x v="47"/>
    <n v="-19.957599999999999"/>
    <n v="11"/>
    <n v="72.77"/>
    <n v="90612"/>
    <n v="6.24"/>
    <x v="1"/>
  </r>
  <r>
    <n v="11"/>
    <s v="Marcus Dunlap"/>
    <x v="0"/>
    <n v="0.06"/>
    <n v="9.48"/>
    <n v="7.29"/>
    <x v="1"/>
    <x v="2"/>
    <x v="0"/>
    <x v="11"/>
    <x v="1"/>
    <s v="DAX Two-Tone Rosewood/Black Document Frame, Desktop, 5 x 7"/>
    <n v="0.45"/>
    <s v="United States"/>
    <x v="3"/>
    <x v="33"/>
    <s v="Roselle"/>
    <n v="7203"/>
    <x v="45"/>
    <x v="44"/>
    <n v="-53.809600000000003"/>
    <n v="22"/>
    <n v="211.15"/>
    <n v="90192"/>
    <n v="9.42"/>
    <x v="3"/>
  </r>
  <r>
    <n v="596"/>
    <s v="Doris Fitzpatrick"/>
    <x v="0"/>
    <n v="0.03"/>
    <n v="3.8"/>
    <n v="1.49"/>
    <x v="1"/>
    <x v="1"/>
    <x v="2"/>
    <x v="5"/>
    <x v="5"/>
    <s v="Durable Pressboard Binders"/>
    <n v="0.38"/>
    <s v="United States"/>
    <x v="1"/>
    <x v="2"/>
    <s v="Carmel"/>
    <n v="46032"/>
    <x v="45"/>
    <x v="44"/>
    <n v="15.2745"/>
    <n v="6"/>
    <n v="24.27"/>
    <n v="86308"/>
    <n v="3.77"/>
    <x v="1"/>
  </r>
  <r>
    <n v="596"/>
    <s v="Doris Fitzpatrick"/>
    <x v="0"/>
    <n v="7.0000000000000007E-2"/>
    <n v="7.98"/>
    <n v="1.25"/>
    <x v="1"/>
    <x v="1"/>
    <x v="2"/>
    <x v="7"/>
    <x v="2"/>
    <s v="Adams Telephone Message Book w/Frequently-Called Numbers Space, 400 Messages per Book"/>
    <n v="0.35"/>
    <s v="United States"/>
    <x v="1"/>
    <x v="2"/>
    <s v="Carmel"/>
    <n v="46032"/>
    <x v="45"/>
    <x v="44"/>
    <n v="26.585699999999999"/>
    <n v="5"/>
    <n v="38.53"/>
    <n v="86308"/>
    <n v="7.91"/>
    <x v="1"/>
  </r>
  <r>
    <n v="596"/>
    <s v="Doris Fitzpatrick"/>
    <x v="0"/>
    <n v="7.0000000000000007E-2"/>
    <n v="417.4"/>
    <n v="75.23"/>
    <x v="0"/>
    <x v="1"/>
    <x v="0"/>
    <x v="0"/>
    <x v="0"/>
    <s v="Bretford “Just In Time” Height-Adjustable Multi-Task Work Tables"/>
    <n v="0.79"/>
    <s v="United States"/>
    <x v="1"/>
    <x v="2"/>
    <s v="Carmel"/>
    <n v="46032"/>
    <x v="45"/>
    <x v="47"/>
    <n v="-575.35199999999998"/>
    <n v="12"/>
    <n v="4910.72"/>
    <n v="86308"/>
    <n v="417.33"/>
    <x v="1"/>
  </r>
  <r>
    <n v="2260"/>
    <s v="Geoffrey H Wong"/>
    <x v="0"/>
    <n v="0.02"/>
    <n v="4.9800000000000004"/>
    <n v="0.49"/>
    <x v="1"/>
    <x v="3"/>
    <x v="2"/>
    <x v="13"/>
    <x v="5"/>
    <s v="Avery White Multi-Purpose Labels"/>
    <n v="0.39"/>
    <s v="United States"/>
    <x v="0"/>
    <x v="5"/>
    <s v="Rome"/>
    <n v="30161"/>
    <x v="45"/>
    <x v="47"/>
    <n v="-52.863999999999997"/>
    <n v="17"/>
    <n v="87.11"/>
    <n v="89601"/>
    <n v="4.9600000000000009"/>
    <x v="0"/>
  </r>
  <r>
    <n v="2260"/>
    <s v="Geoffrey H Wong"/>
    <x v="0"/>
    <n v="0.01"/>
    <n v="20.99"/>
    <n v="0.99"/>
    <x v="1"/>
    <x v="3"/>
    <x v="1"/>
    <x v="12"/>
    <x v="1"/>
    <s v="Accessory15"/>
    <n v="0.83"/>
    <s v="United States"/>
    <x v="0"/>
    <x v="5"/>
    <s v="Rome"/>
    <n v="30161"/>
    <x v="45"/>
    <x v="47"/>
    <n v="45.378"/>
    <n v="9"/>
    <n v="170.46"/>
    <n v="89601"/>
    <n v="20.979999999999997"/>
    <x v="0"/>
  </r>
  <r>
    <n v="3211"/>
    <s v="Jonathan Crabtree"/>
    <x v="1"/>
    <n v="0.1"/>
    <n v="7.31"/>
    <n v="0.49"/>
    <x v="1"/>
    <x v="3"/>
    <x v="2"/>
    <x v="13"/>
    <x v="5"/>
    <s v="Self-Adhesive Address Labels for Typewriters by Universal"/>
    <n v="0.38"/>
    <s v="United States"/>
    <x v="1"/>
    <x v="10"/>
    <s v="Addison"/>
    <n v="60101"/>
    <x v="45"/>
    <x v="47"/>
    <n v="55.020600000000002"/>
    <n v="12"/>
    <n v="79.739999999999995"/>
    <n v="91522"/>
    <n v="7.21"/>
    <x v="1"/>
  </r>
  <r>
    <n v="3211"/>
    <s v="Jonathan Crabtree"/>
    <x v="1"/>
    <n v="0.1"/>
    <n v="20.99"/>
    <n v="2.5"/>
    <x v="1"/>
    <x v="3"/>
    <x v="1"/>
    <x v="12"/>
    <x v="2"/>
    <s v="Accessory37"/>
    <n v="0.81"/>
    <s v="United States"/>
    <x v="1"/>
    <x v="10"/>
    <s v="Addison"/>
    <n v="60101"/>
    <x v="45"/>
    <x v="47"/>
    <n v="-43.65504"/>
    <n v="23"/>
    <n v="392.45"/>
    <n v="91522"/>
    <n v="20.889999999999997"/>
    <x v="1"/>
  </r>
  <r>
    <n v="393"/>
    <s v="Shawn Combs"/>
    <x v="2"/>
    <n v="7.0000000000000007E-2"/>
    <n v="9.7100000000000009"/>
    <n v="9.4499999999999993"/>
    <x v="1"/>
    <x v="3"/>
    <x v="2"/>
    <x v="6"/>
    <x v="5"/>
    <s v="Filing/Storage Totes and Swivel Casters"/>
    <n v="0.6"/>
    <s v="United States"/>
    <x v="3"/>
    <x v="11"/>
    <s v="Auburn"/>
    <n v="13021"/>
    <x v="45"/>
    <x v="48"/>
    <n v="-81.77"/>
    <n v="3"/>
    <n v="31.44"/>
    <n v="86382"/>
    <n v="9.64"/>
    <x v="3"/>
  </r>
  <r>
    <n v="651"/>
    <s v="Leah Clapp"/>
    <x v="2"/>
    <n v="0.04"/>
    <n v="880.98"/>
    <n v="44.55"/>
    <x v="0"/>
    <x v="1"/>
    <x v="0"/>
    <x v="10"/>
    <x v="0"/>
    <s v="Riverside Palais Royal Lawyers Bookcase, Royale Cherry Finish"/>
    <n v="0.62"/>
    <s v="United States"/>
    <x v="2"/>
    <x v="26"/>
    <s v="Las Vegas"/>
    <n v="89115"/>
    <x v="45"/>
    <x v="49"/>
    <n v="4233.2587999999996"/>
    <n v="8"/>
    <n v="6901.25"/>
    <n v="91576"/>
    <n v="880.94"/>
    <x v="2"/>
  </r>
  <r>
    <n v="651"/>
    <s v="Leah Clapp"/>
    <x v="2"/>
    <n v="7.0000000000000007E-2"/>
    <n v="13.4"/>
    <n v="4.95"/>
    <x v="1"/>
    <x v="1"/>
    <x v="0"/>
    <x v="11"/>
    <x v="1"/>
    <s v="Electrix 20W Halogen Replacement Bulb for Zoom-In Desk Lamp"/>
    <n v="0.37"/>
    <s v="United States"/>
    <x v="2"/>
    <x v="26"/>
    <s v="Las Vegas"/>
    <n v="89115"/>
    <x v="45"/>
    <x v="50"/>
    <n v="102.76860000000001"/>
    <n v="11"/>
    <n v="148.94"/>
    <n v="91576"/>
    <n v="13.33"/>
    <x v="2"/>
  </r>
  <r>
    <n v="651"/>
    <s v="Leah Clapp"/>
    <x v="2"/>
    <n v="0.01"/>
    <n v="15.99"/>
    <n v="11.28"/>
    <x v="1"/>
    <x v="1"/>
    <x v="1"/>
    <x v="3"/>
    <x v="6"/>
    <s v="210 Trimline Phone, White"/>
    <n v="0.38"/>
    <s v="United States"/>
    <x v="2"/>
    <x v="26"/>
    <s v="Las Vegas"/>
    <n v="89115"/>
    <x v="45"/>
    <x v="48"/>
    <n v="-36.671543999999997"/>
    <n v="12"/>
    <n v="200.68"/>
    <n v="91576"/>
    <n v="15.98"/>
    <x v="2"/>
  </r>
  <r>
    <n v="2684"/>
    <s v="Edna Michael"/>
    <x v="2"/>
    <n v="0.09"/>
    <n v="8.74"/>
    <n v="1.39"/>
    <x v="2"/>
    <x v="0"/>
    <x v="2"/>
    <x v="15"/>
    <x v="5"/>
    <s v="#10- 4 1/8&quot; x 9 1/2&quot; Recycled Envelopes"/>
    <n v="0.38"/>
    <s v="United States"/>
    <x v="0"/>
    <x v="12"/>
    <s v="Port Charlotte"/>
    <n v="33952"/>
    <x v="45"/>
    <x v="50"/>
    <n v="23.616"/>
    <n v="1"/>
    <n v="11.78"/>
    <n v="89146"/>
    <n v="8.65"/>
    <x v="0"/>
  </r>
  <r>
    <n v="2684"/>
    <s v="Edna Michael"/>
    <x v="2"/>
    <n v="0.09"/>
    <n v="18.97"/>
    <n v="9.0299999999999994"/>
    <x v="1"/>
    <x v="0"/>
    <x v="2"/>
    <x v="7"/>
    <x v="5"/>
    <s v="Computer Printout Paper with Letter-Trim Perforations"/>
    <n v="0.37"/>
    <s v="United States"/>
    <x v="0"/>
    <x v="12"/>
    <s v="Port Charlotte"/>
    <n v="33952"/>
    <x v="45"/>
    <x v="50"/>
    <n v="-1748.0119999999999"/>
    <n v="1"/>
    <n v="20.96"/>
    <n v="89146"/>
    <n v="18.88"/>
    <x v="0"/>
  </r>
  <r>
    <n v="2951"/>
    <s v="Jordan Womble"/>
    <x v="4"/>
    <n v="7.0000000000000007E-2"/>
    <n v="42.98"/>
    <n v="4.62"/>
    <x v="2"/>
    <x v="3"/>
    <x v="2"/>
    <x v="8"/>
    <x v="5"/>
    <s v="Belkin F9M820V08 8 Outlet Surge"/>
    <n v="0.56000000000000005"/>
    <s v="United States"/>
    <x v="1"/>
    <x v="38"/>
    <s v="Hays"/>
    <n v="67601"/>
    <x v="45"/>
    <x v="44"/>
    <n v="565.38599999999997"/>
    <n v="19"/>
    <n v="819.4"/>
    <n v="91397"/>
    <n v="42.91"/>
    <x v="1"/>
  </r>
  <r>
    <n v="2951"/>
    <s v="Jordan Womble"/>
    <x v="4"/>
    <n v="0.03"/>
    <n v="89.99"/>
    <n v="42"/>
    <x v="0"/>
    <x v="3"/>
    <x v="0"/>
    <x v="9"/>
    <x v="3"/>
    <s v="Global Leather Task Chair, Black"/>
    <n v="0.66"/>
    <s v="United States"/>
    <x v="1"/>
    <x v="38"/>
    <s v="Hays"/>
    <n v="67601"/>
    <x v="45"/>
    <x v="51"/>
    <n v="-230.9528"/>
    <n v="19"/>
    <n v="1809.75"/>
    <n v="91397"/>
    <n v="89.96"/>
    <x v="1"/>
  </r>
  <r>
    <n v="2355"/>
    <s v="Clyde Burnett"/>
    <x v="3"/>
    <n v="0.1"/>
    <n v="78.69"/>
    <n v="19.989999999999998"/>
    <x v="1"/>
    <x v="1"/>
    <x v="0"/>
    <x v="11"/>
    <x v="5"/>
    <s v="Howard Miller 12-3/4 Diameter Accuwave DS ™ Wall Clock"/>
    <n v="0.43"/>
    <s v="United States"/>
    <x v="2"/>
    <x v="8"/>
    <s v="Coachella"/>
    <n v="92236"/>
    <x v="45"/>
    <x v="47"/>
    <n v="465.43950000000001"/>
    <n v="9"/>
    <n v="674.55"/>
    <n v="91304"/>
    <n v="78.59"/>
    <x v="2"/>
  </r>
  <r>
    <n v="1129"/>
    <s v="Pam Patton"/>
    <x v="2"/>
    <n v="0.04"/>
    <n v="8.6"/>
    <n v="6.19"/>
    <x v="1"/>
    <x v="2"/>
    <x v="2"/>
    <x v="5"/>
    <x v="5"/>
    <s v="Avery Printable Repositionable Plastic Tabs"/>
    <n v="0.38"/>
    <s v="United States"/>
    <x v="3"/>
    <x v="35"/>
    <s v="Boston"/>
    <n v="2118"/>
    <x v="46"/>
    <x v="52"/>
    <n v="-63.813499999999998"/>
    <n v="37"/>
    <n v="311.66000000000003"/>
    <n v="32037"/>
    <n v="8.56"/>
    <x v="3"/>
  </r>
  <r>
    <n v="1129"/>
    <s v="Pam Patton"/>
    <x v="2"/>
    <n v="7.0000000000000007E-2"/>
    <n v="699.99"/>
    <n v="24.49"/>
    <x v="1"/>
    <x v="2"/>
    <x v="1"/>
    <x v="4"/>
    <x v="4"/>
    <s v="Canon Imageclass D680 Copier / Fax"/>
    <n v="0.54"/>
    <s v="United States"/>
    <x v="3"/>
    <x v="35"/>
    <s v="Boston"/>
    <n v="2118"/>
    <x v="46"/>
    <x v="50"/>
    <n v="325.29000000000002"/>
    <n v="15"/>
    <n v="9862.51"/>
    <n v="32037"/>
    <n v="699.92"/>
    <x v="3"/>
  </r>
  <r>
    <n v="1132"/>
    <s v="Michael Robbins"/>
    <x v="2"/>
    <n v="0.04"/>
    <n v="8.6"/>
    <n v="6.19"/>
    <x v="1"/>
    <x v="2"/>
    <x v="2"/>
    <x v="5"/>
    <x v="5"/>
    <s v="Avery Printable Repositionable Plastic Tabs"/>
    <n v="0.38"/>
    <s v="United States"/>
    <x v="1"/>
    <x v="18"/>
    <s v="Euless"/>
    <n v="76039"/>
    <x v="46"/>
    <x v="52"/>
    <n v="-63.813499999999998"/>
    <n v="9"/>
    <n v="75.81"/>
    <n v="88102"/>
    <n v="8.56"/>
    <x v="1"/>
  </r>
  <r>
    <n v="1132"/>
    <s v="Michael Robbins"/>
    <x v="2"/>
    <n v="7.0000000000000007E-2"/>
    <n v="699.99"/>
    <n v="24.49"/>
    <x v="1"/>
    <x v="2"/>
    <x v="1"/>
    <x v="4"/>
    <x v="4"/>
    <s v="Canon Imageclass D680 Copier / Fax"/>
    <n v="0.54"/>
    <s v="United States"/>
    <x v="1"/>
    <x v="18"/>
    <s v="Euless"/>
    <n v="76039"/>
    <x v="46"/>
    <x v="50"/>
    <n v="325.29000000000002"/>
    <n v="4"/>
    <n v="2630"/>
    <n v="88102"/>
    <n v="699.92"/>
    <x v="1"/>
  </r>
  <r>
    <n v="1580"/>
    <s v="Ronnie Nolan"/>
    <x v="2"/>
    <n v="0.1"/>
    <n v="11.58"/>
    <n v="6.97"/>
    <x v="1"/>
    <x v="3"/>
    <x v="2"/>
    <x v="15"/>
    <x v="5"/>
    <s v="Peel &amp; Seel® Recycled Catalog Envelopes, Brown"/>
    <n v="0.35"/>
    <s v="United States"/>
    <x v="3"/>
    <x v="29"/>
    <s v="Waterville"/>
    <n v="4901"/>
    <x v="46"/>
    <x v="50"/>
    <n v="-8.3979999999999997"/>
    <n v="1"/>
    <n v="14.53"/>
    <n v="90934"/>
    <n v="11.48"/>
    <x v="3"/>
  </r>
  <r>
    <n v="1138"/>
    <s v="Malcolm Floyd"/>
    <x v="4"/>
    <n v="0.02"/>
    <n v="160.97999999999999"/>
    <n v="30"/>
    <x v="0"/>
    <x v="2"/>
    <x v="0"/>
    <x v="9"/>
    <x v="3"/>
    <s v="Office Star - Mid Back Dual function Ergonomic High Back Chair with 2-Way Adjustable Arms"/>
    <n v="0.62"/>
    <s v="United States"/>
    <x v="1"/>
    <x v="18"/>
    <s v="The Colony"/>
    <n v="75056"/>
    <x v="46"/>
    <x v="49"/>
    <n v="-51.116"/>
    <n v="1"/>
    <n v="192.49"/>
    <n v="86574"/>
    <n v="160.95999999999998"/>
    <x v="1"/>
  </r>
  <r>
    <n v="1228"/>
    <s v="Hazel Jennings"/>
    <x v="4"/>
    <n v="0"/>
    <n v="7.1"/>
    <n v="6.05"/>
    <x v="1"/>
    <x v="0"/>
    <x v="2"/>
    <x v="5"/>
    <x v="5"/>
    <s v="Wilson Jones Hanging View Binder, White, 1&quot;"/>
    <n v="0.39"/>
    <s v="United States"/>
    <x v="3"/>
    <x v="28"/>
    <s v="Philadelphia"/>
    <n v="19140"/>
    <x v="46"/>
    <x v="44"/>
    <n v="-60.145000000000003"/>
    <n v="28"/>
    <n v="208.83"/>
    <n v="55874"/>
    <n v="7.1"/>
    <x v="3"/>
  </r>
  <r>
    <n v="1228"/>
    <s v="Hazel Jennings"/>
    <x v="4"/>
    <n v="0.01"/>
    <n v="4.9800000000000004"/>
    <n v="4.62"/>
    <x v="2"/>
    <x v="0"/>
    <x v="1"/>
    <x v="1"/>
    <x v="1"/>
    <s v="Imation 3.5&quot;, DISKETTE 44766 HGHLD3.52HD/FM, 10/Pack"/>
    <n v="0.64"/>
    <s v="United States"/>
    <x v="3"/>
    <x v="28"/>
    <s v="Philadelphia"/>
    <n v="19140"/>
    <x v="46"/>
    <x v="51"/>
    <n v="-111.72"/>
    <n v="41"/>
    <n v="228.3"/>
    <n v="55874"/>
    <n v="4.9700000000000006"/>
    <x v="3"/>
  </r>
  <r>
    <n v="1228"/>
    <s v="Hazel Jennings"/>
    <x v="4"/>
    <n v="0.06"/>
    <n v="5.68"/>
    <n v="1.39"/>
    <x v="1"/>
    <x v="0"/>
    <x v="2"/>
    <x v="15"/>
    <x v="5"/>
    <s v="Staples Standard Envelopes"/>
    <n v="0.38"/>
    <s v="United States"/>
    <x v="3"/>
    <x v="28"/>
    <s v="Philadelphia"/>
    <n v="19140"/>
    <x v="46"/>
    <x v="47"/>
    <n v="33.01"/>
    <n v="24"/>
    <n v="129.53"/>
    <n v="55874"/>
    <n v="5.62"/>
    <x v="3"/>
  </r>
  <r>
    <n v="1229"/>
    <s v="Patrick Byrne"/>
    <x v="4"/>
    <n v="0.01"/>
    <n v="4.9800000000000004"/>
    <n v="4.62"/>
    <x v="2"/>
    <x v="0"/>
    <x v="1"/>
    <x v="1"/>
    <x v="1"/>
    <s v="Imation 3.5&quot;, DISKETTE 44766 HGHLD3.52HD/FM, 10/Pack"/>
    <n v="0.64"/>
    <s v="United States"/>
    <x v="1"/>
    <x v="18"/>
    <s v="Sulphur Springs"/>
    <n v="75482"/>
    <x v="46"/>
    <x v="51"/>
    <n v="-111.72"/>
    <n v="10"/>
    <n v="55.68"/>
    <n v="90378"/>
    <n v="4.9700000000000006"/>
    <x v="1"/>
  </r>
  <r>
    <n v="1625"/>
    <s v="Molly Browning"/>
    <x v="4"/>
    <n v="0"/>
    <n v="209.37"/>
    <n v="69"/>
    <x v="1"/>
    <x v="2"/>
    <x v="0"/>
    <x v="0"/>
    <x v="4"/>
    <s v="Hon 2111 Invitation™ Series Corner Table"/>
    <n v="0.79"/>
    <s v="United States"/>
    <x v="3"/>
    <x v="11"/>
    <s v="Glen Cove"/>
    <n v="11542"/>
    <x v="46"/>
    <x v="51"/>
    <n v="-263.11192907999998"/>
    <n v="11"/>
    <n v="1959.88"/>
    <n v="90601"/>
    <n v="209.37"/>
    <x v="3"/>
  </r>
  <r>
    <n v="3151"/>
    <s v="Glenda Hunter"/>
    <x v="3"/>
    <n v="0.05"/>
    <n v="25.99"/>
    <n v="5.37"/>
    <x v="2"/>
    <x v="3"/>
    <x v="2"/>
    <x v="2"/>
    <x v="5"/>
    <s v="BOSTON® Ranger® #55 Pencil Sharpener, Black"/>
    <n v="0.56000000000000005"/>
    <s v="United States"/>
    <x v="2"/>
    <x v="8"/>
    <s v="Twentynine Palms"/>
    <n v="92277"/>
    <x v="46"/>
    <x v="51"/>
    <n v="220.35720000000001"/>
    <n v="18"/>
    <n v="451.35"/>
    <n v="88545"/>
    <n v="25.939999999999998"/>
    <x v="2"/>
  </r>
  <r>
    <n v="936"/>
    <s v="Robyn Garner"/>
    <x v="0"/>
    <n v="0.05"/>
    <n v="6.04"/>
    <n v="2.14"/>
    <x v="2"/>
    <x v="3"/>
    <x v="2"/>
    <x v="7"/>
    <x v="2"/>
    <s v="Adams Telephone Message Books, 5 1/4” x 11”"/>
    <n v="0.38"/>
    <s v="United States"/>
    <x v="2"/>
    <x v="8"/>
    <s v="Redlands"/>
    <n v="92374"/>
    <x v="47"/>
    <x v="49"/>
    <n v="-4.1399999999999997"/>
    <n v="1"/>
    <n v="8.41"/>
    <n v="90588"/>
    <n v="5.99"/>
    <x v="2"/>
  </r>
  <r>
    <n v="1305"/>
    <s v="Chris Pritchard"/>
    <x v="1"/>
    <n v="0.04"/>
    <n v="62.18"/>
    <n v="10.84"/>
    <x v="1"/>
    <x v="1"/>
    <x v="0"/>
    <x v="11"/>
    <x v="6"/>
    <s v="Deflect-o Glass Clear Studded Chair Mats"/>
    <n v="0.63"/>
    <s v="United States"/>
    <x v="2"/>
    <x v="15"/>
    <s v="West Valley City"/>
    <n v="84120"/>
    <x v="47"/>
    <x v="49"/>
    <n v="125.8077"/>
    <n v="3"/>
    <n v="182.33"/>
    <n v="87002"/>
    <n v="62.14"/>
    <x v="2"/>
  </r>
  <r>
    <n v="2427"/>
    <s v="John Merritt"/>
    <x v="1"/>
    <n v="0.03"/>
    <n v="40.99"/>
    <n v="19.989999999999998"/>
    <x v="1"/>
    <x v="3"/>
    <x v="2"/>
    <x v="7"/>
    <x v="5"/>
    <s v="White Dual Perf Computer Printout Paper, 2700 Sheets, 1 Part, Heavyweight, 20 lbs., 14 7/8 x 11"/>
    <n v="0.36"/>
    <s v="United States"/>
    <x v="1"/>
    <x v="18"/>
    <s v="Keller"/>
    <n v="76248"/>
    <x v="47"/>
    <x v="51"/>
    <n v="395.30799999999999"/>
    <n v="21"/>
    <n v="885.65"/>
    <n v="90860"/>
    <n v="40.96"/>
    <x v="1"/>
  </r>
  <r>
    <n v="1065"/>
    <s v="Vicki Bond"/>
    <x v="0"/>
    <n v="0.01"/>
    <n v="15.99"/>
    <n v="13.18"/>
    <x v="1"/>
    <x v="3"/>
    <x v="2"/>
    <x v="5"/>
    <x v="5"/>
    <s v="GBC Pre-Punched Binding Paper, Plastic, White, 8-1/2&quot; x 11&quot;"/>
    <n v="0.37"/>
    <s v="United States"/>
    <x v="1"/>
    <x v="10"/>
    <s v="Burbank"/>
    <n v="60459"/>
    <x v="48"/>
    <x v="50"/>
    <n v="-99.43544"/>
    <n v="23"/>
    <n v="377.44"/>
    <n v="88899"/>
    <n v="15.98"/>
    <x v="1"/>
  </r>
  <r>
    <n v="3255"/>
    <s v="Maureen Whitley"/>
    <x v="0"/>
    <n v="0.06"/>
    <n v="47.98"/>
    <n v="3.61"/>
    <x v="1"/>
    <x v="2"/>
    <x v="1"/>
    <x v="1"/>
    <x v="1"/>
    <s v="DS/HD IBM Formatted Diskettes, 200/Pack - Staples"/>
    <n v="0.71"/>
    <s v="United States"/>
    <x v="0"/>
    <x v="12"/>
    <s v="Tamarac"/>
    <n v="33319"/>
    <x v="48"/>
    <x v="50"/>
    <n v="596.80799999999999"/>
    <n v="2"/>
    <n v="97.96"/>
    <n v="90488"/>
    <n v="47.919999999999995"/>
    <x v="0"/>
  </r>
  <r>
    <n v="2141"/>
    <s v="Molly Webster"/>
    <x v="1"/>
    <n v="0.01"/>
    <n v="5.44"/>
    <n v="7.46"/>
    <x v="1"/>
    <x v="2"/>
    <x v="2"/>
    <x v="5"/>
    <x v="5"/>
    <s v="Wilson Jones Custom Binder Spines &amp; Labels"/>
    <n v="0.36"/>
    <s v="United States"/>
    <x v="2"/>
    <x v="3"/>
    <s v="Durango"/>
    <n v="81301"/>
    <x v="48"/>
    <x v="49"/>
    <n v="-18.478200000000001"/>
    <n v="3"/>
    <n v="19.68"/>
    <n v="87570"/>
    <n v="5.4300000000000006"/>
    <x v="2"/>
  </r>
  <r>
    <n v="2141"/>
    <s v="Molly Webster"/>
    <x v="1"/>
    <n v="0.02"/>
    <n v="549.99"/>
    <n v="49"/>
    <x v="0"/>
    <x v="2"/>
    <x v="1"/>
    <x v="4"/>
    <x v="3"/>
    <s v="Sharp 1540cs Digital Laser Copier"/>
    <n v="0.35"/>
    <s v="United States"/>
    <x v="2"/>
    <x v="3"/>
    <s v="Durango"/>
    <n v="81301"/>
    <x v="48"/>
    <x v="50"/>
    <n v="-381.84120000000001"/>
    <n v="18"/>
    <n v="9798.84"/>
    <n v="87570"/>
    <n v="549.97"/>
    <x v="2"/>
  </r>
  <r>
    <n v="2141"/>
    <s v="Molly Webster"/>
    <x v="1"/>
    <n v="0.03"/>
    <n v="22.01"/>
    <n v="5.53"/>
    <x v="2"/>
    <x v="2"/>
    <x v="2"/>
    <x v="2"/>
    <x v="1"/>
    <s v="Boston 16801 Nautilus™ Battery Pencil Sharpener"/>
    <n v="0.59"/>
    <s v="United States"/>
    <x v="2"/>
    <x v="3"/>
    <s v="Durango"/>
    <n v="81301"/>
    <x v="48"/>
    <x v="49"/>
    <n v="12.5504"/>
    <n v="7"/>
    <n v="154.11000000000001"/>
    <n v="87570"/>
    <n v="21.98"/>
    <x v="2"/>
  </r>
  <r>
    <n v="2141"/>
    <s v="Molly Webster"/>
    <x v="1"/>
    <n v="0.09"/>
    <n v="34.76"/>
    <n v="8.2200000000000006"/>
    <x v="1"/>
    <x v="2"/>
    <x v="2"/>
    <x v="6"/>
    <x v="5"/>
    <s v="Multi-Use Personal File Cart and Caster Set, Three Stacking Bins"/>
    <n v="0.56999999999999995"/>
    <s v="United States"/>
    <x v="2"/>
    <x v="3"/>
    <s v="Durango"/>
    <n v="81301"/>
    <x v="48"/>
    <x v="50"/>
    <n v="45.3324"/>
    <n v="7"/>
    <n v="242.97"/>
    <n v="87570"/>
    <n v="34.669999999999995"/>
    <x v="2"/>
  </r>
  <r>
    <n v="91"/>
    <s v="Wallace Werner"/>
    <x v="4"/>
    <n v="0.05"/>
    <n v="5.18"/>
    <n v="2.04"/>
    <x v="1"/>
    <x v="2"/>
    <x v="2"/>
    <x v="7"/>
    <x v="2"/>
    <s v="Array® Memo Cubes"/>
    <n v="0.36"/>
    <s v="United States"/>
    <x v="2"/>
    <x v="8"/>
    <s v="Vallejo"/>
    <n v="94591"/>
    <x v="48"/>
    <x v="50"/>
    <n v="34.010399999999997"/>
    <n v="10"/>
    <n v="53.54"/>
    <n v="87176"/>
    <n v="5.13"/>
    <x v="2"/>
  </r>
  <r>
    <n v="2521"/>
    <s v="Shawn Meyer"/>
    <x v="4"/>
    <n v="0"/>
    <n v="175.99"/>
    <n v="4.99"/>
    <x v="1"/>
    <x v="2"/>
    <x v="1"/>
    <x v="12"/>
    <x v="5"/>
    <s v="5165"/>
    <n v="0.59"/>
    <s v="United States"/>
    <x v="1"/>
    <x v="18"/>
    <s v="Corsicana"/>
    <n v="75109"/>
    <x v="48"/>
    <x v="46"/>
    <n v="1656.6555000000001"/>
    <n v="15"/>
    <n v="2400.9499999999998"/>
    <n v="87032"/>
    <n v="175.99"/>
    <x v="1"/>
  </r>
  <r>
    <n v="2498"/>
    <s v="Arlene Long"/>
    <x v="3"/>
    <n v="0.09"/>
    <n v="355.98"/>
    <n v="58.92"/>
    <x v="0"/>
    <x v="3"/>
    <x v="0"/>
    <x v="9"/>
    <x v="3"/>
    <s v="Hon 4700 Series Mobuis™ Mid-Back Task Chairs with Adjustable Arms"/>
    <n v="0.64"/>
    <s v="United States"/>
    <x v="2"/>
    <x v="8"/>
    <s v="San Diego"/>
    <n v="92024"/>
    <x v="48"/>
    <x v="50"/>
    <n v="1240.25"/>
    <n v="30"/>
    <n v="10554.63"/>
    <n v="16547"/>
    <n v="355.89000000000004"/>
    <x v="2"/>
  </r>
  <r>
    <n v="2498"/>
    <s v="Arlene Long"/>
    <x v="3"/>
    <n v="0.04"/>
    <n v="218.75"/>
    <n v="69.64"/>
    <x v="0"/>
    <x v="3"/>
    <x v="0"/>
    <x v="0"/>
    <x v="0"/>
    <s v="BoxOffice By Design Rectangular and Half-Moon Meeting Room Tables"/>
    <n v="0.77"/>
    <s v="United States"/>
    <x v="2"/>
    <x v="8"/>
    <s v="San Diego"/>
    <n v="92024"/>
    <x v="48"/>
    <x v="51"/>
    <n v="-533.23199999999997"/>
    <n v="8"/>
    <n v="1749.64"/>
    <n v="16547"/>
    <n v="218.71"/>
    <x v="2"/>
  </r>
  <r>
    <n v="2499"/>
    <s v="Geoffrey Koch"/>
    <x v="3"/>
    <n v="0.09"/>
    <n v="355.98"/>
    <n v="58.92"/>
    <x v="0"/>
    <x v="3"/>
    <x v="0"/>
    <x v="9"/>
    <x v="3"/>
    <s v="Hon 4700 Series Mobuis™ Mid-Back Task Chairs with Adjustable Arms"/>
    <n v="0.64"/>
    <s v="United States"/>
    <x v="1"/>
    <x v="10"/>
    <s v="Kankakee"/>
    <n v="60901"/>
    <x v="48"/>
    <x v="50"/>
    <n v="1240.25"/>
    <n v="8"/>
    <n v="2814.57"/>
    <n v="88319"/>
    <n v="355.89000000000004"/>
    <x v="1"/>
  </r>
  <r>
    <n v="993"/>
    <s v="Gail Currin"/>
    <x v="1"/>
    <n v="0.05"/>
    <n v="4.28"/>
    <n v="5.17"/>
    <x v="1"/>
    <x v="0"/>
    <x v="2"/>
    <x v="7"/>
    <x v="5"/>
    <s v="Xerox 1971"/>
    <n v="0.4"/>
    <s v="United States"/>
    <x v="2"/>
    <x v="8"/>
    <s v="Oxnard"/>
    <n v="93030"/>
    <x v="49"/>
    <x v="49"/>
    <n v="-104.57"/>
    <n v="9"/>
    <n v="38.58"/>
    <n v="89432"/>
    <n v="4.2300000000000004"/>
    <x v="2"/>
  </r>
  <r>
    <n v="1303"/>
    <s v="Cindy Harvey"/>
    <x v="1"/>
    <n v="0.03"/>
    <n v="39.479999999999997"/>
    <n v="1.99"/>
    <x v="1"/>
    <x v="1"/>
    <x v="1"/>
    <x v="1"/>
    <x v="1"/>
    <s v="80 Minute CD-R Spindle, 100/Pack - Staples"/>
    <n v="0.54"/>
    <s v="United States"/>
    <x v="2"/>
    <x v="15"/>
    <s v="Tooele"/>
    <n v="84074"/>
    <x v="49"/>
    <x v="46"/>
    <n v="317.08949999999999"/>
    <n v="12"/>
    <n v="459.55"/>
    <n v="87003"/>
    <n v="39.449999999999996"/>
    <x v="2"/>
  </r>
  <r>
    <n v="2828"/>
    <s v="Monica Howard"/>
    <x v="1"/>
    <n v="0.05"/>
    <n v="11.29"/>
    <n v="5.03"/>
    <x v="1"/>
    <x v="3"/>
    <x v="2"/>
    <x v="6"/>
    <x v="5"/>
    <s v="X-Rack™ File for Hanging Folders"/>
    <n v="0.59"/>
    <s v="United States"/>
    <x v="2"/>
    <x v="8"/>
    <s v="El Centro"/>
    <n v="92243"/>
    <x v="49"/>
    <x v="46"/>
    <n v="-35.26"/>
    <n v="8"/>
    <n v="90.46"/>
    <n v="87720"/>
    <n v="11.239999999999998"/>
    <x v="2"/>
  </r>
  <r>
    <n v="1303"/>
    <s v="Cindy Harvey"/>
    <x v="2"/>
    <n v="0.01"/>
    <n v="65.989999999999995"/>
    <n v="5.31"/>
    <x v="1"/>
    <x v="1"/>
    <x v="1"/>
    <x v="12"/>
    <x v="5"/>
    <s v="3390"/>
    <n v="0.56999999999999995"/>
    <s v="United States"/>
    <x v="2"/>
    <x v="15"/>
    <s v="Tooele"/>
    <n v="84074"/>
    <x v="49"/>
    <x v="53"/>
    <n v="250.36272"/>
    <n v="9"/>
    <n v="536.9"/>
    <n v="87005"/>
    <n v="65.97999999999999"/>
    <x v="2"/>
  </r>
  <r>
    <n v="2287"/>
    <s v="Samuel Newman"/>
    <x v="2"/>
    <n v="0.1"/>
    <n v="54.1"/>
    <n v="19.989999999999998"/>
    <x v="1"/>
    <x v="3"/>
    <x v="2"/>
    <x v="6"/>
    <x v="5"/>
    <s v="Desktop 3-Pocket Hot File®"/>
    <n v="0.59"/>
    <s v="United States"/>
    <x v="0"/>
    <x v="23"/>
    <s v="Summerville"/>
    <n v="29483"/>
    <x v="49"/>
    <x v="54"/>
    <n v="34.067999999999998"/>
    <n v="9"/>
    <n v="469.59"/>
    <n v="90147"/>
    <n v="54"/>
    <x v="0"/>
  </r>
  <r>
    <n v="1827"/>
    <s v="Vincent Hale"/>
    <x v="3"/>
    <n v="0"/>
    <n v="5.98"/>
    <n v="0.96"/>
    <x v="1"/>
    <x v="3"/>
    <x v="2"/>
    <x v="2"/>
    <x v="2"/>
    <s v="Newell 315"/>
    <n v="0.6"/>
    <s v="United States"/>
    <x v="1"/>
    <x v="20"/>
    <s v="Burlington"/>
    <n v="52601"/>
    <x v="49"/>
    <x v="50"/>
    <n v="38.039700000000003"/>
    <n v="9"/>
    <n v="55.13"/>
    <n v="86956"/>
    <n v="5.98"/>
    <x v="1"/>
  </r>
  <r>
    <n v="1828"/>
    <s v="Stacey Lucas"/>
    <x v="3"/>
    <n v="0.02"/>
    <n v="5.98"/>
    <n v="5.46"/>
    <x v="1"/>
    <x v="3"/>
    <x v="2"/>
    <x v="7"/>
    <x v="5"/>
    <s v="Xerox 1983"/>
    <n v="0.36"/>
    <s v="United States"/>
    <x v="1"/>
    <x v="20"/>
    <s v="Cedar Falls"/>
    <n v="50613"/>
    <x v="49"/>
    <x v="50"/>
    <n v="-47.12"/>
    <n v="7"/>
    <n v="44.8"/>
    <n v="86956"/>
    <n v="5.9600000000000009"/>
    <x v="1"/>
  </r>
  <r>
    <n v="2052"/>
    <s v="Francis Kendall"/>
    <x v="3"/>
    <n v="7.0000000000000007E-2"/>
    <n v="31.78"/>
    <n v="1.99"/>
    <x v="1"/>
    <x v="2"/>
    <x v="1"/>
    <x v="1"/>
    <x v="1"/>
    <s v="Memorex 4.7GB DVD-RAM, 3/Pack"/>
    <n v="0.42"/>
    <s v="United States"/>
    <x v="2"/>
    <x v="43"/>
    <s v="Albuquerque"/>
    <n v="87105"/>
    <x v="49"/>
    <x v="46"/>
    <n v="265.11180000000002"/>
    <n v="13"/>
    <n v="384.22"/>
    <n v="87234"/>
    <n v="31.71"/>
    <x v="2"/>
  </r>
  <r>
    <n v="2052"/>
    <s v="Francis Kendall"/>
    <x v="3"/>
    <n v="0"/>
    <n v="5.98"/>
    <n v="2.5"/>
    <x v="1"/>
    <x v="2"/>
    <x v="2"/>
    <x v="15"/>
    <x v="5"/>
    <s v="Wausau Papers Astrobrights® Colored Envelopes"/>
    <n v="0.36"/>
    <s v="United States"/>
    <x v="2"/>
    <x v="43"/>
    <s v="Albuquerque"/>
    <n v="87105"/>
    <x v="49"/>
    <x v="50"/>
    <n v="9.5608000000000004"/>
    <n v="5"/>
    <n v="31.64"/>
    <n v="87234"/>
    <n v="5.98"/>
    <x v="2"/>
  </r>
  <r>
    <n v="2052"/>
    <s v="Francis Kendall"/>
    <x v="3"/>
    <n v="0.1"/>
    <n v="35.99"/>
    <n v="1.1000000000000001"/>
    <x v="2"/>
    <x v="2"/>
    <x v="1"/>
    <x v="12"/>
    <x v="5"/>
    <s v="Accessory35"/>
    <n v="0.55000000000000004"/>
    <s v="United States"/>
    <x v="2"/>
    <x v="43"/>
    <s v="Albuquerque"/>
    <n v="87105"/>
    <x v="49"/>
    <x v="50"/>
    <n v="390.09840000000003"/>
    <n v="19"/>
    <n v="565.36"/>
    <n v="87234"/>
    <n v="35.89"/>
    <x v="2"/>
  </r>
  <r>
    <n v="2882"/>
    <s v="Andrew Gonzalez"/>
    <x v="1"/>
    <n v="0.03"/>
    <n v="4.0599999999999996"/>
    <n v="6.89"/>
    <x v="1"/>
    <x v="1"/>
    <x v="2"/>
    <x v="8"/>
    <x v="5"/>
    <s v="Eureka Disposable Bags for Sanitaire® Vibra Groomer I® Upright Vac"/>
    <n v="0.6"/>
    <s v="United States"/>
    <x v="0"/>
    <x v="9"/>
    <s v="Charlotte"/>
    <n v="28206"/>
    <x v="50"/>
    <x v="48"/>
    <n v="-246.27610000000001"/>
    <n v="37"/>
    <n v="159.88999999999999"/>
    <n v="55300"/>
    <n v="4.0299999999999994"/>
    <x v="0"/>
  </r>
  <r>
    <n v="2882"/>
    <s v="Andrew Gonzalez"/>
    <x v="1"/>
    <n v="0.01"/>
    <n v="3.75"/>
    <n v="0.5"/>
    <x v="1"/>
    <x v="1"/>
    <x v="2"/>
    <x v="13"/>
    <x v="5"/>
    <s v="Avery 510"/>
    <n v="0.37"/>
    <s v="United States"/>
    <x v="0"/>
    <x v="9"/>
    <s v="Charlotte"/>
    <n v="28206"/>
    <x v="50"/>
    <x v="46"/>
    <n v="55.194600000000001"/>
    <n v="48"/>
    <n v="180.48"/>
    <n v="55300"/>
    <n v="3.74"/>
    <x v="0"/>
  </r>
  <r>
    <n v="2882"/>
    <s v="Andrew Gonzalez"/>
    <x v="1"/>
    <n v="0.02"/>
    <n v="10.68"/>
    <n v="13.04"/>
    <x v="1"/>
    <x v="1"/>
    <x v="0"/>
    <x v="11"/>
    <x v="4"/>
    <s v="Dana Swing-Arm Lamps"/>
    <n v="0.6"/>
    <s v="United States"/>
    <x v="0"/>
    <x v="9"/>
    <s v="Charlotte"/>
    <n v="28206"/>
    <x v="50"/>
    <x v="48"/>
    <n v="-307.29649999999998"/>
    <n v="31"/>
    <n v="350.48"/>
    <n v="55300"/>
    <n v="10.66"/>
    <x v="0"/>
  </r>
  <r>
    <n v="2886"/>
    <s v="Gretchen McKinney"/>
    <x v="1"/>
    <n v="0.03"/>
    <n v="4.0599999999999996"/>
    <n v="6.89"/>
    <x v="1"/>
    <x v="1"/>
    <x v="2"/>
    <x v="8"/>
    <x v="5"/>
    <s v="Eureka Disposable Bags for Sanitaire® Vibra Groomer I® Upright Vac"/>
    <n v="0.6"/>
    <s v="United States"/>
    <x v="3"/>
    <x v="27"/>
    <s v="Parma"/>
    <n v="44134"/>
    <x v="50"/>
    <x v="48"/>
    <n v="-185.17"/>
    <n v="9"/>
    <n v="38.89"/>
    <n v="87630"/>
    <n v="4.0299999999999994"/>
    <x v="3"/>
  </r>
  <r>
    <n v="2886"/>
    <s v="Gretchen McKinney"/>
    <x v="1"/>
    <n v="0.01"/>
    <n v="3.75"/>
    <n v="0.5"/>
    <x v="1"/>
    <x v="1"/>
    <x v="2"/>
    <x v="13"/>
    <x v="5"/>
    <s v="Avery 510"/>
    <n v="0.37"/>
    <s v="United States"/>
    <x v="3"/>
    <x v="27"/>
    <s v="Parma"/>
    <n v="44134"/>
    <x v="50"/>
    <x v="46"/>
    <n v="31.1328"/>
    <n v="12"/>
    <n v="45.12"/>
    <n v="87630"/>
    <n v="3.74"/>
    <x v="3"/>
  </r>
  <r>
    <n v="2886"/>
    <s v="Gretchen McKinney"/>
    <x v="1"/>
    <n v="0.02"/>
    <n v="10.68"/>
    <n v="13.04"/>
    <x v="1"/>
    <x v="1"/>
    <x v="0"/>
    <x v="11"/>
    <x v="4"/>
    <s v="Dana Swing-Arm Lamps"/>
    <n v="0.6"/>
    <s v="United States"/>
    <x v="3"/>
    <x v="27"/>
    <s v="Parma"/>
    <n v="44134"/>
    <x v="50"/>
    <x v="48"/>
    <n v="-231.05"/>
    <n v="8"/>
    <n v="90.45"/>
    <n v="87630"/>
    <n v="10.66"/>
    <x v="3"/>
  </r>
  <r>
    <n v="3284"/>
    <s v="Michael Shaffer"/>
    <x v="1"/>
    <n v="0.05"/>
    <n v="19.23"/>
    <n v="6.15"/>
    <x v="2"/>
    <x v="3"/>
    <x v="0"/>
    <x v="11"/>
    <x v="1"/>
    <s v="Executive Impressions 13&quot; Clairmont Wall Clock"/>
    <n v="0.44"/>
    <s v="United States"/>
    <x v="0"/>
    <x v="12"/>
    <s v="Kissimmee"/>
    <n v="34741"/>
    <x v="50"/>
    <x v="48"/>
    <n v="-2133.2779999999998"/>
    <n v="6"/>
    <n v="119.78"/>
    <n v="90751"/>
    <n v="19.18"/>
    <x v="0"/>
  </r>
  <r>
    <n v="233"/>
    <s v="Michele Bullard"/>
    <x v="4"/>
    <n v="7.0000000000000007E-2"/>
    <n v="5.81"/>
    <n v="8.49"/>
    <x v="1"/>
    <x v="0"/>
    <x v="2"/>
    <x v="5"/>
    <x v="5"/>
    <s v="Fellowes Black Plastic Comb Bindings"/>
    <n v="0.39"/>
    <s v="United States"/>
    <x v="1"/>
    <x v="10"/>
    <s v="Orland Park"/>
    <n v="60462"/>
    <x v="50"/>
    <x v="48"/>
    <n v="-243.23650000000001"/>
    <n v="10"/>
    <n v="58.8"/>
    <n v="90237"/>
    <n v="5.7399999999999993"/>
    <x v="1"/>
  </r>
  <r>
    <n v="233"/>
    <s v="Michele Bullard"/>
    <x v="4"/>
    <n v="0.04"/>
    <n v="9.65"/>
    <n v="6.22"/>
    <x v="1"/>
    <x v="0"/>
    <x v="0"/>
    <x v="11"/>
    <x v="5"/>
    <s v="Eldon Expressions™ Desk Accessory, Wood Pencil Holder, Oak"/>
    <n v="0.55000000000000004"/>
    <s v="United States"/>
    <x v="1"/>
    <x v="10"/>
    <s v="Orland Park"/>
    <n v="60462"/>
    <x v="50"/>
    <x v="46"/>
    <n v="-53.62"/>
    <n v="12"/>
    <n v="120.47"/>
    <n v="90237"/>
    <n v="9.6100000000000012"/>
    <x v="1"/>
  </r>
  <r>
    <n v="1485"/>
    <s v="Wayne Sutherland"/>
    <x v="3"/>
    <n v="0.04"/>
    <n v="11.5"/>
    <n v="7.19"/>
    <x v="1"/>
    <x v="2"/>
    <x v="2"/>
    <x v="5"/>
    <x v="5"/>
    <s v="Ibico Covers for Plastic or Wire Binding Elements"/>
    <n v="0.4"/>
    <s v="United States"/>
    <x v="1"/>
    <x v="10"/>
    <s v="Downers Grove"/>
    <n v="60516"/>
    <x v="50"/>
    <x v="52"/>
    <n v="-23.357880000000002"/>
    <n v="14"/>
    <n v="157.81"/>
    <n v="91236"/>
    <n v="11.46"/>
    <x v="1"/>
  </r>
  <r>
    <n v="1485"/>
    <s v="Wayne Sutherland"/>
    <x v="3"/>
    <n v="0.02"/>
    <n v="15.7"/>
    <n v="11.25"/>
    <x v="1"/>
    <x v="2"/>
    <x v="2"/>
    <x v="6"/>
    <x v="5"/>
    <s v="Hanging Personal Folder File"/>
    <n v="0.6"/>
    <s v="United States"/>
    <x v="1"/>
    <x v="10"/>
    <s v="Downers Grove"/>
    <n v="60516"/>
    <x v="50"/>
    <x v="46"/>
    <n v="-18.241599999999998"/>
    <n v="1"/>
    <n v="19.440000000000001"/>
    <n v="91236"/>
    <n v="15.68"/>
    <x v="1"/>
  </r>
  <r>
    <n v="1485"/>
    <s v="Wayne Sutherland"/>
    <x v="3"/>
    <n v="0.05"/>
    <n v="225.02"/>
    <n v="28.66"/>
    <x v="0"/>
    <x v="2"/>
    <x v="2"/>
    <x v="6"/>
    <x v="3"/>
    <s v="Tennsco Double-Tier Lockers"/>
    <n v="0.72"/>
    <s v="United States"/>
    <x v="1"/>
    <x v="10"/>
    <s v="Downers Grove"/>
    <n v="60516"/>
    <x v="50"/>
    <x v="48"/>
    <n v="1428.9104"/>
    <n v="21"/>
    <n v="4636.63"/>
    <n v="91236"/>
    <n v="224.97"/>
    <x v="1"/>
  </r>
  <r>
    <n v="181"/>
    <s v="Wesley Waller"/>
    <x v="0"/>
    <n v="0.02"/>
    <n v="49.99"/>
    <n v="19.989999999999998"/>
    <x v="1"/>
    <x v="0"/>
    <x v="1"/>
    <x v="1"/>
    <x v="5"/>
    <s v="Zoom V.92 USB External Faxmodem"/>
    <n v="0.41"/>
    <s v="United States"/>
    <x v="2"/>
    <x v="8"/>
    <s v="San Francisco"/>
    <n v="94122"/>
    <x v="51"/>
    <x v="46"/>
    <n v="-76.89"/>
    <n v="18"/>
    <n v="901.81"/>
    <n v="38087"/>
    <n v="49.97"/>
    <x v="2"/>
  </r>
  <r>
    <n v="184"/>
    <s v="Phillip Holmes"/>
    <x v="0"/>
    <n v="0.02"/>
    <n v="49.99"/>
    <n v="19.989999999999998"/>
    <x v="1"/>
    <x v="0"/>
    <x v="1"/>
    <x v="1"/>
    <x v="5"/>
    <s v="Zoom V.92 USB External Faxmodem"/>
    <n v="0.41"/>
    <s v="United States"/>
    <x v="3"/>
    <x v="35"/>
    <s v="Arlington"/>
    <n v="2474"/>
    <x v="51"/>
    <x v="46"/>
    <n v="-76.89"/>
    <n v="5"/>
    <n v="250.5"/>
    <n v="88360"/>
    <n v="49.97"/>
    <x v="3"/>
  </r>
  <r>
    <n v="2225"/>
    <s v="Sean McKenna"/>
    <x v="0"/>
    <n v="0"/>
    <n v="100.89"/>
    <n v="42"/>
    <x v="0"/>
    <x v="0"/>
    <x v="0"/>
    <x v="9"/>
    <x v="3"/>
    <s v="Office Star Flex Back Scooter Chair with Aluminum Finish Frame"/>
    <n v="0.61"/>
    <s v="United States"/>
    <x v="2"/>
    <x v="43"/>
    <s v="Hobbs"/>
    <n v="88240"/>
    <x v="51"/>
    <x v="48"/>
    <n v="1500.12"/>
    <n v="15"/>
    <n v="1608.11"/>
    <n v="89970"/>
    <n v="100.89"/>
    <x v="2"/>
  </r>
  <r>
    <n v="875"/>
    <s v="Erika Fink"/>
    <x v="1"/>
    <n v="0.04"/>
    <n v="4.37"/>
    <n v="5.15"/>
    <x v="1"/>
    <x v="0"/>
    <x v="2"/>
    <x v="8"/>
    <x v="5"/>
    <s v="Eureka Sanitaire ® Multi-Pro Heavy-Duty Upright, Disposable Bags"/>
    <n v="0.59"/>
    <s v="United States"/>
    <x v="2"/>
    <x v="15"/>
    <s v="Salt Lake City"/>
    <n v="84106"/>
    <x v="51"/>
    <x v="48"/>
    <n v="-74.479600000000005"/>
    <n v="18"/>
    <n v="78.59"/>
    <n v="89059"/>
    <n v="4.33"/>
    <x v="2"/>
  </r>
  <r>
    <n v="875"/>
    <s v="Erika Fink"/>
    <x v="1"/>
    <n v="0.09"/>
    <n v="155.99"/>
    <n v="8.99"/>
    <x v="1"/>
    <x v="0"/>
    <x v="1"/>
    <x v="12"/>
    <x v="5"/>
    <s v="CF 688"/>
    <n v="0.57999999999999996"/>
    <s v="United States"/>
    <x v="2"/>
    <x v="15"/>
    <s v="Salt Lake City"/>
    <n v="84106"/>
    <x v="51"/>
    <x v="52"/>
    <n v="-232.22056000000001"/>
    <n v="4"/>
    <n v="497.11"/>
    <n v="89059"/>
    <n v="155.9"/>
    <x v="2"/>
  </r>
  <r>
    <n v="2472"/>
    <s v="Ricky Sanders"/>
    <x v="2"/>
    <n v="0.1"/>
    <n v="4.91"/>
    <n v="0.5"/>
    <x v="2"/>
    <x v="2"/>
    <x v="2"/>
    <x v="13"/>
    <x v="5"/>
    <s v="Avery 493"/>
    <n v="0.36"/>
    <s v="United States"/>
    <x v="1"/>
    <x v="10"/>
    <s v="Joliet"/>
    <n v="60432"/>
    <x v="51"/>
    <x v="46"/>
    <n v="35.279699999999998"/>
    <n v="10"/>
    <n v="51.13"/>
    <n v="86514"/>
    <n v="4.8100000000000005"/>
    <x v="1"/>
  </r>
  <r>
    <n v="553"/>
    <s v="Kristine Connolly"/>
    <x v="3"/>
    <n v="7.0000000000000007E-2"/>
    <n v="2036.48"/>
    <n v="14.7"/>
    <x v="0"/>
    <x v="3"/>
    <x v="1"/>
    <x v="3"/>
    <x v="3"/>
    <s v="Lexmark 4227 Plus Dot Matrix Printer"/>
    <n v="0.55000000000000004"/>
    <s v="United States"/>
    <x v="2"/>
    <x v="8"/>
    <s v="Los Angeles"/>
    <n v="90008"/>
    <x v="51"/>
    <x v="46"/>
    <n v="4073.25"/>
    <n v="25"/>
    <n v="43046.2"/>
    <n v="2433"/>
    <n v="2036.41"/>
    <x v="2"/>
  </r>
  <r>
    <n v="555"/>
    <s v="Walter Young"/>
    <x v="3"/>
    <n v="7.0000000000000007E-2"/>
    <n v="2036.48"/>
    <n v="14.7"/>
    <x v="0"/>
    <x v="3"/>
    <x v="1"/>
    <x v="3"/>
    <x v="3"/>
    <s v="Lexmark 4227 Plus Dot Matrix Printer"/>
    <n v="0.55000000000000004"/>
    <s v="United States"/>
    <x v="2"/>
    <x v="15"/>
    <s v="Pleasant Grove"/>
    <n v="84062"/>
    <x v="51"/>
    <x v="46"/>
    <n v="6028.41"/>
    <n v="6"/>
    <n v="10331.09"/>
    <n v="86190"/>
    <n v="2036.41"/>
    <x v="2"/>
  </r>
  <r>
    <n v="3136"/>
    <s v="Lee Hancock"/>
    <x v="0"/>
    <n v="0.03"/>
    <n v="150.88999999999999"/>
    <n v="60.2"/>
    <x v="0"/>
    <x v="1"/>
    <x v="0"/>
    <x v="9"/>
    <x v="3"/>
    <s v="Global Leather &amp; Oak Executive Chair, Burgundy"/>
    <n v="0.77"/>
    <s v="United States"/>
    <x v="3"/>
    <x v="29"/>
    <s v="Sanford"/>
    <n v="4073"/>
    <x v="52"/>
    <x v="48"/>
    <n v="-677.87199999999996"/>
    <n v="23"/>
    <n v="3596.03"/>
    <n v="86791"/>
    <n v="150.85999999999999"/>
    <x v="3"/>
  </r>
  <r>
    <n v="32"/>
    <s v="Matthew Berman"/>
    <x v="1"/>
    <n v="0.08"/>
    <n v="34.99"/>
    <n v="7.73"/>
    <x v="1"/>
    <x v="3"/>
    <x v="2"/>
    <x v="2"/>
    <x v="5"/>
    <s v="Hunt Boston® Vacuum Mount KS Pencil Sharpener"/>
    <n v="0.59"/>
    <s v="United States"/>
    <x v="2"/>
    <x v="14"/>
    <s v="Grants Pass"/>
    <n v="97526"/>
    <x v="52"/>
    <x v="52"/>
    <n v="144.69"/>
    <n v="13"/>
    <n v="424.68"/>
    <n v="89199"/>
    <n v="34.910000000000004"/>
    <x v="2"/>
  </r>
  <r>
    <n v="1728"/>
    <s v="Carrie Lewis"/>
    <x v="1"/>
    <n v="0.04"/>
    <n v="55.48"/>
    <n v="6.79"/>
    <x v="1"/>
    <x v="3"/>
    <x v="2"/>
    <x v="7"/>
    <x v="5"/>
    <s v="Eaton Premium Continuous-Feed Paper, 25% Cotton, Letter Size, White, 1000 Shts/Box"/>
    <n v="0.37"/>
    <s v="United States"/>
    <x v="3"/>
    <x v="27"/>
    <s v="Kettering"/>
    <n v="45429"/>
    <x v="52"/>
    <x v="54"/>
    <n v="376.88490000000002"/>
    <n v="10"/>
    <n v="546.21"/>
    <n v="87195"/>
    <n v="55.44"/>
    <x v="3"/>
  </r>
  <r>
    <n v="1991"/>
    <s v="Paula Hubbard"/>
    <x v="4"/>
    <n v="0"/>
    <n v="47.9"/>
    <n v="5.86"/>
    <x v="1"/>
    <x v="2"/>
    <x v="2"/>
    <x v="7"/>
    <x v="5"/>
    <s v="Xerox 1938"/>
    <n v="0.37"/>
    <s v="United States"/>
    <x v="2"/>
    <x v="15"/>
    <s v="Kearns"/>
    <n v="84118"/>
    <x v="52"/>
    <x v="54"/>
    <n v="638.38109999999995"/>
    <n v="18"/>
    <n v="925.19"/>
    <n v="90002"/>
    <n v="47.9"/>
    <x v="2"/>
  </r>
  <r>
    <n v="236"/>
    <s v="Shawn McIntyre"/>
    <x v="3"/>
    <n v="0"/>
    <n v="442.14"/>
    <n v="14.7"/>
    <x v="0"/>
    <x v="3"/>
    <x v="1"/>
    <x v="3"/>
    <x v="3"/>
    <s v="Okidata ML390 Turbo Dot Matrix Printers"/>
    <n v="0.56000000000000005"/>
    <s v="United States"/>
    <x v="2"/>
    <x v="3"/>
    <s v="Louisville"/>
    <n v="80027"/>
    <x v="52"/>
    <x v="48"/>
    <n v="3294.8258999999998"/>
    <n v="10"/>
    <n v="4775.1099999999997"/>
    <n v="86621"/>
    <n v="442.14"/>
    <x v="2"/>
  </r>
  <r>
    <n v="829"/>
    <s v="Monica Law Thompson"/>
    <x v="3"/>
    <n v="0.01"/>
    <n v="5.18"/>
    <n v="2.04"/>
    <x v="1"/>
    <x v="3"/>
    <x v="2"/>
    <x v="7"/>
    <x v="2"/>
    <s v="Array® Memo Cubes"/>
    <n v="0.36"/>
    <s v="United States"/>
    <x v="0"/>
    <x v="1"/>
    <s v="Texarkana"/>
    <n v="71854"/>
    <x v="52"/>
    <x v="54"/>
    <n v="-17.654"/>
    <n v="5"/>
    <n v="28.46"/>
    <n v="90271"/>
    <n v="5.17"/>
    <x v="0"/>
  </r>
  <r>
    <n v="2653"/>
    <s v="Leo Kane"/>
    <x v="3"/>
    <n v="0.05"/>
    <n v="4.9800000000000004"/>
    <n v="4.62"/>
    <x v="1"/>
    <x v="1"/>
    <x v="1"/>
    <x v="1"/>
    <x v="1"/>
    <s v="Imation 3.5&quot;, DISKETTE 44766 HGHLD3.52HD/FM, 10/Pack"/>
    <n v="0.64"/>
    <s v="United States"/>
    <x v="1"/>
    <x v="38"/>
    <s v="Derby"/>
    <n v="67037"/>
    <x v="52"/>
    <x v="52"/>
    <n v="-98.35"/>
    <n v="7"/>
    <n v="34.32"/>
    <n v="89360"/>
    <n v="4.9300000000000006"/>
    <x v="1"/>
  </r>
  <r>
    <n v="2653"/>
    <s v="Leo Kane"/>
    <x v="3"/>
    <n v="0.02"/>
    <n v="34.229999999999997"/>
    <n v="5.0199999999999996"/>
    <x v="1"/>
    <x v="1"/>
    <x v="0"/>
    <x v="11"/>
    <x v="5"/>
    <s v="Hand-Finished Solid Wood Document Frame"/>
    <n v="0.55000000000000004"/>
    <s v="United States"/>
    <x v="1"/>
    <x v="38"/>
    <s v="Derby"/>
    <n v="67037"/>
    <x v="52"/>
    <x v="54"/>
    <n v="270.79050000000001"/>
    <n v="11"/>
    <n v="392.45"/>
    <n v="89360"/>
    <n v="34.209999999999994"/>
    <x v="1"/>
  </r>
  <r>
    <n v="2968"/>
    <s v="Miriam Bowman"/>
    <x v="3"/>
    <n v="0.08"/>
    <n v="9.68"/>
    <n v="2.0299999999999998"/>
    <x v="1"/>
    <x v="0"/>
    <x v="2"/>
    <x v="7"/>
    <x v="2"/>
    <s v="Wirebound Service Call Books, 5 1/2&quot; x 4&quot;"/>
    <n v="0.37"/>
    <s v="United States"/>
    <x v="0"/>
    <x v="12"/>
    <s v="Hollywood"/>
    <n v="33021"/>
    <x v="52"/>
    <x v="54"/>
    <n v="-536.24199999999996"/>
    <n v="1"/>
    <n v="10.94"/>
    <n v="86085"/>
    <n v="9.6"/>
    <x v="0"/>
  </r>
  <r>
    <n v="2968"/>
    <s v="Miriam Bowman"/>
    <x v="3"/>
    <n v="0.04"/>
    <n v="150.97999999999999"/>
    <n v="16.010000000000002"/>
    <x v="0"/>
    <x v="0"/>
    <x v="0"/>
    <x v="0"/>
    <x v="0"/>
    <s v="Iceberg OfficeWorks 42&quot; Round Tables"/>
    <n v="0.7"/>
    <s v="United States"/>
    <x v="0"/>
    <x v="12"/>
    <s v="Hollywood"/>
    <n v="33021"/>
    <x v="52"/>
    <x v="52"/>
    <n v="-125.86"/>
    <n v="5"/>
    <n v="731.38"/>
    <n v="86085"/>
    <n v="150.94"/>
    <x v="0"/>
  </r>
  <r>
    <n v="2697"/>
    <s v="Ricky W Clements"/>
    <x v="0"/>
    <n v="0.04"/>
    <n v="1.74"/>
    <n v="4.08"/>
    <x v="1"/>
    <x v="3"/>
    <x v="0"/>
    <x v="11"/>
    <x v="1"/>
    <s v="Eldon Regeneration Recycled Desk Accessories, Smoke"/>
    <n v="0.53"/>
    <s v="United States"/>
    <x v="0"/>
    <x v="16"/>
    <s v="Vestavia Hills"/>
    <n v="35216"/>
    <x v="53"/>
    <x v="55"/>
    <n v="9.2520000000000007"/>
    <n v="16"/>
    <n v="29.08"/>
    <n v="87678"/>
    <n v="1.7"/>
    <x v="0"/>
  </r>
  <r>
    <n v="2697"/>
    <s v="Ricky W Clements"/>
    <x v="0"/>
    <n v="0.01"/>
    <n v="119.99"/>
    <n v="56.14"/>
    <x v="0"/>
    <x v="3"/>
    <x v="1"/>
    <x v="3"/>
    <x v="0"/>
    <s v="Hewlett-Packard 2600DN Business Color Inkjet Printer"/>
    <n v="0.39"/>
    <s v="United States"/>
    <x v="0"/>
    <x v="16"/>
    <s v="Vestavia Hills"/>
    <n v="35216"/>
    <x v="53"/>
    <x v="54"/>
    <n v="-1197.0419999999999"/>
    <n v="21"/>
    <n v="2569.5700000000002"/>
    <n v="87678"/>
    <n v="119.97999999999999"/>
    <x v="0"/>
  </r>
  <r>
    <n v="2865"/>
    <s v="Roberta Mitchell"/>
    <x v="0"/>
    <n v="0.01"/>
    <n v="13.79"/>
    <n v="8.7799999999999994"/>
    <x v="1"/>
    <x v="3"/>
    <x v="0"/>
    <x v="11"/>
    <x v="5"/>
    <s v="9-3/4 Diameter Round Wall Clock"/>
    <n v="0.43"/>
    <s v="United States"/>
    <x v="1"/>
    <x v="18"/>
    <s v="Paris"/>
    <n v="75460"/>
    <x v="53"/>
    <x v="55"/>
    <n v="-36.770000000000003"/>
    <n v="4"/>
    <n v="56.68"/>
    <n v="90871"/>
    <n v="13.78"/>
    <x v="1"/>
  </r>
  <r>
    <n v="2865"/>
    <s v="Roberta Mitchell"/>
    <x v="0"/>
    <n v="0.04"/>
    <n v="33.29"/>
    <n v="8.74"/>
    <x v="1"/>
    <x v="3"/>
    <x v="2"/>
    <x v="6"/>
    <x v="5"/>
    <s v="Fellowes Bases and Tops For Staxonsteel®/High-Stak® Systems"/>
    <n v="0.61"/>
    <s v="United States"/>
    <x v="1"/>
    <x v="18"/>
    <s v="Paris"/>
    <n v="75460"/>
    <x v="53"/>
    <x v="54"/>
    <n v="87.03"/>
    <n v="8"/>
    <n v="273.33999999999997"/>
    <n v="90871"/>
    <n v="33.25"/>
    <x v="1"/>
  </r>
  <r>
    <n v="508"/>
    <s v="Cameron Owens"/>
    <x v="1"/>
    <n v="0.01"/>
    <n v="20.98"/>
    <n v="53.03"/>
    <x v="0"/>
    <x v="3"/>
    <x v="2"/>
    <x v="6"/>
    <x v="3"/>
    <s v="Tennsco Lockers, Gray"/>
    <n v="0.78"/>
    <s v="United States"/>
    <x v="0"/>
    <x v="32"/>
    <s v="Covington"/>
    <n v="41011"/>
    <x v="53"/>
    <x v="52"/>
    <n v="-282.08179999999999"/>
    <n v="5"/>
    <n v="123"/>
    <n v="87356"/>
    <n v="20.97"/>
    <x v="0"/>
  </r>
  <r>
    <n v="2892"/>
    <s v="Benjamin Porter"/>
    <x v="1"/>
    <n v="0.1"/>
    <n v="209.37"/>
    <n v="69"/>
    <x v="1"/>
    <x v="1"/>
    <x v="0"/>
    <x v="0"/>
    <x v="4"/>
    <s v="Hon 2111 Invitation™ Series Corner Table"/>
    <n v="0.79"/>
    <s v="United States"/>
    <x v="1"/>
    <x v="25"/>
    <s v="Livonia"/>
    <n v="48154"/>
    <x v="53"/>
    <x v="55"/>
    <n v="-165.59492040000001"/>
    <n v="11"/>
    <n v="2125.12"/>
    <n v="90011"/>
    <n v="209.27"/>
    <x v="1"/>
  </r>
  <r>
    <n v="2893"/>
    <s v="Kathryn Tate"/>
    <x v="1"/>
    <n v="7.0000000000000007E-2"/>
    <n v="4.9800000000000004"/>
    <n v="4.7"/>
    <x v="1"/>
    <x v="1"/>
    <x v="2"/>
    <x v="7"/>
    <x v="5"/>
    <s v="Staples Copy Paper (20Lb. and 84 Bright)"/>
    <n v="0.38"/>
    <s v="United States"/>
    <x v="1"/>
    <x v="25"/>
    <s v="Madison Heights"/>
    <n v="48071"/>
    <x v="53"/>
    <x v="54"/>
    <n v="-21.684000000000001"/>
    <n v="9"/>
    <n v="45.05"/>
    <n v="90011"/>
    <n v="4.91"/>
    <x v="1"/>
  </r>
  <r>
    <n v="247"/>
    <s v="Marshall Brandt Briggs"/>
    <x v="4"/>
    <n v="0.02"/>
    <n v="146.05000000000001"/>
    <n v="80.2"/>
    <x v="0"/>
    <x v="3"/>
    <x v="0"/>
    <x v="0"/>
    <x v="0"/>
    <s v="BPI Conference Tables"/>
    <n v="0.71"/>
    <s v="United States"/>
    <x v="0"/>
    <x v="34"/>
    <s v="Maryville"/>
    <n v="37804"/>
    <x v="53"/>
    <x v="52"/>
    <n v="-101.19199999999999"/>
    <n v="5"/>
    <n v="798.69"/>
    <n v="89139"/>
    <n v="146.03"/>
    <x v="0"/>
  </r>
  <r>
    <n v="247"/>
    <s v="Marshall Brandt Briggs"/>
    <x v="4"/>
    <n v="0.06"/>
    <n v="65.989999999999995"/>
    <n v="5.92"/>
    <x v="1"/>
    <x v="3"/>
    <x v="1"/>
    <x v="12"/>
    <x v="5"/>
    <s v="252"/>
    <n v="0.55000000000000004"/>
    <s v="United States"/>
    <x v="0"/>
    <x v="34"/>
    <s v="Maryville"/>
    <n v="37804"/>
    <x v="53"/>
    <x v="54"/>
    <n v="-3.3319999999999999"/>
    <n v="14"/>
    <n v="792.11"/>
    <n v="89139"/>
    <n v="65.929999999999993"/>
    <x v="0"/>
  </r>
  <r>
    <n v="1649"/>
    <s v="Roy Hardison"/>
    <x v="0"/>
    <n v="0.03"/>
    <n v="48.58"/>
    <n v="3.99"/>
    <x v="2"/>
    <x v="3"/>
    <x v="2"/>
    <x v="8"/>
    <x v="5"/>
    <s v="Belkin Premiere Surge Master II 8-outlet surge protector"/>
    <n v="0.56000000000000005"/>
    <s v="United States"/>
    <x v="3"/>
    <x v="11"/>
    <s v="Woodmere"/>
    <n v="11598"/>
    <x v="54"/>
    <x v="53"/>
    <n v="100.1328"/>
    <n v="3"/>
    <n v="145.12"/>
    <n v="91041"/>
    <n v="48.55"/>
    <x v="3"/>
  </r>
  <r>
    <n v="1894"/>
    <s v="Maureen Herbert Hood"/>
    <x v="0"/>
    <n v="0"/>
    <n v="300.98"/>
    <n v="164.73"/>
    <x v="0"/>
    <x v="2"/>
    <x v="0"/>
    <x v="9"/>
    <x v="3"/>
    <s v="Global Leather and Oak Executive Chair, Black"/>
    <n v="0.56000000000000005"/>
    <s v="United States"/>
    <x v="1"/>
    <x v="30"/>
    <s v="Appleton"/>
    <n v="54915"/>
    <x v="54"/>
    <x v="55"/>
    <n v="2653.2914999999998"/>
    <n v="12"/>
    <n v="3845.35"/>
    <n v="91261"/>
    <n v="300.98"/>
    <x v="1"/>
  </r>
  <r>
    <n v="1894"/>
    <s v="Maureen Herbert Hood"/>
    <x v="0"/>
    <n v="0.09"/>
    <n v="2.94"/>
    <n v="0.96"/>
    <x v="1"/>
    <x v="2"/>
    <x v="2"/>
    <x v="2"/>
    <x v="2"/>
    <s v="Newell 343"/>
    <n v="0.57999999999999996"/>
    <s v="United States"/>
    <x v="1"/>
    <x v="30"/>
    <s v="Appleton"/>
    <n v="54915"/>
    <x v="54"/>
    <x v="53"/>
    <n v="-1.84"/>
    <n v="1"/>
    <n v="3.77"/>
    <n v="91261"/>
    <n v="2.85"/>
    <x v="1"/>
  </r>
  <r>
    <n v="1919"/>
    <s v="Nathan Jenkins"/>
    <x v="1"/>
    <n v="0"/>
    <n v="195.99"/>
    <n v="8.99"/>
    <x v="1"/>
    <x v="2"/>
    <x v="1"/>
    <x v="12"/>
    <x v="5"/>
    <s v="T28 WORLD"/>
    <n v="0.6"/>
    <s v="United States"/>
    <x v="0"/>
    <x v="1"/>
    <s v="Pine Bluff"/>
    <n v="71603"/>
    <x v="54"/>
    <x v="55"/>
    <n v="114.88200000000001"/>
    <n v="5"/>
    <n v="882.93"/>
    <n v="85896"/>
    <n v="195.99"/>
    <x v="0"/>
  </r>
  <r>
    <n v="1127"/>
    <s v="Ray Grady"/>
    <x v="4"/>
    <n v="0.02"/>
    <n v="4.0599999999999996"/>
    <n v="6.89"/>
    <x v="1"/>
    <x v="1"/>
    <x v="2"/>
    <x v="8"/>
    <x v="5"/>
    <s v="Eureka Disposable Bags for Sanitaire® Vibra Groomer I® Upright Vac"/>
    <n v="0.6"/>
    <s v="United States"/>
    <x v="1"/>
    <x v="18"/>
    <s v="Eagle Pass"/>
    <n v="78852"/>
    <x v="54"/>
    <x v="53"/>
    <n v="-93.735200000000006"/>
    <n v="16"/>
    <n v="66.81"/>
    <n v="87221"/>
    <n v="4.04"/>
    <x v="1"/>
  </r>
  <r>
    <n v="961"/>
    <s v="Benjamin Chan"/>
    <x v="3"/>
    <n v="0.05"/>
    <n v="124.49"/>
    <n v="51.94"/>
    <x v="0"/>
    <x v="2"/>
    <x v="0"/>
    <x v="0"/>
    <x v="0"/>
    <s v="Bevis 36 x 72 Conference Tables"/>
    <n v="0.63"/>
    <s v="United States"/>
    <x v="2"/>
    <x v="8"/>
    <s v="Redwood City"/>
    <n v="94061"/>
    <x v="54"/>
    <x v="54"/>
    <n v="-44.163600000000002"/>
    <n v="1"/>
    <n v="120.12"/>
    <n v="89402"/>
    <n v="124.44"/>
    <x v="2"/>
  </r>
  <r>
    <n v="2398"/>
    <s v="Julian F Wolfe"/>
    <x v="3"/>
    <n v="0.03"/>
    <n v="7.64"/>
    <n v="5.83"/>
    <x v="1"/>
    <x v="3"/>
    <x v="2"/>
    <x v="7"/>
    <x v="2"/>
    <s v="Rediform Wirebound &quot;Phone Memo&quot; Message Book, 11 x 5-3/4"/>
    <n v="0.36"/>
    <s v="United States"/>
    <x v="1"/>
    <x v="10"/>
    <s v="Hanover Park"/>
    <n v="60103"/>
    <x v="54"/>
    <x v="53"/>
    <n v="-15.090400000000001"/>
    <n v="12"/>
    <n v="96.86"/>
    <n v="86373"/>
    <n v="7.6099999999999994"/>
    <x v="1"/>
  </r>
  <r>
    <n v="1193"/>
    <s v="Louis Parrish"/>
    <x v="1"/>
    <n v="0.05"/>
    <n v="52.4"/>
    <n v="16.11"/>
    <x v="1"/>
    <x v="1"/>
    <x v="2"/>
    <x v="5"/>
    <x v="5"/>
    <s v="Ibico Laser Imprintable Binding System Covers"/>
    <n v="0.39"/>
    <s v="United States"/>
    <x v="3"/>
    <x v="31"/>
    <s v="Washington"/>
    <n v="20016"/>
    <x v="55"/>
    <x v="56"/>
    <n v="592.52650000000006"/>
    <n v="85"/>
    <n v="4556.63"/>
    <n v="29350"/>
    <n v="52.35"/>
    <x v="3"/>
  </r>
  <r>
    <n v="1193"/>
    <s v="Louis Parrish"/>
    <x v="1"/>
    <n v="0.05"/>
    <n v="36.549999999999997"/>
    <n v="13.89"/>
    <x v="2"/>
    <x v="1"/>
    <x v="2"/>
    <x v="2"/>
    <x v="2"/>
    <s v="Dixon Ticonderoga Core-Lock Colored Pencils, 48-Color Set"/>
    <n v="0.41"/>
    <s v="United States"/>
    <x v="3"/>
    <x v="31"/>
    <s v="Washington"/>
    <n v="20016"/>
    <x v="55"/>
    <x v="53"/>
    <n v="232.8"/>
    <n v="83"/>
    <n v="2948.61"/>
    <n v="29350"/>
    <n v="36.5"/>
    <x v="3"/>
  </r>
  <r>
    <n v="1199"/>
    <s v="Edward Lamm"/>
    <x v="1"/>
    <n v="0.1"/>
    <n v="15.14"/>
    <n v="4.53"/>
    <x v="1"/>
    <x v="1"/>
    <x v="2"/>
    <x v="6"/>
    <x v="5"/>
    <s v="Eldon® Gobal File Keepers"/>
    <n v="0.81"/>
    <s v="United States"/>
    <x v="3"/>
    <x v="47"/>
    <s v="Nashua"/>
    <n v="3060"/>
    <x v="55"/>
    <x v="57"/>
    <n v="-24.897600000000001"/>
    <n v="5"/>
    <n v="75.17"/>
    <n v="87585"/>
    <n v="15.040000000000001"/>
    <x v="3"/>
  </r>
  <r>
    <n v="1200"/>
    <s v="Beth English"/>
    <x v="1"/>
    <n v="0.05"/>
    <n v="52.4"/>
    <n v="16.11"/>
    <x v="1"/>
    <x v="1"/>
    <x v="2"/>
    <x v="5"/>
    <x v="5"/>
    <s v="Ibico Laser Imprintable Binding System Covers"/>
    <n v="0.39"/>
    <s v="United States"/>
    <x v="3"/>
    <x v="33"/>
    <s v="Elmwood Park"/>
    <n v="7407"/>
    <x v="55"/>
    <x v="56"/>
    <n v="776.77440000000001"/>
    <n v="21"/>
    <n v="1125.76"/>
    <n v="87585"/>
    <n v="52.35"/>
    <x v="3"/>
  </r>
  <r>
    <n v="1202"/>
    <s v="Faye Wolf"/>
    <x v="1"/>
    <n v="0.05"/>
    <n v="36.549999999999997"/>
    <n v="13.89"/>
    <x v="2"/>
    <x v="1"/>
    <x v="2"/>
    <x v="2"/>
    <x v="2"/>
    <s v="Dixon Ticonderoga Core-Lock Colored Pencils, 48-Color Set"/>
    <n v="0.41"/>
    <s v="United States"/>
    <x v="3"/>
    <x v="33"/>
    <s v="South Orange"/>
    <n v="7079"/>
    <x v="55"/>
    <x v="53"/>
    <n v="344.54399999999998"/>
    <n v="21"/>
    <n v="746.03"/>
    <n v="87585"/>
    <n v="36.5"/>
    <x v="3"/>
  </r>
  <r>
    <n v="2361"/>
    <s v="Vincent Daniel"/>
    <x v="1"/>
    <n v="0.06"/>
    <n v="8.33"/>
    <n v="1.99"/>
    <x v="1"/>
    <x v="3"/>
    <x v="1"/>
    <x v="1"/>
    <x v="1"/>
    <s v="80 Minute Slim Jewel Case CD-R , 10/Pack - Staples"/>
    <n v="0.52"/>
    <s v="United States"/>
    <x v="0"/>
    <x v="12"/>
    <s v="Fruit Cove"/>
    <n v="32259"/>
    <x v="55"/>
    <x v="53"/>
    <n v="-344.82"/>
    <n v="1"/>
    <n v="8.49"/>
    <n v="88266"/>
    <n v="8.27"/>
    <x v="0"/>
  </r>
  <r>
    <n v="851"/>
    <s v="Helen H Heller"/>
    <x v="2"/>
    <n v="0.1"/>
    <n v="50.98"/>
    <n v="22.24"/>
    <x v="1"/>
    <x v="3"/>
    <x v="0"/>
    <x v="11"/>
    <x v="4"/>
    <s v="Dana Fluorescent Magnifying Lamp, White, 36&quot;"/>
    <n v="0.55000000000000004"/>
    <s v="United States"/>
    <x v="2"/>
    <x v="8"/>
    <s v="Hacienda Heights"/>
    <n v="91745"/>
    <x v="55"/>
    <x v="56"/>
    <n v="98.12"/>
    <n v="6"/>
    <n v="300.63"/>
    <n v="88568"/>
    <n v="50.879999999999995"/>
    <x v="2"/>
  </r>
  <r>
    <n v="2980"/>
    <s v="Joanna Kenney"/>
    <x v="4"/>
    <n v="7.0000000000000007E-2"/>
    <n v="2.61"/>
    <n v="0.5"/>
    <x v="1"/>
    <x v="3"/>
    <x v="2"/>
    <x v="13"/>
    <x v="5"/>
    <s v="Avery 494"/>
    <n v="0.39"/>
    <s v="United States"/>
    <x v="3"/>
    <x v="27"/>
    <s v="Sandusky"/>
    <n v="44870"/>
    <x v="55"/>
    <x v="56"/>
    <n v="10.798500000000001"/>
    <n v="6"/>
    <n v="15.65"/>
    <n v="86547"/>
    <n v="2.54"/>
    <x v="3"/>
  </r>
  <r>
    <n v="868"/>
    <s v="Sharon Ellis"/>
    <x v="3"/>
    <n v="0.04"/>
    <n v="29.18"/>
    <n v="8.5500000000000007"/>
    <x v="2"/>
    <x v="3"/>
    <x v="0"/>
    <x v="11"/>
    <x v="5"/>
    <s v="Deflect-o SuperTray™ Unbreakable Stackable Tray, Letter, Black"/>
    <n v="0.42"/>
    <s v="United States"/>
    <x v="1"/>
    <x v="7"/>
    <s v="Shoreview"/>
    <n v="55126"/>
    <x v="55"/>
    <x v="56"/>
    <n v="201.7353"/>
    <n v="10"/>
    <n v="292.37"/>
    <n v="91194"/>
    <n v="29.14"/>
    <x v="1"/>
  </r>
  <r>
    <n v="868"/>
    <s v="Sharon Ellis"/>
    <x v="3"/>
    <n v="0"/>
    <n v="80.98"/>
    <n v="35"/>
    <x v="1"/>
    <x v="3"/>
    <x v="2"/>
    <x v="6"/>
    <x v="4"/>
    <s v="Carina 42&quot;Hx23 3/4&quot;W Media Storage Unit"/>
    <n v="0.83"/>
    <s v="United States"/>
    <x v="1"/>
    <x v="7"/>
    <s v="Shoreview"/>
    <n v="55126"/>
    <x v="55"/>
    <x v="56"/>
    <n v="-684.78"/>
    <n v="8"/>
    <n v="682.79"/>
    <n v="91194"/>
    <n v="80.98"/>
    <x v="1"/>
  </r>
  <r>
    <n v="907"/>
    <s v="Rachel Casey"/>
    <x v="0"/>
    <n v="0.09"/>
    <n v="35.99"/>
    <n v="5.99"/>
    <x v="1"/>
    <x v="2"/>
    <x v="1"/>
    <x v="12"/>
    <x v="2"/>
    <s v="Accessory41"/>
    <n v="0.38"/>
    <s v="United States"/>
    <x v="0"/>
    <x v="32"/>
    <s v="Henderson"/>
    <n v="42420"/>
    <x v="56"/>
    <x v="56"/>
    <n v="114.3165"/>
    <n v="5"/>
    <n v="151.6"/>
    <n v="86459"/>
    <n v="35.9"/>
    <x v="0"/>
  </r>
  <r>
    <n v="1639"/>
    <s v="Marvin Rollins"/>
    <x v="0"/>
    <n v="0.08"/>
    <n v="55.48"/>
    <n v="6.79"/>
    <x v="1"/>
    <x v="2"/>
    <x v="2"/>
    <x v="7"/>
    <x v="5"/>
    <s v="Eaton Premium Continuous-Feed Paper, 25% Cotton, Letter Size, White, 1000 Shts/Box"/>
    <n v="0.37"/>
    <s v="United States"/>
    <x v="3"/>
    <x v="22"/>
    <s v="Stamford"/>
    <n v="6901"/>
    <x v="56"/>
    <x v="57"/>
    <n v="147.75659999999999"/>
    <n v="4"/>
    <n v="214.14"/>
    <n v="89705"/>
    <n v="55.4"/>
    <x v="3"/>
  </r>
  <r>
    <n v="2114"/>
    <s v="Paige Mason"/>
    <x v="0"/>
    <n v="7.0000000000000007E-2"/>
    <n v="226.67"/>
    <n v="28.16"/>
    <x v="0"/>
    <x v="3"/>
    <x v="0"/>
    <x v="9"/>
    <x v="3"/>
    <s v="Hon GuestStacker Chair"/>
    <n v="0.59"/>
    <s v="United States"/>
    <x v="0"/>
    <x v="21"/>
    <s v="Norfolk"/>
    <n v="23518"/>
    <x v="56"/>
    <x v="56"/>
    <n v="53.114400000000003"/>
    <n v="1"/>
    <n v="255.83"/>
    <n v="88405"/>
    <n v="226.6"/>
    <x v="0"/>
  </r>
  <r>
    <n v="2114"/>
    <s v="Paige Mason"/>
    <x v="0"/>
    <n v="0.08"/>
    <n v="20.98"/>
    <n v="53.03"/>
    <x v="0"/>
    <x v="3"/>
    <x v="2"/>
    <x v="6"/>
    <x v="3"/>
    <s v="Tennsco Lockers, Gray"/>
    <n v="0.78"/>
    <s v="United States"/>
    <x v="0"/>
    <x v="21"/>
    <s v="Norfolk"/>
    <n v="23518"/>
    <x v="56"/>
    <x v="57"/>
    <n v="8.7420000000000009"/>
    <n v="20"/>
    <n v="421.18"/>
    <n v="88405"/>
    <n v="20.900000000000002"/>
    <x v="0"/>
  </r>
  <r>
    <n v="2979"/>
    <s v="Lloyd Dolan"/>
    <x v="0"/>
    <n v="0.02"/>
    <n v="5.34"/>
    <n v="2.99"/>
    <x v="1"/>
    <x v="3"/>
    <x v="2"/>
    <x v="5"/>
    <x v="5"/>
    <s v="Wilson Jones 14 Line Acrylic Coated Pressboard Data Binders"/>
    <n v="0.38"/>
    <s v="United States"/>
    <x v="1"/>
    <x v="39"/>
    <s v="Dickinson"/>
    <n v="58601"/>
    <x v="56"/>
    <x v="57"/>
    <n v="5.2954999999999997"/>
    <n v="6"/>
    <n v="34.729999999999997"/>
    <n v="86545"/>
    <n v="5.32"/>
    <x v="1"/>
  </r>
  <r>
    <n v="2979"/>
    <s v="Lloyd Dolan"/>
    <x v="0"/>
    <n v="0.03"/>
    <n v="40.98"/>
    <n v="7.47"/>
    <x v="1"/>
    <x v="3"/>
    <x v="2"/>
    <x v="5"/>
    <x v="5"/>
    <s v="Wilson Jones Ledger-Size, Piano-Hinge Binder, 2&quot;, Blue"/>
    <n v="0.37"/>
    <s v="United States"/>
    <x v="1"/>
    <x v="39"/>
    <s v="Dickinson"/>
    <n v="58601"/>
    <x v="56"/>
    <x v="56"/>
    <n v="170.79570000000001"/>
    <n v="6"/>
    <n v="247.53"/>
    <n v="86545"/>
    <n v="40.949999999999996"/>
    <x v="1"/>
  </r>
  <r>
    <n v="573"/>
    <s v="Vanessa Winstead"/>
    <x v="1"/>
    <n v="0.08"/>
    <n v="415.88"/>
    <n v="11.37"/>
    <x v="1"/>
    <x v="3"/>
    <x v="2"/>
    <x v="6"/>
    <x v="5"/>
    <s v="Deluxe Rollaway Locking File with Drawer"/>
    <n v="0.56999999999999995"/>
    <s v="United States"/>
    <x v="1"/>
    <x v="10"/>
    <s v="Pekin"/>
    <n v="61554"/>
    <x v="56"/>
    <x v="56"/>
    <n v="-269.08440000000002"/>
    <n v="1"/>
    <n v="405.57"/>
    <n v="86556"/>
    <n v="415.8"/>
    <x v="1"/>
  </r>
  <r>
    <n v="1665"/>
    <s v="Elsie Pridgen"/>
    <x v="1"/>
    <n v="0.1"/>
    <n v="3.6"/>
    <n v="2.2000000000000002"/>
    <x v="1"/>
    <x v="1"/>
    <x v="2"/>
    <x v="7"/>
    <x v="2"/>
    <s v="Telephone Message Books with Fax/Mobile Section, 4 1/4&quot; x 6&quot;"/>
    <n v="0.39"/>
    <s v="United States"/>
    <x v="2"/>
    <x v="8"/>
    <s v="Laguna Hills"/>
    <n v="92653"/>
    <x v="56"/>
    <x v="56"/>
    <n v="-8.2799999999999994"/>
    <n v="2"/>
    <n v="6.97"/>
    <n v="90678"/>
    <n v="3.5"/>
    <x v="2"/>
  </r>
  <r>
    <n v="865"/>
    <s v="Dana Burgess"/>
    <x v="2"/>
    <n v="0.04"/>
    <n v="6.48"/>
    <n v="5.16"/>
    <x v="2"/>
    <x v="3"/>
    <x v="2"/>
    <x v="7"/>
    <x v="5"/>
    <s v="Xerox 1985"/>
    <n v="0.37"/>
    <s v="United States"/>
    <x v="1"/>
    <x v="2"/>
    <s v="East Chicago"/>
    <n v="46312"/>
    <x v="56"/>
    <x v="58"/>
    <n v="-11.1332"/>
    <n v="12"/>
    <n v="86.79"/>
    <n v="90675"/>
    <n v="6.44"/>
    <x v="1"/>
  </r>
  <r>
    <n v="621"/>
    <s v="Heather Stern"/>
    <x v="4"/>
    <n v="0.1"/>
    <n v="6.88"/>
    <n v="2"/>
    <x v="1"/>
    <x v="2"/>
    <x v="2"/>
    <x v="7"/>
    <x v="2"/>
    <s v="Adams Phone Message Book, 200 Message Capacity, 8 1/16” x 11”"/>
    <n v="0.39"/>
    <s v="United States"/>
    <x v="3"/>
    <x v="22"/>
    <s v="Newington"/>
    <n v="6111"/>
    <x v="56"/>
    <x v="56"/>
    <n v="18.420000000000002"/>
    <n v="5"/>
    <n v="31.46"/>
    <n v="91432"/>
    <n v="6.78"/>
    <x v="3"/>
  </r>
  <r>
    <n v="622"/>
    <s v="Hazel Khan"/>
    <x v="4"/>
    <n v="0.06"/>
    <n v="195.99"/>
    <n v="8.99"/>
    <x v="1"/>
    <x v="2"/>
    <x v="1"/>
    <x v="12"/>
    <x v="5"/>
    <s v="T28 WORLD"/>
    <n v="0.6"/>
    <s v="United States"/>
    <x v="3"/>
    <x v="29"/>
    <s v="Auburn"/>
    <n v="4210"/>
    <x v="56"/>
    <x v="57"/>
    <n v="349.47"/>
    <n v="6"/>
    <n v="948.97"/>
    <n v="91432"/>
    <n v="195.93"/>
    <x v="3"/>
  </r>
  <r>
    <n v="3063"/>
    <s v="Ann Steele"/>
    <x v="4"/>
    <n v="7.0000000000000007E-2"/>
    <n v="8.33"/>
    <n v="1.99"/>
    <x v="1"/>
    <x v="1"/>
    <x v="1"/>
    <x v="1"/>
    <x v="1"/>
    <s v="80 Minute Slim Jewel Case CD-R , 10/Pack - Staples"/>
    <n v="0.52"/>
    <s v="United States"/>
    <x v="2"/>
    <x v="4"/>
    <s v="Kirkland"/>
    <n v="98034"/>
    <x v="56"/>
    <x v="57"/>
    <n v="11.95"/>
    <n v="6"/>
    <n v="50.28"/>
    <n v="88447"/>
    <n v="8.26"/>
    <x v="2"/>
  </r>
  <r>
    <n v="3063"/>
    <s v="Ann Steele"/>
    <x v="4"/>
    <n v="0.03"/>
    <n v="499.99"/>
    <n v="24.49"/>
    <x v="1"/>
    <x v="1"/>
    <x v="1"/>
    <x v="4"/>
    <x v="4"/>
    <s v="Sharp AL-1530CS Digital Copier"/>
    <n v="0.36"/>
    <s v="United States"/>
    <x v="2"/>
    <x v="4"/>
    <s v="Kirkland"/>
    <n v="98034"/>
    <x v="56"/>
    <x v="56"/>
    <n v="1773.6105"/>
    <n v="5"/>
    <n v="2570.4499999999998"/>
    <n v="88447"/>
    <n v="499.96000000000004"/>
    <x v="2"/>
  </r>
  <r>
    <n v="1916"/>
    <s v="Marcia Feldman"/>
    <x v="0"/>
    <n v="0.03"/>
    <n v="11.99"/>
    <n v="5.99"/>
    <x v="1"/>
    <x v="2"/>
    <x v="1"/>
    <x v="3"/>
    <x v="6"/>
    <s v="TI 30X Scientific Calculator"/>
    <n v="0.36"/>
    <s v="United States"/>
    <x v="0"/>
    <x v="1"/>
    <s v="Little Rock"/>
    <n v="72209"/>
    <x v="57"/>
    <x v="57"/>
    <n v="-216.02979999999999"/>
    <n v="7"/>
    <n v="83.72"/>
    <n v="85893"/>
    <n v="11.96"/>
    <x v="0"/>
  </r>
  <r>
    <n v="1005"/>
    <s v="Lloyd Dickson"/>
    <x v="1"/>
    <n v="0.02"/>
    <n v="40.99"/>
    <n v="17.48"/>
    <x v="1"/>
    <x v="0"/>
    <x v="2"/>
    <x v="7"/>
    <x v="5"/>
    <s v="Xerox 1893"/>
    <n v="0.36"/>
    <s v="United States"/>
    <x v="1"/>
    <x v="10"/>
    <s v="Buffalo Grove"/>
    <n v="60089"/>
    <x v="57"/>
    <x v="57"/>
    <n v="551.09280000000001"/>
    <n v="23"/>
    <n v="950.43"/>
    <n v="90044"/>
    <n v="40.97"/>
    <x v="1"/>
  </r>
  <r>
    <n v="1044"/>
    <s v="Erin Ballard"/>
    <x v="1"/>
    <n v="0"/>
    <n v="6.68"/>
    <n v="5.66"/>
    <x v="1"/>
    <x v="2"/>
    <x v="2"/>
    <x v="7"/>
    <x v="5"/>
    <s v="Xerox 1923"/>
    <n v="0.37"/>
    <s v="United States"/>
    <x v="2"/>
    <x v="8"/>
    <s v="Los Angeles"/>
    <n v="90004"/>
    <x v="57"/>
    <x v="57"/>
    <n v="-76.94"/>
    <n v="90"/>
    <n v="617.4"/>
    <n v="47813"/>
    <n v="6.68"/>
    <x v="2"/>
  </r>
  <r>
    <n v="1047"/>
    <s v="Gayle Pearson"/>
    <x v="1"/>
    <n v="0"/>
    <n v="6.68"/>
    <n v="5.66"/>
    <x v="1"/>
    <x v="2"/>
    <x v="2"/>
    <x v="7"/>
    <x v="5"/>
    <s v="Xerox 1923"/>
    <n v="0.37"/>
    <s v="United States"/>
    <x v="3"/>
    <x v="35"/>
    <s v="Boston"/>
    <n v="2109"/>
    <x v="57"/>
    <x v="57"/>
    <n v="-40.008800000000001"/>
    <n v="23"/>
    <n v="157.78"/>
    <n v="89389"/>
    <n v="6.68"/>
    <x v="3"/>
  </r>
  <r>
    <n v="751"/>
    <s v="David Wrenn"/>
    <x v="2"/>
    <n v="0.06"/>
    <n v="130.97999999999999"/>
    <n v="54.74"/>
    <x v="0"/>
    <x v="3"/>
    <x v="0"/>
    <x v="10"/>
    <x v="0"/>
    <s v="O'Sullivan Elevations Bookcase, Cherry Finish"/>
    <n v="0.69"/>
    <s v="United States"/>
    <x v="0"/>
    <x v="32"/>
    <s v="Georgetown"/>
    <n v="40324"/>
    <x v="57"/>
    <x v="59"/>
    <n v="14.76"/>
    <n v="3"/>
    <n v="411.64"/>
    <n v="91201"/>
    <n v="130.91999999999999"/>
    <x v="0"/>
  </r>
  <r>
    <n v="1754"/>
    <s v="Nelson Hong"/>
    <x v="2"/>
    <n v="0.04"/>
    <n v="8.5"/>
    <n v="1.99"/>
    <x v="1"/>
    <x v="1"/>
    <x v="1"/>
    <x v="1"/>
    <x v="1"/>
    <s v="Hewlett-Packard 4.7GB DVD+R Discs"/>
    <n v="0.49"/>
    <s v="United States"/>
    <x v="2"/>
    <x v="8"/>
    <s v="Torrance"/>
    <n v="90503"/>
    <x v="57"/>
    <x v="57"/>
    <n v="43.275199999999998"/>
    <n v="14"/>
    <n v="118.57"/>
    <n v="90178"/>
    <n v="8.4600000000000009"/>
    <x v="2"/>
  </r>
  <r>
    <n v="1754"/>
    <s v="Nelson Hong"/>
    <x v="2"/>
    <n v="0.1"/>
    <n v="15.99"/>
    <n v="9.4"/>
    <x v="1"/>
    <x v="1"/>
    <x v="1"/>
    <x v="3"/>
    <x v="5"/>
    <s v="AT&amp;T Black Trimline Phone, Model 210"/>
    <n v="0.49"/>
    <s v="United States"/>
    <x v="2"/>
    <x v="8"/>
    <s v="Torrance"/>
    <n v="90503"/>
    <x v="57"/>
    <x v="56"/>
    <n v="-36.214619999999996"/>
    <n v="5"/>
    <n v="79.47"/>
    <n v="90178"/>
    <n v="15.89"/>
    <x v="2"/>
  </r>
  <r>
    <n v="1754"/>
    <s v="Nelson Hong"/>
    <x v="2"/>
    <n v="0.09"/>
    <n v="95.99"/>
    <n v="8.99"/>
    <x v="1"/>
    <x v="1"/>
    <x v="1"/>
    <x v="12"/>
    <x v="5"/>
    <s v="600 Series Flip"/>
    <n v="0.56999999999999995"/>
    <s v="United States"/>
    <x v="2"/>
    <x v="8"/>
    <s v="Torrance"/>
    <n v="90503"/>
    <x v="57"/>
    <x v="60"/>
    <n v="7.0329600000000001"/>
    <n v="8"/>
    <n v="627.28"/>
    <n v="90178"/>
    <n v="95.899999999999991"/>
    <x v="2"/>
  </r>
  <r>
    <n v="2466"/>
    <s v="Gilbert Godfrey"/>
    <x v="4"/>
    <n v="0.04"/>
    <n v="2.08"/>
    <n v="1.49"/>
    <x v="1"/>
    <x v="3"/>
    <x v="2"/>
    <x v="5"/>
    <x v="5"/>
    <s v="Economy Binders"/>
    <n v="0.36"/>
    <s v="United States"/>
    <x v="1"/>
    <x v="25"/>
    <s v="Sault Sainte Marie"/>
    <n v="49783"/>
    <x v="57"/>
    <x v="57"/>
    <n v="-3.71956"/>
    <n v="7"/>
    <n v="14.77"/>
    <n v="88136"/>
    <n v="2.04"/>
    <x v="1"/>
  </r>
  <r>
    <n v="2466"/>
    <s v="Gilbert Godfrey"/>
    <x v="4"/>
    <n v="0.02"/>
    <n v="53.98"/>
    <n v="5.5"/>
    <x v="2"/>
    <x v="3"/>
    <x v="1"/>
    <x v="1"/>
    <x v="5"/>
    <s v="Nu-Form 106-Key Ergonomic Keyboard w/ Touchpad"/>
    <n v="0.62"/>
    <s v="United States"/>
    <x v="1"/>
    <x v="25"/>
    <s v="Sault Sainte Marie"/>
    <n v="49783"/>
    <x v="57"/>
    <x v="57"/>
    <n v="101.97199999999999"/>
    <n v="8"/>
    <n v="438.33"/>
    <n v="88136"/>
    <n v="53.959999999999994"/>
    <x v="1"/>
  </r>
  <r>
    <n v="2466"/>
    <s v="Gilbert Godfrey"/>
    <x v="4"/>
    <n v="0.05"/>
    <n v="4.9800000000000004"/>
    <n v="5.0199999999999996"/>
    <x v="1"/>
    <x v="3"/>
    <x v="2"/>
    <x v="7"/>
    <x v="5"/>
    <s v="Xerox 1989"/>
    <n v="0.38"/>
    <s v="United States"/>
    <x v="1"/>
    <x v="25"/>
    <s v="Sault Sainte Marie"/>
    <n v="49783"/>
    <x v="57"/>
    <x v="56"/>
    <n v="-16.634799999999998"/>
    <n v="7"/>
    <n v="38.11"/>
    <n v="88136"/>
    <n v="4.9300000000000006"/>
    <x v="1"/>
  </r>
  <r>
    <n v="972"/>
    <s v="Gregory Holden"/>
    <x v="2"/>
    <n v="0.03"/>
    <n v="284.98"/>
    <n v="69.55"/>
    <x v="0"/>
    <x v="3"/>
    <x v="0"/>
    <x v="9"/>
    <x v="3"/>
    <s v="Global Commerce™ Series High-Back Swivel/Tilt Chairs"/>
    <n v="0.6"/>
    <s v="United States"/>
    <x v="2"/>
    <x v="8"/>
    <s v="Riverside"/>
    <n v="92503"/>
    <x v="58"/>
    <x v="61"/>
    <n v="-116.584"/>
    <n v="2"/>
    <n v="619.38"/>
    <n v="87259"/>
    <n v="284.95000000000005"/>
    <x v="2"/>
  </r>
  <r>
    <n v="972"/>
    <s v="Gregory Holden"/>
    <x v="2"/>
    <n v="0"/>
    <n v="12.99"/>
    <n v="14.37"/>
    <x v="1"/>
    <x v="3"/>
    <x v="0"/>
    <x v="11"/>
    <x v="4"/>
    <s v="Tensor &quot;Hersey Kiss&quot; Styled Floor Lamp"/>
    <n v="0.73"/>
    <s v="United States"/>
    <x v="2"/>
    <x v="8"/>
    <s v="Riverside"/>
    <n v="92503"/>
    <x v="58"/>
    <x v="57"/>
    <n v="12.896100000000001"/>
    <n v="1"/>
    <n v="18.690000000000001"/>
    <n v="87259"/>
    <n v="12.99"/>
    <x v="2"/>
  </r>
  <r>
    <n v="2220"/>
    <s v="Jennifer Stanton"/>
    <x v="2"/>
    <n v="0.09"/>
    <n v="14.2"/>
    <n v="5.3"/>
    <x v="1"/>
    <x v="1"/>
    <x v="0"/>
    <x v="11"/>
    <x v="2"/>
    <s v="Coloredge Poster Frame"/>
    <n v="0.46"/>
    <s v="United States"/>
    <x v="0"/>
    <x v="12"/>
    <s v="Winter Garden"/>
    <n v="34787"/>
    <x v="58"/>
    <x v="62"/>
    <n v="-324.73"/>
    <n v="4"/>
    <n v="55.08"/>
    <n v="91036"/>
    <n v="14.11"/>
    <x v="0"/>
  </r>
  <r>
    <n v="3075"/>
    <s v="Gordon Brandt"/>
    <x v="2"/>
    <n v="0.06"/>
    <n v="19.23"/>
    <n v="6.15"/>
    <x v="1"/>
    <x v="3"/>
    <x v="0"/>
    <x v="11"/>
    <x v="1"/>
    <s v="Executive Impressions 13&quot; Clairmont Wall Clock"/>
    <n v="0.44"/>
    <s v="United States"/>
    <x v="2"/>
    <x v="8"/>
    <s v="Los Angeles"/>
    <n v="90061"/>
    <x v="58"/>
    <x v="57"/>
    <n v="-25.38"/>
    <n v="4"/>
    <n v="84.6"/>
    <n v="14756"/>
    <n v="19.170000000000002"/>
    <x v="2"/>
  </r>
  <r>
    <n v="3098"/>
    <s v="Lorraine Boykin"/>
    <x v="2"/>
    <n v="0.06"/>
    <n v="2.89"/>
    <n v="0.5"/>
    <x v="1"/>
    <x v="1"/>
    <x v="2"/>
    <x v="13"/>
    <x v="5"/>
    <s v="Avery 498"/>
    <n v="0.38"/>
    <s v="United States"/>
    <x v="3"/>
    <x v="11"/>
    <s v="Shirley"/>
    <n v="11967"/>
    <x v="58"/>
    <x v="57"/>
    <n v="9.6117000000000008"/>
    <n v="5"/>
    <n v="13.93"/>
    <n v="89316"/>
    <n v="2.83"/>
    <x v="3"/>
  </r>
  <r>
    <n v="3355"/>
    <s v="Glenda Simon"/>
    <x v="2"/>
    <n v="0.1"/>
    <n v="120.98"/>
    <n v="9.07"/>
    <x v="1"/>
    <x v="3"/>
    <x v="2"/>
    <x v="5"/>
    <x v="5"/>
    <s v="GBC VeloBinder Electric Binding Machine"/>
    <n v="0.35"/>
    <s v="United States"/>
    <x v="2"/>
    <x v="8"/>
    <s v="Camarillo"/>
    <n v="93010"/>
    <x v="58"/>
    <x v="63"/>
    <n v="379.3965"/>
    <n v="5"/>
    <n v="549.85"/>
    <n v="88587"/>
    <n v="120.88000000000001"/>
    <x v="2"/>
  </r>
  <r>
    <n v="3355"/>
    <s v="Glenda Simon"/>
    <x v="2"/>
    <n v="0.08"/>
    <n v="8.32"/>
    <n v="2.38"/>
    <x v="2"/>
    <x v="3"/>
    <x v="1"/>
    <x v="1"/>
    <x v="1"/>
    <s v="Imation 3.5 IBM Formatted Diskettes, 10/Box"/>
    <n v="0.74"/>
    <s v="United States"/>
    <x v="2"/>
    <x v="8"/>
    <s v="Camarillo"/>
    <n v="93010"/>
    <x v="58"/>
    <x v="64"/>
    <n v="-41.83"/>
    <n v="6"/>
    <n v="48.99"/>
    <n v="88587"/>
    <n v="8.24"/>
    <x v="2"/>
  </r>
  <r>
    <n v="3355"/>
    <s v="Glenda Simon"/>
    <x v="2"/>
    <n v="0.1"/>
    <n v="125.99"/>
    <n v="4.2"/>
    <x v="1"/>
    <x v="3"/>
    <x v="1"/>
    <x v="12"/>
    <x v="5"/>
    <s v="V3682"/>
    <n v="0.59"/>
    <s v="United States"/>
    <x v="2"/>
    <x v="8"/>
    <s v="Camarillo"/>
    <n v="93010"/>
    <x v="58"/>
    <x v="57"/>
    <n v="372.40199999999999"/>
    <n v="7"/>
    <n v="681.42"/>
    <n v="88587"/>
    <n v="125.89"/>
    <x v="2"/>
  </r>
  <r>
    <n v="2587"/>
    <s v="Eugene H Walsh"/>
    <x v="4"/>
    <n v="0.01"/>
    <n v="6.48"/>
    <n v="6.57"/>
    <x v="2"/>
    <x v="2"/>
    <x v="2"/>
    <x v="7"/>
    <x v="5"/>
    <s v="Xerox 20"/>
    <n v="0.37"/>
    <s v="United States"/>
    <x v="1"/>
    <x v="30"/>
    <s v="Manitowoc"/>
    <n v="54220"/>
    <x v="58"/>
    <x v="57"/>
    <n v="-46.5244"/>
    <n v="18"/>
    <n v="127.83"/>
    <n v="91166"/>
    <n v="6.4700000000000006"/>
    <x v="1"/>
  </r>
  <r>
    <n v="2861"/>
    <s v="Dwight Robinson"/>
    <x v="4"/>
    <n v="0.05"/>
    <n v="20.99"/>
    <n v="4.8099999999999996"/>
    <x v="1"/>
    <x v="3"/>
    <x v="1"/>
    <x v="12"/>
    <x v="6"/>
    <s v="1726 Digital Answering Machine"/>
    <n v="0.57999999999999996"/>
    <s v="United States"/>
    <x v="1"/>
    <x v="38"/>
    <s v="Hays"/>
    <n v="67601"/>
    <x v="58"/>
    <x v="57"/>
    <n v="4.9017600000000003"/>
    <n v="11"/>
    <n v="199.43"/>
    <n v="88280"/>
    <n v="20.939999999999998"/>
    <x v="1"/>
  </r>
  <r>
    <n v="2923"/>
    <s v="Lynne Griffith"/>
    <x v="4"/>
    <n v="0"/>
    <n v="6.37"/>
    <n v="5.19"/>
    <x v="1"/>
    <x v="1"/>
    <x v="2"/>
    <x v="5"/>
    <x v="5"/>
    <s v="C-Line Peel &amp; Stick Add-On Filing Pockets, 8-3/4 x 5-1/8, 10/Pack"/>
    <n v="0.38"/>
    <s v="United States"/>
    <x v="3"/>
    <x v="36"/>
    <s v="Hagerstown"/>
    <n v="21740"/>
    <x v="58"/>
    <x v="58"/>
    <n v="-27.1492"/>
    <n v="15"/>
    <n v="99.75"/>
    <n v="86592"/>
    <n v="6.37"/>
    <x v="3"/>
  </r>
  <r>
    <n v="3151"/>
    <s v="Glenda Hunter"/>
    <x v="4"/>
    <n v="0.04"/>
    <n v="17.239999999999998"/>
    <n v="3.26"/>
    <x v="1"/>
    <x v="2"/>
    <x v="2"/>
    <x v="16"/>
    <x v="1"/>
    <s v="Fiskars 8&quot; Scissors, 2/Pack"/>
    <n v="0.56000000000000005"/>
    <s v="United States"/>
    <x v="2"/>
    <x v="8"/>
    <s v="Twentynine Palms"/>
    <n v="92277"/>
    <x v="58"/>
    <x v="57"/>
    <n v="47.73"/>
    <n v="7"/>
    <n v="119.6"/>
    <n v="88546"/>
    <n v="17.2"/>
    <x v="2"/>
  </r>
  <r>
    <n v="719"/>
    <s v="Stephen Lam"/>
    <x v="3"/>
    <n v="0"/>
    <n v="8.5"/>
    <n v="1.99"/>
    <x v="1"/>
    <x v="3"/>
    <x v="1"/>
    <x v="1"/>
    <x v="1"/>
    <s v="Hewlett-Packard 4.7GB DVD+R Discs"/>
    <n v="0.49"/>
    <s v="United States"/>
    <x v="2"/>
    <x v="26"/>
    <s v="Pahrump"/>
    <n v="89041"/>
    <x v="58"/>
    <x v="58"/>
    <n v="71.735600000000005"/>
    <n v="14"/>
    <n v="122.25"/>
    <n v="89344"/>
    <n v="8.5"/>
    <x v="2"/>
  </r>
  <r>
    <n v="719"/>
    <s v="Stephen Lam"/>
    <x v="3"/>
    <n v="0.03"/>
    <n v="95.43"/>
    <n v="19.989999999999998"/>
    <x v="1"/>
    <x v="3"/>
    <x v="2"/>
    <x v="6"/>
    <x v="5"/>
    <s v="Fellowes Stor/Drawer® Steel Plus™ Storage Drawers"/>
    <n v="0.79"/>
    <s v="United States"/>
    <x v="2"/>
    <x v="26"/>
    <s v="Pahrump"/>
    <n v="89041"/>
    <x v="58"/>
    <x v="58"/>
    <n v="-79.320800000000006"/>
    <n v="2"/>
    <n v="206.09"/>
    <n v="89344"/>
    <n v="95.4"/>
    <x v="2"/>
  </r>
  <r>
    <n v="1482"/>
    <s v="Michael Tanner"/>
    <x v="3"/>
    <n v="0.05"/>
    <n v="9.65"/>
    <n v="6.22"/>
    <x v="1"/>
    <x v="3"/>
    <x v="0"/>
    <x v="11"/>
    <x v="5"/>
    <s v="Eldon Expressions™ Desk Accessory, Wood Pencil Holder, Oak"/>
    <n v="0.55000000000000004"/>
    <s v="United States"/>
    <x v="1"/>
    <x v="25"/>
    <s v="Bay City"/>
    <n v="48708"/>
    <x v="58"/>
    <x v="57"/>
    <n v="-14.6432"/>
    <n v="15"/>
    <n v="151.34"/>
    <n v="91363"/>
    <n v="9.6"/>
    <x v="1"/>
  </r>
  <r>
    <n v="2908"/>
    <s v="Robyn Lyon"/>
    <x v="3"/>
    <n v="0.05"/>
    <n v="34.979999999999997"/>
    <n v="7.53"/>
    <x v="2"/>
    <x v="2"/>
    <x v="1"/>
    <x v="1"/>
    <x v="5"/>
    <s v="Fellowes EZ Multi-Media Keyboard"/>
    <n v="0.76"/>
    <s v="United States"/>
    <x v="3"/>
    <x v="27"/>
    <s v="Garfield Heights"/>
    <n v="44125"/>
    <x v="58"/>
    <x v="60"/>
    <n v="-32.666400000000003"/>
    <n v="16"/>
    <n v="581.08000000000004"/>
    <n v="88157"/>
    <n v="34.93"/>
    <x v="3"/>
  </r>
  <r>
    <n v="2908"/>
    <s v="Robyn Lyon"/>
    <x v="3"/>
    <n v="0"/>
    <n v="3.14"/>
    <n v="1.92"/>
    <x v="1"/>
    <x v="2"/>
    <x v="2"/>
    <x v="16"/>
    <x v="2"/>
    <s v="Serrated Blade or Curved Handle Hand Letter Openers"/>
    <n v="0.84"/>
    <s v="United States"/>
    <x v="3"/>
    <x v="27"/>
    <s v="Garfield Heights"/>
    <n v="44125"/>
    <x v="58"/>
    <x v="58"/>
    <n v="-13.135199999999999"/>
    <n v="8"/>
    <n v="27.53"/>
    <n v="88157"/>
    <n v="3.14"/>
    <x v="3"/>
  </r>
  <r>
    <n v="2931"/>
    <s v="Faye Hanna"/>
    <x v="3"/>
    <n v="0.1"/>
    <n v="11.55"/>
    <n v="2.36"/>
    <x v="1"/>
    <x v="0"/>
    <x v="2"/>
    <x v="2"/>
    <x v="2"/>
    <s v="Newell 309"/>
    <n v="0.55000000000000004"/>
    <s v="United States"/>
    <x v="2"/>
    <x v="8"/>
    <s v="El Dorado Hills"/>
    <n v="95630"/>
    <x v="58"/>
    <x v="57"/>
    <n v="69.767200000000003"/>
    <n v="12"/>
    <n v="135.77000000000001"/>
    <n v="87619"/>
    <n v="11.450000000000001"/>
    <x v="2"/>
  </r>
  <r>
    <n v="946"/>
    <s v="Denise Parks"/>
    <x v="0"/>
    <n v="0.09"/>
    <n v="90.98"/>
    <n v="56.2"/>
    <x v="2"/>
    <x v="2"/>
    <x v="0"/>
    <x v="11"/>
    <x v="6"/>
    <s v="Eldon ClusterMat Chair Mat with Cordless Antistatic Protection"/>
    <n v="0.74"/>
    <s v="United States"/>
    <x v="3"/>
    <x v="29"/>
    <s v="Auburn"/>
    <n v="4210"/>
    <x v="59"/>
    <x v="58"/>
    <n v="-1570.32"/>
    <n v="20"/>
    <n v="1782.44"/>
    <n v="86566"/>
    <n v="90.89"/>
    <x v="3"/>
  </r>
  <r>
    <n v="1014"/>
    <s v="Theresa Winters"/>
    <x v="0"/>
    <n v="0.09"/>
    <n v="28.48"/>
    <n v="1.99"/>
    <x v="1"/>
    <x v="2"/>
    <x v="1"/>
    <x v="1"/>
    <x v="1"/>
    <s v="Memorex 4.7GB DVD+RW, 3/Pack"/>
    <n v="0.4"/>
    <s v="United States"/>
    <x v="0"/>
    <x v="1"/>
    <s v="Bryant"/>
    <n v="72022"/>
    <x v="59"/>
    <x v="58"/>
    <n v="-17.149999999999999"/>
    <n v="6"/>
    <n v="160.16999999999999"/>
    <n v="88387"/>
    <n v="28.39"/>
    <x v="0"/>
  </r>
  <r>
    <n v="1014"/>
    <s v="Theresa Winters"/>
    <x v="0"/>
    <n v="0"/>
    <n v="2.08"/>
    <n v="5.33"/>
    <x v="1"/>
    <x v="2"/>
    <x v="0"/>
    <x v="11"/>
    <x v="5"/>
    <s v="Eldon® Wave Desk Accessories"/>
    <n v="0.43"/>
    <s v="United States"/>
    <x v="0"/>
    <x v="1"/>
    <s v="Bryant"/>
    <n v="72022"/>
    <x v="59"/>
    <x v="60"/>
    <n v="-29.54"/>
    <n v="3"/>
    <n v="7.47"/>
    <n v="88387"/>
    <n v="2.08"/>
    <x v="0"/>
  </r>
  <r>
    <n v="1014"/>
    <s v="Theresa Winters"/>
    <x v="0"/>
    <n v="0.06"/>
    <n v="45.99"/>
    <n v="4.99"/>
    <x v="2"/>
    <x v="2"/>
    <x v="1"/>
    <x v="12"/>
    <x v="5"/>
    <s v="KF 788"/>
    <n v="0.56000000000000005"/>
    <s v="United States"/>
    <x v="0"/>
    <x v="1"/>
    <s v="Bryant"/>
    <n v="72022"/>
    <x v="59"/>
    <x v="58"/>
    <n v="-329.78399999999999"/>
    <n v="10"/>
    <n v="370.81"/>
    <n v="88387"/>
    <n v="45.93"/>
    <x v="0"/>
  </r>
  <r>
    <n v="1279"/>
    <s v="Josephine Rao"/>
    <x v="0"/>
    <n v="7.0000000000000007E-2"/>
    <n v="40.98"/>
    <n v="7.47"/>
    <x v="1"/>
    <x v="3"/>
    <x v="2"/>
    <x v="5"/>
    <x v="5"/>
    <s v="Wilson Jones Ledger-Size, Piano-Hinge Binder, 2&quot;, Blue"/>
    <n v="0.37"/>
    <s v="United States"/>
    <x v="1"/>
    <x v="2"/>
    <s v="Hammond"/>
    <n v="46324"/>
    <x v="59"/>
    <x v="58"/>
    <n v="54.901499999999999"/>
    <n v="2"/>
    <n v="81.900000000000006"/>
    <n v="90114"/>
    <n v="40.909999999999997"/>
    <x v="1"/>
  </r>
  <r>
    <n v="1280"/>
    <s v="Harold Albright"/>
    <x v="0"/>
    <n v="7.0000000000000007E-2"/>
    <n v="40.98"/>
    <n v="7.47"/>
    <x v="1"/>
    <x v="3"/>
    <x v="2"/>
    <x v="5"/>
    <x v="5"/>
    <s v="Wilson Jones Ledger-Size, Piano-Hinge Binder, 2&quot;, Blue"/>
    <n v="0.37"/>
    <s v="United States"/>
    <x v="2"/>
    <x v="4"/>
    <s v="Seattle"/>
    <n v="98119"/>
    <x v="59"/>
    <x v="58"/>
    <n v="54.901499999999999"/>
    <n v="8"/>
    <n v="327.61"/>
    <n v="19042"/>
    <n v="40.909999999999997"/>
    <x v="2"/>
  </r>
  <r>
    <n v="2718"/>
    <s v="Caroline Stone"/>
    <x v="0"/>
    <n v="0.1"/>
    <n v="6.74"/>
    <n v="1.72"/>
    <x v="1"/>
    <x v="1"/>
    <x v="2"/>
    <x v="7"/>
    <x v="2"/>
    <s v="Memo Book, 100 Message Capacity, 5 3/8” x 11”"/>
    <n v="0.35"/>
    <s v="United States"/>
    <x v="1"/>
    <x v="10"/>
    <s v="Lansing"/>
    <n v="60438"/>
    <x v="59"/>
    <x v="60"/>
    <n v="65.41"/>
    <n v="15"/>
    <n v="98.17"/>
    <n v="89394"/>
    <n v="6.6400000000000006"/>
    <x v="1"/>
  </r>
  <r>
    <n v="1561"/>
    <s v="Edwin Coley"/>
    <x v="1"/>
    <n v="0.02"/>
    <n v="11.34"/>
    <n v="11.25"/>
    <x v="1"/>
    <x v="3"/>
    <x v="2"/>
    <x v="7"/>
    <x v="5"/>
    <s v="Staples 1 Part Blank Computer Paper"/>
    <n v="0.36"/>
    <s v="United States"/>
    <x v="1"/>
    <x v="18"/>
    <s v="Mansfield"/>
    <n v="76063"/>
    <x v="59"/>
    <x v="58"/>
    <n v="-155.21"/>
    <n v="9"/>
    <n v="105.75"/>
    <n v="88093"/>
    <n v="11.32"/>
    <x v="1"/>
  </r>
  <r>
    <n v="1764"/>
    <s v="Michele Bradshaw"/>
    <x v="1"/>
    <n v="0.06"/>
    <n v="19.98"/>
    <n v="10.49"/>
    <x v="1"/>
    <x v="1"/>
    <x v="0"/>
    <x v="11"/>
    <x v="5"/>
    <s v="12-1/2 Diameter Round Wall Clock"/>
    <n v="0.49"/>
    <s v="United States"/>
    <x v="0"/>
    <x v="12"/>
    <s v="Dunedin"/>
    <n v="34698"/>
    <x v="59"/>
    <x v="60"/>
    <n v="514.17719999999997"/>
    <n v="5"/>
    <n v="103.37"/>
    <n v="89776"/>
    <n v="19.920000000000002"/>
    <x v="0"/>
  </r>
  <r>
    <n v="1764"/>
    <s v="Michele Bradshaw"/>
    <x v="1"/>
    <n v="0.08"/>
    <n v="1.76"/>
    <n v="4.8600000000000003"/>
    <x v="1"/>
    <x v="1"/>
    <x v="0"/>
    <x v="11"/>
    <x v="5"/>
    <s v="Regeneration Desk Collection"/>
    <n v="0.41"/>
    <s v="United States"/>
    <x v="0"/>
    <x v="12"/>
    <s v="Dunedin"/>
    <n v="34698"/>
    <x v="59"/>
    <x v="58"/>
    <n v="235.65600000000001"/>
    <n v="23"/>
    <n v="40.22"/>
    <n v="89776"/>
    <n v="1.68"/>
    <x v="0"/>
  </r>
  <r>
    <n v="1917"/>
    <s v="Tracy Buckley"/>
    <x v="1"/>
    <n v="0.08"/>
    <n v="22.23"/>
    <n v="3.63"/>
    <x v="1"/>
    <x v="2"/>
    <x v="0"/>
    <x v="11"/>
    <x v="1"/>
    <s v="Executive Impressions 14&quot; Contract Wall Clock"/>
    <n v="0.52"/>
    <s v="United States"/>
    <x v="0"/>
    <x v="1"/>
    <s v="North Little Rock"/>
    <n v="72113"/>
    <x v="59"/>
    <x v="60"/>
    <n v="-29.61"/>
    <n v="10"/>
    <n v="210.33"/>
    <n v="85897"/>
    <n v="22.150000000000002"/>
    <x v="0"/>
  </r>
  <r>
    <n v="2437"/>
    <s v="Judith Shepherd"/>
    <x v="2"/>
    <n v="0.09"/>
    <n v="90.97"/>
    <n v="14"/>
    <x v="0"/>
    <x v="2"/>
    <x v="1"/>
    <x v="3"/>
    <x v="3"/>
    <s v="Lexmark Z54se Color Inkjet Printer"/>
    <n v="0.36"/>
    <s v="United States"/>
    <x v="1"/>
    <x v="30"/>
    <s v="Muskego"/>
    <n v="53150"/>
    <x v="59"/>
    <x v="60"/>
    <n v="35.29"/>
    <n v="3"/>
    <n v="260"/>
    <n v="90301"/>
    <n v="90.88"/>
    <x v="1"/>
  </r>
  <r>
    <n v="2454"/>
    <s v="Donna Braun"/>
    <x v="4"/>
    <n v="0.06"/>
    <n v="3499.99"/>
    <n v="24.49"/>
    <x v="2"/>
    <x v="3"/>
    <x v="1"/>
    <x v="4"/>
    <x v="4"/>
    <s v="Canon imageCLASS 2200 Advanced Copier"/>
    <n v="0.37"/>
    <s v="United States"/>
    <x v="0"/>
    <x v="16"/>
    <s v="Hoover"/>
    <n v="35244"/>
    <x v="59"/>
    <x v="64"/>
    <n v="-68.432000000000002"/>
    <n v="1"/>
    <n v="3550.28"/>
    <n v="89219"/>
    <n v="3499.93"/>
    <x v="0"/>
  </r>
  <r>
    <n v="1882"/>
    <s v="Anita Kent"/>
    <x v="3"/>
    <n v="0.09"/>
    <n v="5.78"/>
    <n v="5.67"/>
    <x v="1"/>
    <x v="2"/>
    <x v="2"/>
    <x v="7"/>
    <x v="5"/>
    <s v="Xerox 1978"/>
    <n v="0.36"/>
    <s v="United States"/>
    <x v="3"/>
    <x v="33"/>
    <s v="Linden"/>
    <n v="7036"/>
    <x v="59"/>
    <x v="60"/>
    <n v="-7.96"/>
    <n v="1"/>
    <n v="11.35"/>
    <n v="87378"/>
    <n v="5.69"/>
    <x v="3"/>
  </r>
  <r>
    <n v="1885"/>
    <s v="Jacob Hirsch"/>
    <x v="3"/>
    <n v="0.05"/>
    <n v="535.64"/>
    <n v="14.7"/>
    <x v="0"/>
    <x v="2"/>
    <x v="1"/>
    <x v="3"/>
    <x v="3"/>
    <s v="Epson LQ-870 Dot Matrix Printer"/>
    <n v="0.59"/>
    <s v="United States"/>
    <x v="3"/>
    <x v="40"/>
    <s v="Barrington"/>
    <n v="2806"/>
    <x v="59"/>
    <x v="60"/>
    <n v="4407.4399999999996"/>
    <n v="15"/>
    <n v="7029.1"/>
    <n v="87378"/>
    <n v="535.59"/>
    <x v="3"/>
  </r>
  <r>
    <n v="3187"/>
    <s v="Sidney Gilliam"/>
    <x v="1"/>
    <n v="0.08"/>
    <n v="170.98"/>
    <n v="35.89"/>
    <x v="0"/>
    <x v="0"/>
    <x v="0"/>
    <x v="10"/>
    <x v="0"/>
    <s v="Rush Hierlooms Collection 1&quot; Thick Stackable Bookcases"/>
    <n v="0.66"/>
    <s v="United States"/>
    <x v="0"/>
    <x v="12"/>
    <s v="Riverview"/>
    <n v="33569"/>
    <x v="60"/>
    <x v="64"/>
    <n v="-119.812"/>
    <n v="1"/>
    <n v="199.48"/>
    <n v="89025"/>
    <n v="170.89999999999998"/>
    <x v="0"/>
  </r>
  <r>
    <n v="64"/>
    <s v="Lynn Morrow"/>
    <x v="3"/>
    <n v="0"/>
    <n v="3.69"/>
    <n v="0.5"/>
    <x v="1"/>
    <x v="0"/>
    <x v="2"/>
    <x v="13"/>
    <x v="5"/>
    <s v="Avery 501"/>
    <n v="0.38"/>
    <s v="United States"/>
    <x v="0"/>
    <x v="21"/>
    <s v="Salem"/>
    <n v="24153"/>
    <x v="60"/>
    <x v="64"/>
    <n v="-37.5291"/>
    <n v="1"/>
    <n v="4"/>
    <n v="87406"/>
    <n v="3.69"/>
    <x v="0"/>
  </r>
  <r>
    <n v="64"/>
    <s v="Lynn Morrow"/>
    <x v="3"/>
    <n v="0.02"/>
    <n v="175.99"/>
    <n v="4.99"/>
    <x v="2"/>
    <x v="0"/>
    <x v="1"/>
    <x v="12"/>
    <x v="5"/>
    <s v="5165"/>
    <n v="0.59"/>
    <s v="United States"/>
    <x v="0"/>
    <x v="21"/>
    <s v="Salem"/>
    <n v="24153"/>
    <x v="60"/>
    <x v="58"/>
    <n v="101.49"/>
    <n v="4"/>
    <n v="589.79999999999995"/>
    <n v="87406"/>
    <n v="175.97"/>
    <x v="0"/>
  </r>
  <r>
    <n v="2877"/>
    <s v="Shannon Aldridge"/>
    <x v="3"/>
    <n v="0"/>
    <n v="8.33"/>
    <n v="1.99"/>
    <x v="2"/>
    <x v="1"/>
    <x v="1"/>
    <x v="1"/>
    <x v="1"/>
    <s v="80 Minute Slim Jewel Case CD-R , 10/Pack - Staples"/>
    <n v="0.52"/>
    <s v="United States"/>
    <x v="3"/>
    <x v="27"/>
    <s v="North Olmsted"/>
    <n v="44070"/>
    <x v="60"/>
    <x v="64"/>
    <n v="74.181899999999999"/>
    <n v="12"/>
    <n v="107.51"/>
    <n v="91492"/>
    <n v="8.33"/>
    <x v="3"/>
  </r>
  <r>
    <n v="2878"/>
    <s v="Susan Carroll Berman"/>
    <x v="3"/>
    <n v="0"/>
    <n v="8.33"/>
    <n v="1.99"/>
    <x v="2"/>
    <x v="1"/>
    <x v="1"/>
    <x v="1"/>
    <x v="1"/>
    <s v="80 Minute Slim Jewel Case CD-R , 10/Pack - Staples"/>
    <n v="0.52"/>
    <s v="United States"/>
    <x v="2"/>
    <x v="4"/>
    <s v="Seattle"/>
    <n v="98107"/>
    <x v="60"/>
    <x v="64"/>
    <n v="82.31"/>
    <n v="47"/>
    <n v="421.08"/>
    <n v="54369"/>
    <n v="8.33"/>
    <x v="2"/>
  </r>
  <r>
    <n v="3067"/>
    <s v="Carole Miller"/>
    <x v="3"/>
    <n v="0.06"/>
    <n v="355.98"/>
    <n v="58.92"/>
    <x v="0"/>
    <x v="1"/>
    <x v="0"/>
    <x v="9"/>
    <x v="3"/>
    <s v="Hon 4700 Series Mobuis™ Mid-Back Task Chairs with Adjustable Arms"/>
    <n v="0.64"/>
    <s v="United States"/>
    <x v="3"/>
    <x v="27"/>
    <s v="Austintown"/>
    <n v="44515"/>
    <x v="60"/>
    <x v="60"/>
    <n v="1660.92"/>
    <n v="14"/>
    <n v="5086.08"/>
    <n v="91376"/>
    <n v="355.92"/>
    <x v="3"/>
  </r>
  <r>
    <n v="1686"/>
    <s v="Lynn O'Donnell"/>
    <x v="2"/>
    <n v="0.08"/>
    <n v="2.08"/>
    <n v="5.33"/>
    <x v="1"/>
    <x v="3"/>
    <x v="0"/>
    <x v="11"/>
    <x v="5"/>
    <s v="Eldon® Wave Desk Accessories"/>
    <n v="0.43"/>
    <s v="United States"/>
    <x v="1"/>
    <x v="10"/>
    <s v="Elgin"/>
    <n v="60123"/>
    <x v="61"/>
    <x v="65"/>
    <n v="-129.01"/>
    <n v="9"/>
    <n v="19.670000000000002"/>
    <n v="86973"/>
    <n v="2"/>
    <x v="1"/>
  </r>
  <r>
    <n v="428"/>
    <s v="Ernest Barber"/>
    <x v="3"/>
    <n v="0.05"/>
    <n v="10.98"/>
    <n v="4.8"/>
    <x v="1"/>
    <x v="3"/>
    <x v="2"/>
    <x v="15"/>
    <x v="5"/>
    <s v="Manila Recycled Extra-Heavyweight Clasp Envelopes, 6&quot; x 9&quot;"/>
    <n v="0.36"/>
    <s v="United States"/>
    <x v="2"/>
    <x v="26"/>
    <s v="Carson City"/>
    <n v="89701"/>
    <x v="61"/>
    <x v="61"/>
    <n v="90.62"/>
    <n v="22"/>
    <n v="243.11"/>
    <n v="88480"/>
    <n v="10.93"/>
    <x v="2"/>
  </r>
  <r>
    <n v="568"/>
    <s v="Peter McConnell"/>
    <x v="0"/>
    <n v="0.02"/>
    <n v="280.98"/>
    <n v="57"/>
    <x v="0"/>
    <x v="1"/>
    <x v="0"/>
    <x v="9"/>
    <x v="3"/>
    <s v="Hon 2090 “Pillow Soft” Series Mid Back Swivel/Tilt Chairs"/>
    <n v="0.78"/>
    <s v="United States"/>
    <x v="0"/>
    <x v="0"/>
    <s v="Columbus"/>
    <n v="39701"/>
    <x v="62"/>
    <x v="61"/>
    <n v="1141.7940000000001"/>
    <n v="4"/>
    <n v="1128.74"/>
    <n v="88879"/>
    <n v="280.96000000000004"/>
    <x v="0"/>
  </r>
  <r>
    <n v="3133"/>
    <s v="Kristine Singleton"/>
    <x v="0"/>
    <n v="0.08"/>
    <n v="5.4"/>
    <n v="7.78"/>
    <x v="1"/>
    <x v="3"/>
    <x v="2"/>
    <x v="5"/>
    <x v="5"/>
    <s v="3M Organizer Strips"/>
    <n v="0.37"/>
    <s v="United States"/>
    <x v="1"/>
    <x v="10"/>
    <s v="Naperville"/>
    <n v="60540"/>
    <x v="62"/>
    <x v="64"/>
    <n v="-44.067999999999998"/>
    <n v="4"/>
    <n v="25.35"/>
    <n v="86792"/>
    <n v="5.32"/>
    <x v="1"/>
  </r>
  <r>
    <n v="3133"/>
    <s v="Kristine Singleton"/>
    <x v="0"/>
    <n v="0.09"/>
    <n v="8.4600000000000009"/>
    <n v="8.99"/>
    <x v="2"/>
    <x v="3"/>
    <x v="1"/>
    <x v="1"/>
    <x v="1"/>
    <s v="Imation 3.5 IBM Diskettes, 10/Box"/>
    <n v="0.79"/>
    <s v="United States"/>
    <x v="1"/>
    <x v="10"/>
    <s v="Naperville"/>
    <n v="60540"/>
    <x v="62"/>
    <x v="66"/>
    <n v="-100.51"/>
    <n v="5"/>
    <n v="45.03"/>
    <n v="86792"/>
    <n v="8.370000000000001"/>
    <x v="1"/>
  </r>
  <r>
    <n v="3133"/>
    <s v="Kristine Singleton"/>
    <x v="0"/>
    <n v="0.21"/>
    <n v="14.98"/>
    <n v="8.99"/>
    <x v="1"/>
    <x v="3"/>
    <x v="0"/>
    <x v="11"/>
    <x v="1"/>
    <s v="GE 4 Foot Flourescent Tube, 40 Watt"/>
    <n v="0.39"/>
    <s v="United States"/>
    <x v="1"/>
    <x v="10"/>
    <s v="Naperville"/>
    <n v="60540"/>
    <x v="62"/>
    <x v="61"/>
    <n v="-17.75"/>
    <n v="10"/>
    <n v="153.87"/>
    <n v="86792"/>
    <n v="14.77"/>
    <x v="1"/>
  </r>
  <r>
    <n v="3133"/>
    <s v="Kristine Singleton"/>
    <x v="0"/>
    <n v="0.04"/>
    <n v="155.99"/>
    <n v="8.08"/>
    <x v="1"/>
    <x v="3"/>
    <x v="1"/>
    <x v="12"/>
    <x v="5"/>
    <s v="300 Series Non-Flip"/>
    <n v="0.6"/>
    <s v="United States"/>
    <x v="1"/>
    <x v="10"/>
    <s v="Naperville"/>
    <n v="60540"/>
    <x v="62"/>
    <x v="61"/>
    <n v="1374.9480000000001"/>
    <n v="22"/>
    <n v="2800.33"/>
    <n v="86792"/>
    <n v="155.95000000000002"/>
    <x v="1"/>
  </r>
  <r>
    <n v="1005"/>
    <s v="Lloyd Dickson"/>
    <x v="2"/>
    <n v="0.06"/>
    <n v="10.14"/>
    <n v="2.27"/>
    <x v="1"/>
    <x v="0"/>
    <x v="2"/>
    <x v="7"/>
    <x v="2"/>
    <s v="Staples Wirebound Steno Books, 6&quot; x 9&quot;, 12/Pack"/>
    <n v="0.36"/>
    <s v="United States"/>
    <x v="1"/>
    <x v="10"/>
    <s v="Buffalo Grove"/>
    <n v="60089"/>
    <x v="62"/>
    <x v="64"/>
    <n v="-3.88"/>
    <n v="1"/>
    <n v="12.18"/>
    <n v="90043"/>
    <n v="10.08"/>
    <x v="1"/>
  </r>
  <r>
    <n v="2358"/>
    <s v="Danielle Baird"/>
    <x v="2"/>
    <n v="0.1"/>
    <n v="205.99"/>
    <n v="8.99"/>
    <x v="1"/>
    <x v="3"/>
    <x v="1"/>
    <x v="12"/>
    <x v="5"/>
    <s v="TimeportP7382"/>
    <n v="0.56000000000000005"/>
    <s v="United States"/>
    <x v="0"/>
    <x v="12"/>
    <s v="Fort Lauderdale"/>
    <n v="33311"/>
    <x v="62"/>
    <x v="67"/>
    <n v="147"/>
    <n v="2"/>
    <n v="324.62"/>
    <n v="88267"/>
    <n v="205.89000000000001"/>
    <x v="0"/>
  </r>
  <r>
    <n v="91"/>
    <s v="Wallace Werner"/>
    <x v="4"/>
    <n v="0.06"/>
    <n v="175.99"/>
    <n v="8.99"/>
    <x v="1"/>
    <x v="3"/>
    <x v="1"/>
    <x v="12"/>
    <x v="5"/>
    <s v="2180"/>
    <n v="0.56999999999999995"/>
    <s v="United States"/>
    <x v="2"/>
    <x v="8"/>
    <s v="Vallejo"/>
    <n v="94591"/>
    <x v="62"/>
    <x v="59"/>
    <n v="2031.5070000000001"/>
    <n v="23"/>
    <n v="3363.53"/>
    <n v="87177"/>
    <n v="175.93"/>
    <x v="2"/>
  </r>
  <r>
    <n v="679"/>
    <s v="Katie Dougherty"/>
    <x v="4"/>
    <n v="0.01"/>
    <n v="3.95"/>
    <n v="5.13"/>
    <x v="1"/>
    <x v="3"/>
    <x v="2"/>
    <x v="8"/>
    <x v="5"/>
    <s v="Hoover Replacement Belts For Soft Guard™ &amp; Commercial Ltweight Upright Vacs, 2/Pk"/>
    <n v="0.59"/>
    <s v="United States"/>
    <x v="2"/>
    <x v="4"/>
    <s v="Spanaway"/>
    <n v="98387"/>
    <x v="62"/>
    <x v="61"/>
    <n v="-19.93"/>
    <n v="2"/>
    <n v="10.11"/>
    <n v="88890"/>
    <n v="3.9400000000000004"/>
    <x v="2"/>
  </r>
  <r>
    <n v="679"/>
    <s v="Katie Dougherty"/>
    <x v="4"/>
    <n v="0.02"/>
    <n v="367.99"/>
    <n v="19.989999999999998"/>
    <x v="1"/>
    <x v="3"/>
    <x v="2"/>
    <x v="5"/>
    <x v="5"/>
    <s v="Ibico Ibimaster 300 Manual Binding System"/>
    <n v="0.4"/>
    <s v="United States"/>
    <x v="2"/>
    <x v="4"/>
    <s v="Spanaway"/>
    <n v="98387"/>
    <x v="62"/>
    <x v="61"/>
    <n v="4568.6072999999997"/>
    <n v="17"/>
    <n v="6621.17"/>
    <n v="88890"/>
    <n v="367.97"/>
    <x v="2"/>
  </r>
  <r>
    <n v="680"/>
    <s v="Laurence Poe"/>
    <x v="4"/>
    <n v="0.04"/>
    <n v="95.99"/>
    <n v="4.9000000000000004"/>
    <x v="1"/>
    <x v="3"/>
    <x v="1"/>
    <x v="12"/>
    <x v="5"/>
    <s v="T60"/>
    <n v="0.56000000000000005"/>
    <s v="United States"/>
    <x v="2"/>
    <x v="4"/>
    <s v="Spokane"/>
    <n v="99207"/>
    <x v="62"/>
    <x v="59"/>
    <n v="-258.22500000000002"/>
    <n v="3"/>
    <n v="253.78"/>
    <n v="88890"/>
    <n v="95.949999999999989"/>
    <x v="2"/>
  </r>
  <r>
    <n v="2696"/>
    <s v="Sally Dunn"/>
    <x v="0"/>
    <n v="0.05"/>
    <n v="107.53"/>
    <n v="5.81"/>
    <x v="1"/>
    <x v="2"/>
    <x v="0"/>
    <x v="11"/>
    <x v="6"/>
    <s v="Tenex Contemporary Contur Chairmats for Low and Medium Pile Carpet, Computer, 39&quot; x 49&quot;"/>
    <n v="0.65"/>
    <s v="United States"/>
    <x v="0"/>
    <x v="16"/>
    <s v="Tuscaloosa"/>
    <n v="35401"/>
    <x v="63"/>
    <x v="59"/>
    <n v="-89.418000000000006"/>
    <n v="6"/>
    <n v="612.91999999999996"/>
    <n v="87676"/>
    <n v="107.48"/>
    <x v="0"/>
  </r>
  <r>
    <n v="2376"/>
    <s v="Debra Batchelor"/>
    <x v="1"/>
    <n v="0.05"/>
    <n v="3.28"/>
    <n v="3.97"/>
    <x v="1"/>
    <x v="3"/>
    <x v="2"/>
    <x v="2"/>
    <x v="2"/>
    <s v="Newell 342"/>
    <n v="0.56000000000000005"/>
    <s v="United States"/>
    <x v="2"/>
    <x v="37"/>
    <s v="Moscow"/>
    <n v="83843"/>
    <x v="63"/>
    <x v="59"/>
    <n v="-100.24"/>
    <n v="18"/>
    <n v="61.29"/>
    <n v="91321"/>
    <n v="3.23"/>
    <x v="2"/>
  </r>
  <r>
    <n v="2376"/>
    <s v="Debra Batchelor"/>
    <x v="1"/>
    <n v="0.03"/>
    <n v="6.98"/>
    <n v="9.69"/>
    <x v="1"/>
    <x v="3"/>
    <x v="2"/>
    <x v="6"/>
    <x v="5"/>
    <s v="Eldon Shelf Savers™ Cubes and Bins"/>
    <n v="0.83"/>
    <s v="United States"/>
    <x v="2"/>
    <x v="37"/>
    <s v="Moscow"/>
    <n v="83843"/>
    <x v="63"/>
    <x v="66"/>
    <n v="-262.62"/>
    <n v="15"/>
    <n v="109.15"/>
    <n v="91321"/>
    <n v="6.95"/>
    <x v="2"/>
  </r>
  <r>
    <n v="670"/>
    <s v="Lewis Baldwin"/>
    <x v="2"/>
    <n v="0.08"/>
    <n v="296.18"/>
    <n v="54.12"/>
    <x v="0"/>
    <x v="2"/>
    <x v="0"/>
    <x v="0"/>
    <x v="0"/>
    <s v="Hon 94000 Series Round Tables"/>
    <n v="0.76"/>
    <s v="United States"/>
    <x v="0"/>
    <x v="21"/>
    <s v="Montclair"/>
    <n v="22025"/>
    <x v="63"/>
    <x v="68"/>
    <n v="-187.22200000000001"/>
    <n v="5"/>
    <n v="1429.81"/>
    <n v="88474"/>
    <n v="296.10000000000002"/>
    <x v="0"/>
  </r>
  <r>
    <n v="2944"/>
    <s v="Elsie Lane"/>
    <x v="2"/>
    <n v="0.04"/>
    <n v="4.55"/>
    <n v="1.49"/>
    <x v="1"/>
    <x v="3"/>
    <x v="2"/>
    <x v="5"/>
    <x v="5"/>
    <s v="Presstex Flexible Ring Binders"/>
    <n v="0.35"/>
    <s v="United States"/>
    <x v="1"/>
    <x v="25"/>
    <s v="Midland"/>
    <n v="48640"/>
    <x v="63"/>
    <x v="66"/>
    <n v="28.288"/>
    <n v="13"/>
    <n v="59.75"/>
    <n v="90309"/>
    <n v="4.51"/>
    <x v="1"/>
  </r>
  <r>
    <n v="392"/>
    <s v="Erica R Fuller"/>
    <x v="4"/>
    <n v="0.02"/>
    <n v="34.979999999999997"/>
    <n v="7.53"/>
    <x v="1"/>
    <x v="3"/>
    <x v="1"/>
    <x v="1"/>
    <x v="5"/>
    <s v="Fellowes EZ Multi-Media Keyboard"/>
    <n v="0.76"/>
    <s v="United States"/>
    <x v="1"/>
    <x v="6"/>
    <s v="Clayton"/>
    <n v="63105"/>
    <x v="63"/>
    <x v="66"/>
    <n v="-159.68"/>
    <n v="1"/>
    <n v="37.159999999999997"/>
    <n v="86383"/>
    <n v="34.959999999999994"/>
    <x v="1"/>
  </r>
  <r>
    <n v="392"/>
    <s v="Erica R Fuller"/>
    <x v="4"/>
    <n v="0.01"/>
    <n v="19.989999999999998"/>
    <n v="11.17"/>
    <x v="1"/>
    <x v="3"/>
    <x v="0"/>
    <x v="11"/>
    <x v="4"/>
    <s v="Telescoping Adjustable Floor Lamp"/>
    <n v="0.6"/>
    <s v="United States"/>
    <x v="1"/>
    <x v="6"/>
    <s v="Clayton"/>
    <n v="63105"/>
    <x v="63"/>
    <x v="67"/>
    <n v="27.91"/>
    <n v="2"/>
    <n v="43.65"/>
    <n v="86383"/>
    <n v="19.979999999999997"/>
    <x v="1"/>
  </r>
  <r>
    <n v="3003"/>
    <s v="Roy Rouse"/>
    <x v="4"/>
    <n v="0.03"/>
    <n v="85.99"/>
    <n v="0.99"/>
    <x v="1"/>
    <x v="2"/>
    <x v="1"/>
    <x v="12"/>
    <x v="2"/>
    <s v="Accessory34"/>
    <n v="0.55000000000000004"/>
    <s v="United States"/>
    <x v="2"/>
    <x v="37"/>
    <s v="Coeur D Alene"/>
    <n v="83814"/>
    <x v="63"/>
    <x v="59"/>
    <n v="1037.1044999999999"/>
    <n v="20"/>
    <n v="1503.05"/>
    <n v="91586"/>
    <n v="85.96"/>
    <x v="2"/>
  </r>
  <r>
    <n v="1014"/>
    <s v="Theresa Winters"/>
    <x v="3"/>
    <n v="0.08"/>
    <n v="10.91"/>
    <n v="2.99"/>
    <x v="1"/>
    <x v="2"/>
    <x v="2"/>
    <x v="5"/>
    <x v="5"/>
    <s v="Heavy-Duty E-Z-D® Binders"/>
    <n v="0.38"/>
    <s v="United States"/>
    <x v="0"/>
    <x v="1"/>
    <s v="Bryant"/>
    <n v="72022"/>
    <x v="63"/>
    <x v="59"/>
    <n v="-2.1"/>
    <n v="11"/>
    <n v="119.99"/>
    <n v="88388"/>
    <n v="10.83"/>
    <x v="0"/>
  </r>
  <r>
    <n v="1279"/>
    <s v="Josephine Rao"/>
    <x v="3"/>
    <n v="0"/>
    <n v="442.14"/>
    <n v="14.7"/>
    <x v="0"/>
    <x v="3"/>
    <x v="1"/>
    <x v="3"/>
    <x v="3"/>
    <s v="Okidata ML390 Turbo Dot Matrix Printers"/>
    <n v="0.56000000000000005"/>
    <s v="United States"/>
    <x v="1"/>
    <x v="2"/>
    <s v="Hammond"/>
    <n v="46324"/>
    <x v="63"/>
    <x v="61"/>
    <n v="501.51"/>
    <n v="5"/>
    <n v="2343.34"/>
    <n v="90115"/>
    <n v="442.14"/>
    <x v="1"/>
  </r>
  <r>
    <n v="1432"/>
    <s v="Kerry Green"/>
    <x v="3"/>
    <n v="0.05"/>
    <n v="9.7799999999999994"/>
    <n v="1.39"/>
    <x v="1"/>
    <x v="3"/>
    <x v="2"/>
    <x v="15"/>
    <x v="5"/>
    <s v="Staples #10 Laser &amp; Inkjet Envelopes, 4 1/8&quot; x 9 1/2&quot;, 100/Box"/>
    <n v="0.39"/>
    <s v="United States"/>
    <x v="1"/>
    <x v="2"/>
    <s v="Indianapolis"/>
    <n v="46203"/>
    <x v="63"/>
    <x v="59"/>
    <n v="74.278499999999994"/>
    <n v="11"/>
    <n v="107.65"/>
    <n v="86826"/>
    <n v="9.7299999999999986"/>
    <x v="1"/>
  </r>
  <r>
    <n v="1433"/>
    <s v="Frances Jackson"/>
    <x v="3"/>
    <n v="0.02"/>
    <n v="3.28"/>
    <n v="3.97"/>
    <x v="2"/>
    <x v="3"/>
    <x v="2"/>
    <x v="2"/>
    <x v="2"/>
    <s v="Newell 337"/>
    <n v="0.56000000000000005"/>
    <s v="United States"/>
    <x v="1"/>
    <x v="2"/>
    <s v="Jeffersonville"/>
    <n v="47130"/>
    <x v="63"/>
    <x v="59"/>
    <n v="-66.349999999999994"/>
    <n v="7"/>
    <n v="25.15"/>
    <n v="86826"/>
    <n v="3.26"/>
    <x v="1"/>
  </r>
  <r>
    <n v="2006"/>
    <s v="Cynthia Khan"/>
    <x v="3"/>
    <n v="0.03"/>
    <n v="5.78"/>
    <n v="5.37"/>
    <x v="1"/>
    <x v="2"/>
    <x v="2"/>
    <x v="7"/>
    <x v="5"/>
    <s v="Xerox 1950"/>
    <n v="0.36"/>
    <s v="United States"/>
    <x v="2"/>
    <x v="3"/>
    <s v="Durango"/>
    <n v="81301"/>
    <x v="63"/>
    <x v="59"/>
    <n v="-63.35"/>
    <n v="15"/>
    <n v="88.22"/>
    <n v="88798"/>
    <n v="5.75"/>
    <x v="2"/>
  </r>
  <r>
    <n v="868"/>
    <s v="Sharon Ellis"/>
    <x v="0"/>
    <n v="0.06"/>
    <n v="6.48"/>
    <n v="8.8800000000000008"/>
    <x v="1"/>
    <x v="3"/>
    <x v="2"/>
    <x v="7"/>
    <x v="5"/>
    <s v="Xerox 224"/>
    <n v="0.37"/>
    <s v="United States"/>
    <x v="1"/>
    <x v="7"/>
    <s v="Shoreview"/>
    <n v="55126"/>
    <x v="64"/>
    <x v="66"/>
    <n v="-237.47"/>
    <n v="20"/>
    <n v="125.77"/>
    <n v="91195"/>
    <n v="6.4200000000000008"/>
    <x v="1"/>
  </r>
  <r>
    <n v="3008"/>
    <s v="Penny Rich"/>
    <x v="0"/>
    <n v="0.05"/>
    <n v="9.99"/>
    <n v="4.78"/>
    <x v="1"/>
    <x v="2"/>
    <x v="2"/>
    <x v="7"/>
    <x v="5"/>
    <s v="Xerox 1896"/>
    <n v="0.4"/>
    <s v="United States"/>
    <x v="1"/>
    <x v="7"/>
    <s v="Minnetonka Mills"/>
    <n v="55343"/>
    <x v="64"/>
    <x v="66"/>
    <n v="41.3"/>
    <n v="20"/>
    <n v="203.37"/>
    <n v="89414"/>
    <n v="9.94"/>
    <x v="1"/>
  </r>
  <r>
    <n v="688"/>
    <s v="Ashley Reese"/>
    <x v="2"/>
    <n v="0.06"/>
    <n v="4.18"/>
    <n v="2.99"/>
    <x v="1"/>
    <x v="0"/>
    <x v="2"/>
    <x v="5"/>
    <x v="5"/>
    <s v="Avery® Durable Slant Ring Binders With Label Holder"/>
    <n v="0.37"/>
    <s v="United States"/>
    <x v="1"/>
    <x v="6"/>
    <s v="Saint Louis"/>
    <n v="63116"/>
    <x v="64"/>
    <x v="67"/>
    <n v="-12.718999999999999"/>
    <n v="5"/>
    <n v="21.34"/>
    <n v="88504"/>
    <n v="4.12"/>
    <x v="1"/>
  </r>
  <r>
    <n v="797"/>
    <s v="Eileen Riddle"/>
    <x v="2"/>
    <n v="0.09"/>
    <n v="6.48"/>
    <n v="6.86"/>
    <x v="1"/>
    <x v="3"/>
    <x v="2"/>
    <x v="7"/>
    <x v="5"/>
    <s v="Xerox 204"/>
    <n v="0.37"/>
    <s v="United States"/>
    <x v="2"/>
    <x v="15"/>
    <s v="Roy"/>
    <n v="84067"/>
    <x v="64"/>
    <x v="67"/>
    <n v="-62.23"/>
    <n v="8"/>
    <n v="50.88"/>
    <n v="86870"/>
    <n v="6.3900000000000006"/>
    <x v="2"/>
  </r>
  <r>
    <n v="2729"/>
    <s v="Penny O Caldwell"/>
    <x v="2"/>
    <n v="0.08"/>
    <n v="230.98"/>
    <n v="23.78"/>
    <x v="0"/>
    <x v="1"/>
    <x v="0"/>
    <x v="0"/>
    <x v="0"/>
    <s v="Bush® Cubix Conference Tables, Fully Assembled"/>
    <n v="0.6"/>
    <s v="United States"/>
    <x v="2"/>
    <x v="4"/>
    <s v="Bellingham"/>
    <n v="98226"/>
    <x v="64"/>
    <x v="65"/>
    <n v="501.69"/>
    <n v="4"/>
    <n v="924.8"/>
    <n v="88114"/>
    <n v="230.89999999999998"/>
    <x v="2"/>
  </r>
  <r>
    <n v="1771"/>
    <s v="Jeff Spivey"/>
    <x v="4"/>
    <n v="7.0000000000000007E-2"/>
    <n v="60.98"/>
    <n v="49"/>
    <x v="1"/>
    <x v="2"/>
    <x v="2"/>
    <x v="8"/>
    <x v="4"/>
    <s v="Euro Pro Shark Stick Mini Vacuum"/>
    <n v="0.59"/>
    <s v="United States"/>
    <x v="1"/>
    <x v="10"/>
    <s v="Freeport"/>
    <n v="61032"/>
    <x v="64"/>
    <x v="66"/>
    <n v="-807.89"/>
    <n v="7"/>
    <n v="410.17"/>
    <n v="89106"/>
    <n v="60.91"/>
    <x v="1"/>
  </r>
  <r>
    <n v="945"/>
    <s v="Stephanie Sun Perry"/>
    <x v="3"/>
    <n v="0.03"/>
    <n v="31.74"/>
    <n v="12.62"/>
    <x v="1"/>
    <x v="2"/>
    <x v="2"/>
    <x v="5"/>
    <x v="5"/>
    <s v="GBC Wire Binding Strips"/>
    <n v="0.37"/>
    <s v="United States"/>
    <x v="2"/>
    <x v="8"/>
    <s v="Saratoga"/>
    <n v="95070"/>
    <x v="64"/>
    <x v="59"/>
    <n v="-4.3010000000000002"/>
    <n v="3"/>
    <n v="98.7"/>
    <n v="86567"/>
    <n v="31.709999999999997"/>
    <x v="2"/>
  </r>
  <r>
    <n v="3327"/>
    <s v="Bob Gibson"/>
    <x v="3"/>
    <n v="0.06"/>
    <n v="113.98"/>
    <n v="30"/>
    <x v="0"/>
    <x v="0"/>
    <x v="0"/>
    <x v="9"/>
    <x v="3"/>
    <s v="Hon Comfortask® Task/Swivel Chairs"/>
    <n v="0.69"/>
    <s v="United States"/>
    <x v="1"/>
    <x v="25"/>
    <s v="Port Huron"/>
    <n v="48060"/>
    <x v="64"/>
    <x v="67"/>
    <n v="-127.3"/>
    <n v="3"/>
    <n v="356.14"/>
    <n v="87272"/>
    <n v="113.92"/>
    <x v="1"/>
  </r>
  <r>
    <n v="3327"/>
    <s v="Bob Gibson"/>
    <x v="3"/>
    <n v="0.05"/>
    <n v="6.48"/>
    <n v="6.86"/>
    <x v="1"/>
    <x v="0"/>
    <x v="2"/>
    <x v="7"/>
    <x v="5"/>
    <s v="Xerox 204"/>
    <n v="0.37"/>
    <s v="United States"/>
    <x v="1"/>
    <x v="25"/>
    <s v="Port Huron"/>
    <n v="48060"/>
    <x v="64"/>
    <x v="67"/>
    <n v="-52.77"/>
    <n v="4"/>
    <n v="27.08"/>
    <n v="87272"/>
    <n v="6.4300000000000006"/>
    <x v="1"/>
  </r>
  <r>
    <n v="1020"/>
    <s v="Julie Porter"/>
    <x v="0"/>
    <n v="0.09"/>
    <n v="517.48"/>
    <n v="16.63"/>
    <x v="0"/>
    <x v="0"/>
    <x v="1"/>
    <x v="3"/>
    <x v="0"/>
    <s v="Panasonic KX-P3626 Dot Matrix Printer"/>
    <n v="0.59"/>
    <s v="United States"/>
    <x v="1"/>
    <x v="38"/>
    <s v="Pittsburg"/>
    <n v="66762"/>
    <x v="65"/>
    <x v="66"/>
    <n v="909.36"/>
    <n v="5"/>
    <n v="2354.54"/>
    <n v="88632"/>
    <n v="517.39"/>
    <x v="1"/>
  </r>
  <r>
    <n v="850"/>
    <s v="Jesse Hutchinson"/>
    <x v="3"/>
    <n v="7.0000000000000007E-2"/>
    <n v="6.08"/>
    <n v="0.91"/>
    <x v="1"/>
    <x v="3"/>
    <x v="2"/>
    <x v="2"/>
    <x v="2"/>
    <s v="Zebra Zazzle Fluorescent Highlighters"/>
    <n v="0.51"/>
    <s v="United States"/>
    <x v="2"/>
    <x v="8"/>
    <s v="Goleta"/>
    <n v="93117"/>
    <x v="65"/>
    <x v="67"/>
    <n v="19.57"/>
    <n v="7"/>
    <n v="41.96"/>
    <n v="88569"/>
    <n v="6.01"/>
    <x v="2"/>
  </r>
  <r>
    <n v="851"/>
    <s v="Helen H Heller"/>
    <x v="3"/>
    <n v="0.08"/>
    <n v="19.899999999999999"/>
    <n v="5.29"/>
    <x v="1"/>
    <x v="3"/>
    <x v="2"/>
    <x v="8"/>
    <x v="6"/>
    <s v="Holmes Cool Mist Humidifier for the Whole House with 8-Gallon Output per Day, Extended Life Filter"/>
    <n v="0.4"/>
    <s v="United States"/>
    <x v="2"/>
    <x v="8"/>
    <s v="Hacienda Heights"/>
    <n v="91745"/>
    <x v="65"/>
    <x v="63"/>
    <n v="107.11"/>
    <n v="13"/>
    <n v="240.46"/>
    <n v="88569"/>
    <n v="19.82"/>
    <x v="2"/>
  </r>
  <r>
    <n v="851"/>
    <s v="Helen H Heller"/>
    <x v="3"/>
    <n v="0.02"/>
    <n v="3.36"/>
    <n v="6.27"/>
    <x v="1"/>
    <x v="3"/>
    <x v="2"/>
    <x v="5"/>
    <x v="5"/>
    <s v="Cardinal Poly Pocket Divider Pockets for Ring Binders"/>
    <n v="0.4"/>
    <s v="United States"/>
    <x v="2"/>
    <x v="8"/>
    <s v="Hacienda Heights"/>
    <n v="91745"/>
    <x v="65"/>
    <x v="63"/>
    <n v="-216.154"/>
    <n v="21"/>
    <n v="74.08"/>
    <n v="88569"/>
    <n v="3.34"/>
    <x v="2"/>
  </r>
  <r>
    <n v="2750"/>
    <s v="Allen Nash"/>
    <x v="0"/>
    <n v="0.02"/>
    <n v="161.55000000000001"/>
    <n v="19.989999999999998"/>
    <x v="1"/>
    <x v="0"/>
    <x v="2"/>
    <x v="6"/>
    <x v="5"/>
    <s v="Fellowes Super Stor/Drawer® Files"/>
    <n v="0.66"/>
    <s v="United States"/>
    <x v="0"/>
    <x v="21"/>
    <s v="Waynesboro"/>
    <n v="22980"/>
    <x v="66"/>
    <x v="67"/>
    <n v="664.51800000000003"/>
    <n v="4"/>
    <n v="657.61"/>
    <n v="91424"/>
    <n v="161.53"/>
    <x v="0"/>
  </r>
  <r>
    <n v="2770"/>
    <s v="Joel Burnette"/>
    <x v="0"/>
    <n v="0.02"/>
    <n v="11.55"/>
    <n v="2.36"/>
    <x v="1"/>
    <x v="3"/>
    <x v="2"/>
    <x v="2"/>
    <x v="2"/>
    <s v="Newell 309"/>
    <n v="0.55000000000000004"/>
    <s v="United States"/>
    <x v="0"/>
    <x v="5"/>
    <s v="Dunwoody"/>
    <n v="30338"/>
    <x v="66"/>
    <x v="65"/>
    <n v="1289.3820000000001"/>
    <n v="14"/>
    <n v="159.53"/>
    <n v="88975"/>
    <n v="11.530000000000001"/>
    <x v="0"/>
  </r>
  <r>
    <n v="2837"/>
    <s v="Leslie Hawley"/>
    <x v="1"/>
    <n v="7.0000000000000007E-2"/>
    <n v="51.98"/>
    <n v="10.17"/>
    <x v="1"/>
    <x v="2"/>
    <x v="1"/>
    <x v="3"/>
    <x v="6"/>
    <s v="Canon MP25DIII Desktop Whisper-Quiet Printing Calculator"/>
    <n v="0.37"/>
    <s v="United States"/>
    <x v="1"/>
    <x v="19"/>
    <s v="Tulsa"/>
    <n v="74133"/>
    <x v="66"/>
    <x v="65"/>
    <n v="439.78530000000001"/>
    <n v="13"/>
    <n v="637.37"/>
    <n v="89801"/>
    <n v="51.91"/>
    <x v="1"/>
  </r>
  <r>
    <n v="2837"/>
    <s v="Leslie Hawley"/>
    <x v="1"/>
    <n v="0.1"/>
    <n v="80.97"/>
    <n v="33.6"/>
    <x v="0"/>
    <x v="2"/>
    <x v="1"/>
    <x v="3"/>
    <x v="3"/>
    <s v="Lexmark Z25 Color Inkjet Printer"/>
    <n v="0.37"/>
    <s v="United States"/>
    <x v="1"/>
    <x v="19"/>
    <s v="Tulsa"/>
    <n v="74133"/>
    <x v="66"/>
    <x v="69"/>
    <n v="-149.4573"/>
    <n v="3"/>
    <n v="232.16"/>
    <n v="89801"/>
    <n v="80.87"/>
    <x v="1"/>
  </r>
  <r>
    <n v="693"/>
    <s v="Richard McClure"/>
    <x v="2"/>
    <n v="0.09"/>
    <n v="5.34"/>
    <n v="2.99"/>
    <x v="2"/>
    <x v="0"/>
    <x v="2"/>
    <x v="5"/>
    <x v="5"/>
    <s v="Wilson Jones 14 Line Acrylic Coated Pressboard Data Binders"/>
    <n v="0.38"/>
    <s v="United States"/>
    <x v="2"/>
    <x v="3"/>
    <s v="Thornton"/>
    <n v="80229"/>
    <x v="66"/>
    <x v="70"/>
    <n v="9.4860000000000007"/>
    <n v="17"/>
    <n v="95.1"/>
    <n v="87812"/>
    <n v="5.25"/>
    <x v="2"/>
  </r>
  <r>
    <n v="693"/>
    <s v="Richard McClure"/>
    <x v="2"/>
    <n v="7.0000000000000007E-2"/>
    <n v="140.97999999999999"/>
    <n v="53.48"/>
    <x v="0"/>
    <x v="0"/>
    <x v="0"/>
    <x v="10"/>
    <x v="0"/>
    <s v="Bush Heritage Pine Collection 5-Shelf Bookcase, Albany Pine Finish, *Special Order"/>
    <n v="0.65"/>
    <s v="United States"/>
    <x v="2"/>
    <x v="3"/>
    <s v="Thornton"/>
    <n v="80229"/>
    <x v="66"/>
    <x v="70"/>
    <n v="-263.64999999999998"/>
    <n v="5"/>
    <n v="734.74"/>
    <n v="87812"/>
    <n v="140.91"/>
    <x v="2"/>
  </r>
  <r>
    <n v="693"/>
    <s v="Richard McClure"/>
    <x v="2"/>
    <n v="0.06"/>
    <n v="205.99"/>
    <n v="5.26"/>
    <x v="1"/>
    <x v="0"/>
    <x v="1"/>
    <x v="12"/>
    <x v="5"/>
    <s v="i470"/>
    <n v="0.56000000000000005"/>
    <s v="United States"/>
    <x v="2"/>
    <x v="3"/>
    <s v="Thornton"/>
    <n v="80229"/>
    <x v="66"/>
    <x v="70"/>
    <n v="890.18100000000004"/>
    <n v="11"/>
    <n v="1882.87"/>
    <n v="87812"/>
    <n v="205.93"/>
    <x v="2"/>
  </r>
  <r>
    <n v="1718"/>
    <s v="Kathy Shah"/>
    <x v="2"/>
    <n v="0.01"/>
    <n v="300.98"/>
    <n v="64.73"/>
    <x v="0"/>
    <x v="1"/>
    <x v="0"/>
    <x v="9"/>
    <x v="3"/>
    <s v="Global Leather and Oak Executive Chair, Black"/>
    <n v="0.56000000000000005"/>
    <s v="United States"/>
    <x v="0"/>
    <x v="9"/>
    <s v="Garner"/>
    <n v="27529"/>
    <x v="66"/>
    <x v="70"/>
    <n v="-48.874000000000002"/>
    <n v="3"/>
    <n v="974.14"/>
    <n v="90621"/>
    <n v="300.97000000000003"/>
    <x v="0"/>
  </r>
  <r>
    <n v="1075"/>
    <s v="Theodore Tyson"/>
    <x v="1"/>
    <n v="0.04"/>
    <n v="19.23"/>
    <n v="6.15"/>
    <x v="1"/>
    <x v="2"/>
    <x v="0"/>
    <x v="11"/>
    <x v="1"/>
    <s v="Executive Impressions 13&quot; Clairmont Wall Clock"/>
    <n v="0.44"/>
    <s v="United States"/>
    <x v="1"/>
    <x v="10"/>
    <s v="Romeoville"/>
    <n v="60441"/>
    <x v="67"/>
    <x v="65"/>
    <n v="152.4348"/>
    <n v="11"/>
    <n v="220.92"/>
    <n v="86422"/>
    <n v="19.190000000000001"/>
    <x v="1"/>
  </r>
  <r>
    <n v="2258"/>
    <s v="Nicole Pope"/>
    <x v="2"/>
    <n v="0.01"/>
    <n v="7.64"/>
    <n v="1.39"/>
    <x v="2"/>
    <x v="3"/>
    <x v="2"/>
    <x v="15"/>
    <x v="5"/>
    <s v="#10- 4 1/8&quot; x 9 1/2&quot; Security-Tint Envelopes"/>
    <n v="0.36"/>
    <s v="United States"/>
    <x v="0"/>
    <x v="9"/>
    <s v="Rocky Mount"/>
    <n v="27801"/>
    <x v="67"/>
    <x v="71"/>
    <n v="-1676.6120000000001"/>
    <n v="9"/>
    <n v="73.290000000000006"/>
    <n v="87962"/>
    <n v="7.63"/>
    <x v="0"/>
  </r>
  <r>
    <n v="2258"/>
    <s v="Nicole Pope"/>
    <x v="2"/>
    <n v="7.0000000000000007E-2"/>
    <n v="400.97"/>
    <n v="48.26"/>
    <x v="0"/>
    <x v="3"/>
    <x v="1"/>
    <x v="3"/>
    <x v="0"/>
    <s v="Hewlett-Packard Deskjet 1220Cse Color Inkjet Printer"/>
    <n v="0.36"/>
    <s v="United States"/>
    <x v="0"/>
    <x v="9"/>
    <s v="Rocky Mount"/>
    <n v="27801"/>
    <x v="67"/>
    <x v="71"/>
    <n v="45.127800000000001"/>
    <n v="8"/>
    <n v="2961.32"/>
    <n v="87962"/>
    <n v="400.90000000000003"/>
    <x v="0"/>
  </r>
  <r>
    <n v="2855"/>
    <s v="Vicki Womble"/>
    <x v="2"/>
    <n v="0.09"/>
    <n v="6783.02"/>
    <n v="24.49"/>
    <x v="1"/>
    <x v="1"/>
    <x v="1"/>
    <x v="3"/>
    <x v="4"/>
    <s v="Polycom ViewStation™ ISDN Videoconferencing Unit"/>
    <n v="0.39"/>
    <s v="United States"/>
    <x v="2"/>
    <x v="4"/>
    <s v="Des Moines"/>
    <n v="98198"/>
    <x v="68"/>
    <x v="72"/>
    <n v="-14140.7016"/>
    <n v="1"/>
    <n v="6296"/>
    <n v="87317"/>
    <n v="6782.93"/>
    <x v="2"/>
  </r>
  <r>
    <n v="2545"/>
    <s v="Rick Ellis"/>
    <x v="4"/>
    <n v="0.01"/>
    <n v="99.99"/>
    <n v="19.989999999999998"/>
    <x v="2"/>
    <x v="2"/>
    <x v="1"/>
    <x v="3"/>
    <x v="5"/>
    <s v="AT&amp;T 2230 Dual Handset Phone With Caller ID/Call Waiting"/>
    <n v="0.52"/>
    <s v="United States"/>
    <x v="0"/>
    <x v="21"/>
    <s v="Springfield"/>
    <n v="22153"/>
    <x v="68"/>
    <x v="68"/>
    <n v="90.024000000000001"/>
    <n v="2"/>
    <n v="202.98"/>
    <n v="87915"/>
    <n v="99.97999999999999"/>
    <x v="0"/>
  </r>
  <r>
    <n v="3194"/>
    <s v="Angela Rose"/>
    <x v="4"/>
    <n v="0.1"/>
    <n v="4.9800000000000004"/>
    <n v="7.54"/>
    <x v="1"/>
    <x v="1"/>
    <x v="2"/>
    <x v="7"/>
    <x v="5"/>
    <s v="Xerox 1961"/>
    <n v="0.38"/>
    <s v="United States"/>
    <x v="0"/>
    <x v="12"/>
    <s v="Spring Hill"/>
    <n v="34609"/>
    <x v="68"/>
    <x v="69"/>
    <n v="45.078000000000003"/>
    <n v="9"/>
    <n v="43.84"/>
    <n v="89805"/>
    <n v="4.8800000000000008"/>
    <x v="0"/>
  </r>
  <r>
    <n v="3194"/>
    <s v="Angela Rose"/>
    <x v="4"/>
    <n v="0"/>
    <n v="22.84"/>
    <n v="8.18"/>
    <x v="1"/>
    <x v="1"/>
    <x v="2"/>
    <x v="7"/>
    <x v="5"/>
    <s v="Xerox 1991"/>
    <n v="0.39"/>
    <s v="United States"/>
    <x v="0"/>
    <x v="12"/>
    <s v="Spring Hill"/>
    <n v="34609"/>
    <x v="68"/>
    <x v="68"/>
    <n v="-110.376"/>
    <n v="6"/>
    <n v="141.74"/>
    <n v="89805"/>
    <n v="22.84"/>
    <x v="0"/>
  </r>
  <r>
    <n v="52"/>
    <s v="Lorraine Kelly"/>
    <x v="3"/>
    <n v="0"/>
    <n v="115.99"/>
    <n v="2.5"/>
    <x v="1"/>
    <x v="3"/>
    <x v="1"/>
    <x v="12"/>
    <x v="5"/>
    <s v="6160"/>
    <n v="0.56999999999999995"/>
    <s v="United States"/>
    <x v="2"/>
    <x v="4"/>
    <s v="Puyallup"/>
    <n v="98373"/>
    <x v="68"/>
    <x v="65"/>
    <n v="162.666"/>
    <n v="6"/>
    <n v="627.04"/>
    <n v="88426"/>
    <n v="115.99"/>
    <x v="2"/>
  </r>
  <r>
    <n v="53"/>
    <s v="Sidney Russell Austin"/>
    <x v="3"/>
    <n v="0.02"/>
    <n v="5.98"/>
    <n v="5.79"/>
    <x v="1"/>
    <x v="3"/>
    <x v="2"/>
    <x v="7"/>
    <x v="5"/>
    <s v="Xerox 1903"/>
    <n v="0.36"/>
    <s v="United States"/>
    <x v="2"/>
    <x v="4"/>
    <s v="Redmond"/>
    <n v="98052"/>
    <x v="68"/>
    <x v="69"/>
    <n v="-67.489999999999995"/>
    <n v="17"/>
    <n v="110.19"/>
    <n v="88426"/>
    <n v="5.9600000000000009"/>
    <x v="2"/>
  </r>
  <r>
    <n v="753"/>
    <s v="Elisabeth Massey"/>
    <x v="0"/>
    <n v="0.06"/>
    <n v="2.61"/>
    <n v="0.5"/>
    <x v="2"/>
    <x v="3"/>
    <x v="2"/>
    <x v="13"/>
    <x v="5"/>
    <s v="Avery 479"/>
    <n v="0.39"/>
    <s v="United States"/>
    <x v="2"/>
    <x v="41"/>
    <s v="Prescott"/>
    <n v="86301"/>
    <x v="69"/>
    <x v="69"/>
    <n v="10.85"/>
    <n v="1"/>
    <n v="17.59"/>
    <n v="90438"/>
    <n v="2.5499999999999998"/>
    <x v="2"/>
  </r>
  <r>
    <n v="753"/>
    <s v="Elisabeth Massey"/>
    <x v="0"/>
    <n v="0.01"/>
    <n v="6.35"/>
    <n v="1.02"/>
    <x v="1"/>
    <x v="3"/>
    <x v="2"/>
    <x v="7"/>
    <x v="2"/>
    <s v="Telephone Message Books with Fax/Mobile Section, 5 1/2&quot; x 3 3/16&quot;"/>
    <n v="0.39"/>
    <s v="United States"/>
    <x v="2"/>
    <x v="41"/>
    <s v="Prescott"/>
    <n v="86301"/>
    <x v="69"/>
    <x v="71"/>
    <n v="97.662599999999998"/>
    <n v="22"/>
    <n v="141.54"/>
    <n v="90438"/>
    <n v="6.34"/>
    <x v="2"/>
  </r>
  <r>
    <n v="1494"/>
    <s v="Kate Lehman"/>
    <x v="0"/>
    <n v="0.06"/>
    <n v="8.3699999999999992"/>
    <n v="10.16"/>
    <x v="1"/>
    <x v="3"/>
    <x v="0"/>
    <x v="11"/>
    <x v="4"/>
    <s v="Westinghouse Clip-On Gooseneck Lamps"/>
    <n v="0.59"/>
    <s v="United States"/>
    <x v="3"/>
    <x v="36"/>
    <s v="Dundalk"/>
    <n v="21222"/>
    <x v="69"/>
    <x v="71"/>
    <n v="-255.65"/>
    <n v="18"/>
    <n v="157.63999999999999"/>
    <n v="85880"/>
    <n v="8.3099999999999987"/>
    <x v="3"/>
  </r>
  <r>
    <n v="1494"/>
    <s v="Kate Lehman"/>
    <x v="0"/>
    <n v="0.09"/>
    <n v="6.48"/>
    <n v="9.17"/>
    <x v="2"/>
    <x v="3"/>
    <x v="2"/>
    <x v="7"/>
    <x v="5"/>
    <s v="Xerox 1996"/>
    <n v="0.37"/>
    <s v="United States"/>
    <x v="3"/>
    <x v="36"/>
    <s v="Dundalk"/>
    <n v="21222"/>
    <x v="69"/>
    <x v="71"/>
    <n v="-76.540000000000006"/>
    <n v="6"/>
    <n v="42.16"/>
    <n v="85880"/>
    <n v="6.3900000000000006"/>
    <x v="3"/>
  </r>
  <r>
    <n v="1497"/>
    <s v="Gloria Jacobs"/>
    <x v="0"/>
    <n v="0.09"/>
    <n v="6.28"/>
    <n v="5.29"/>
    <x v="1"/>
    <x v="3"/>
    <x v="0"/>
    <x v="11"/>
    <x v="5"/>
    <s v="Eldon® 200 Class™ Desk Accessories, Burgundy"/>
    <n v="0.43"/>
    <s v="United States"/>
    <x v="3"/>
    <x v="11"/>
    <s v="Elmira"/>
    <n v="14901"/>
    <x v="69"/>
    <x v="68"/>
    <n v="-10.09"/>
    <n v="2"/>
    <n v="14.08"/>
    <n v="85880"/>
    <n v="6.19"/>
    <x v="3"/>
  </r>
  <r>
    <n v="1497"/>
    <s v="Gloria Jacobs"/>
    <x v="0"/>
    <n v="0.03"/>
    <n v="15.14"/>
    <n v="4.53"/>
    <x v="1"/>
    <x v="3"/>
    <x v="2"/>
    <x v="6"/>
    <x v="5"/>
    <s v="Eldon® Gobal File Keepers"/>
    <n v="0.81"/>
    <s v="United States"/>
    <x v="3"/>
    <x v="11"/>
    <s v="Elmira"/>
    <n v="14901"/>
    <x v="69"/>
    <x v="71"/>
    <n v="-92.87"/>
    <n v="17"/>
    <n v="256.73"/>
    <n v="85880"/>
    <n v="15.110000000000001"/>
    <x v="3"/>
  </r>
  <r>
    <n v="2616"/>
    <s v="Laurence Hull"/>
    <x v="0"/>
    <n v="0"/>
    <n v="2.6"/>
    <n v="2.4"/>
    <x v="1"/>
    <x v="3"/>
    <x v="2"/>
    <x v="2"/>
    <x v="2"/>
    <s v="12 Colored Short Pencils"/>
    <n v="0.57999999999999996"/>
    <s v="United States"/>
    <x v="1"/>
    <x v="25"/>
    <s v="Portage"/>
    <n v="49002"/>
    <x v="69"/>
    <x v="71"/>
    <n v="-45.21"/>
    <n v="16"/>
    <n v="44.75"/>
    <n v="91495"/>
    <n v="2.6"/>
    <x v="1"/>
  </r>
  <r>
    <n v="1484"/>
    <s v="Alison Stewart"/>
    <x v="1"/>
    <n v="0.06"/>
    <n v="99.99"/>
    <n v="19.989999999999998"/>
    <x v="1"/>
    <x v="2"/>
    <x v="1"/>
    <x v="1"/>
    <x v="5"/>
    <s v="US Robotics 56K V.92 External Faxmodem"/>
    <n v="0.52"/>
    <s v="United States"/>
    <x v="1"/>
    <x v="10"/>
    <s v="Des Plaines"/>
    <n v="60016"/>
    <x v="69"/>
    <x v="72"/>
    <n v="-127.56"/>
    <n v="3"/>
    <n v="290.24"/>
    <n v="91235"/>
    <n v="99.929999999999993"/>
    <x v="1"/>
  </r>
  <r>
    <n v="1484"/>
    <s v="Alison Stewart"/>
    <x v="1"/>
    <n v="0"/>
    <n v="193.17"/>
    <n v="19.989999999999998"/>
    <x v="1"/>
    <x v="2"/>
    <x v="2"/>
    <x v="6"/>
    <x v="5"/>
    <s v="Fellowes Staxonsteel® Drawer Files"/>
    <n v="0.71"/>
    <s v="United States"/>
    <x v="1"/>
    <x v="10"/>
    <s v="Des Plaines"/>
    <n v="60016"/>
    <x v="69"/>
    <x v="68"/>
    <n v="282.18"/>
    <n v="5"/>
    <n v="971.4"/>
    <n v="91235"/>
    <n v="193.17"/>
    <x v="1"/>
  </r>
  <r>
    <n v="1484"/>
    <s v="Alison Stewart"/>
    <x v="1"/>
    <n v="0.08"/>
    <n v="20.99"/>
    <n v="3.3"/>
    <x v="2"/>
    <x v="2"/>
    <x v="1"/>
    <x v="12"/>
    <x v="1"/>
    <s v="Accessory39"/>
    <n v="0.81"/>
    <s v="United States"/>
    <x v="1"/>
    <x v="10"/>
    <s v="Des Plaines"/>
    <n v="60016"/>
    <x v="69"/>
    <x v="69"/>
    <n v="-96.337999999999994"/>
    <n v="11"/>
    <n v="193.51"/>
    <n v="91235"/>
    <n v="20.91"/>
    <x v="1"/>
  </r>
  <r>
    <n v="3397"/>
    <s v="Andrea Shaw"/>
    <x v="1"/>
    <n v="0.01"/>
    <n v="10.9"/>
    <n v="7.46"/>
    <x v="1"/>
    <x v="0"/>
    <x v="2"/>
    <x v="6"/>
    <x v="5"/>
    <s v="Crate-A-Files™"/>
    <n v="0.59"/>
    <s v="United States"/>
    <x v="1"/>
    <x v="10"/>
    <s v="Danville"/>
    <n v="61832"/>
    <x v="69"/>
    <x v="68"/>
    <n v="-116.76"/>
    <n v="18"/>
    <n v="207.31"/>
    <n v="87536"/>
    <n v="10.89"/>
    <x v="1"/>
  </r>
  <r>
    <n v="3397"/>
    <s v="Andrea Shaw"/>
    <x v="1"/>
    <n v="0.1"/>
    <n v="7.99"/>
    <n v="5.03"/>
    <x v="1"/>
    <x v="0"/>
    <x v="1"/>
    <x v="12"/>
    <x v="6"/>
    <s v="Bell Sonecor JB700 Caller ID"/>
    <n v="0.6"/>
    <s v="United States"/>
    <x v="1"/>
    <x v="10"/>
    <s v="Danville"/>
    <n v="61832"/>
    <x v="69"/>
    <x v="68"/>
    <n v="-160.952"/>
    <n v="22"/>
    <n v="143.12"/>
    <n v="87536"/>
    <n v="7.8900000000000006"/>
    <x v="1"/>
  </r>
  <r>
    <n v="3151"/>
    <s v="Glenda Hunter"/>
    <x v="4"/>
    <n v="0.02"/>
    <n v="5.98"/>
    <n v="1.49"/>
    <x v="1"/>
    <x v="3"/>
    <x v="2"/>
    <x v="5"/>
    <x v="5"/>
    <s v="Avery Hanging File Binders"/>
    <n v="0.39"/>
    <s v="United States"/>
    <x v="2"/>
    <x v="8"/>
    <s v="Twentynine Palms"/>
    <n v="92277"/>
    <x v="69"/>
    <x v="68"/>
    <n v="28.526"/>
    <n v="10"/>
    <n v="59.9"/>
    <n v="88547"/>
    <n v="5.9600000000000009"/>
    <x v="2"/>
  </r>
  <r>
    <n v="796"/>
    <s v="Amanda Conner"/>
    <x v="3"/>
    <n v="0.06"/>
    <n v="8.6"/>
    <n v="6.19"/>
    <x v="1"/>
    <x v="3"/>
    <x v="2"/>
    <x v="5"/>
    <x v="5"/>
    <s v="Avery Printable Repositionable Plastic Tabs"/>
    <n v="0.38"/>
    <s v="United States"/>
    <x v="1"/>
    <x v="13"/>
    <s v="Papillion"/>
    <n v="68046"/>
    <x v="69"/>
    <x v="68"/>
    <n v="-46.115000000000002"/>
    <n v="9"/>
    <n v="79.400000000000006"/>
    <n v="86867"/>
    <n v="8.5399999999999991"/>
    <x v="1"/>
  </r>
  <r>
    <n v="1254"/>
    <s v="Anne Bland"/>
    <x v="0"/>
    <n v="0.06"/>
    <n v="80.98"/>
    <n v="35"/>
    <x v="1"/>
    <x v="2"/>
    <x v="2"/>
    <x v="6"/>
    <x v="4"/>
    <s v="Carina Double Wide Media Storage Towers in Natural &amp; Black"/>
    <n v="0.81"/>
    <s v="United States"/>
    <x v="1"/>
    <x v="18"/>
    <s v="Channelview"/>
    <n v="77530"/>
    <x v="70"/>
    <x v="71"/>
    <n v="-218.77"/>
    <n v="2"/>
    <n v="172.79"/>
    <n v="89983"/>
    <n v="80.92"/>
    <x v="1"/>
  </r>
  <r>
    <n v="2896"/>
    <s v="Anna Ellis"/>
    <x v="0"/>
    <n v="0"/>
    <n v="22.84"/>
    <n v="16.920000000000002"/>
    <x v="1"/>
    <x v="2"/>
    <x v="2"/>
    <x v="7"/>
    <x v="5"/>
    <s v="Xerox 1973"/>
    <n v="0.39"/>
    <s v="United States"/>
    <x v="1"/>
    <x v="7"/>
    <s v="Mankato"/>
    <n v="56001"/>
    <x v="70"/>
    <x v="72"/>
    <n v="-83.75"/>
    <n v="15"/>
    <n v="370.62"/>
    <n v="86927"/>
    <n v="22.84"/>
    <x v="1"/>
  </r>
  <r>
    <n v="1027"/>
    <s v="Brian Bennett"/>
    <x v="1"/>
    <n v="0.1"/>
    <n v="73.98"/>
    <n v="4"/>
    <x v="1"/>
    <x v="0"/>
    <x v="1"/>
    <x v="1"/>
    <x v="5"/>
    <s v="Keytronic French Keyboard"/>
    <n v="0.79"/>
    <s v="United States"/>
    <x v="3"/>
    <x v="11"/>
    <s v="Cheektowaga"/>
    <n v="14225"/>
    <x v="70"/>
    <x v="71"/>
    <n v="-229.87"/>
    <n v="5"/>
    <n v="347.23"/>
    <n v="89004"/>
    <n v="73.88000000000001"/>
    <x v="3"/>
  </r>
  <r>
    <n v="1027"/>
    <s v="Brian Bennett"/>
    <x v="1"/>
    <n v="0.05"/>
    <n v="51.98"/>
    <n v="10.17"/>
    <x v="1"/>
    <x v="0"/>
    <x v="1"/>
    <x v="3"/>
    <x v="6"/>
    <s v="Canon MP25DIII Desktop Whisper-Quiet Printing Calculator"/>
    <n v="0.37"/>
    <s v="United States"/>
    <x v="3"/>
    <x v="11"/>
    <s v="Cheektowaga"/>
    <n v="14225"/>
    <x v="70"/>
    <x v="71"/>
    <n v="329.9787"/>
    <n v="9"/>
    <n v="478.23"/>
    <n v="89004"/>
    <n v="51.93"/>
    <x v="3"/>
  </r>
  <r>
    <n v="32"/>
    <s v="Matthew Berman"/>
    <x v="2"/>
    <n v="0.06"/>
    <n v="205.99"/>
    <n v="8.99"/>
    <x v="1"/>
    <x v="3"/>
    <x v="1"/>
    <x v="12"/>
    <x v="5"/>
    <s v="TimeportP7382"/>
    <n v="0.56000000000000005"/>
    <s v="United States"/>
    <x v="2"/>
    <x v="14"/>
    <s v="Grants Pass"/>
    <n v="97526"/>
    <x v="70"/>
    <x v="73"/>
    <n v="3568.096"/>
    <n v="22"/>
    <n v="3838.14"/>
    <n v="89203"/>
    <n v="205.93"/>
    <x v="2"/>
  </r>
  <r>
    <n v="2593"/>
    <s v="Anne Schultz"/>
    <x v="2"/>
    <n v="0.01"/>
    <n v="85.99"/>
    <n v="0.99"/>
    <x v="1"/>
    <x v="3"/>
    <x v="1"/>
    <x v="12"/>
    <x v="2"/>
    <s v="Accessory4"/>
    <n v="0.85"/>
    <s v="United States"/>
    <x v="0"/>
    <x v="5"/>
    <s v="Athens"/>
    <n v="30605"/>
    <x v="70"/>
    <x v="74"/>
    <n v="311.73"/>
    <n v="2"/>
    <n v="146.16999999999999"/>
    <n v="87773"/>
    <n v="85.97999999999999"/>
    <x v="0"/>
  </r>
  <r>
    <n v="2741"/>
    <s v="Megan York"/>
    <x v="2"/>
    <n v="0.01"/>
    <n v="35.99"/>
    <n v="5.99"/>
    <x v="1"/>
    <x v="0"/>
    <x v="1"/>
    <x v="12"/>
    <x v="2"/>
    <s v="Accessory41"/>
    <n v="0.38"/>
    <s v="United States"/>
    <x v="2"/>
    <x v="37"/>
    <s v="Caldwell"/>
    <n v="83605"/>
    <x v="70"/>
    <x v="73"/>
    <n v="218.23320000000001"/>
    <n v="10"/>
    <n v="316.27999999999997"/>
    <n v="89481"/>
    <n v="35.980000000000004"/>
    <x v="2"/>
  </r>
  <r>
    <n v="146"/>
    <s v="Yvonne Fox"/>
    <x v="3"/>
    <n v="0.01"/>
    <n v="45.98"/>
    <n v="4.8"/>
    <x v="1"/>
    <x v="0"/>
    <x v="0"/>
    <x v="11"/>
    <x v="2"/>
    <s v="Tenex B1-RE Series Chair Mats for Low Pile Carpets"/>
    <n v="0.68"/>
    <s v="United States"/>
    <x v="1"/>
    <x v="18"/>
    <s v="Watauga"/>
    <n v="76148"/>
    <x v="70"/>
    <x v="71"/>
    <n v="133.5771"/>
    <n v="4"/>
    <n v="193.59"/>
    <n v="91088"/>
    <n v="45.97"/>
    <x v="1"/>
  </r>
  <r>
    <n v="903"/>
    <s v="Francis Spivey"/>
    <x v="3"/>
    <n v="0"/>
    <n v="5.98"/>
    <n v="1.49"/>
    <x v="1"/>
    <x v="1"/>
    <x v="2"/>
    <x v="5"/>
    <x v="5"/>
    <s v="Avery Hanging File Binders"/>
    <n v="0.39"/>
    <s v="United States"/>
    <x v="3"/>
    <x v="35"/>
    <s v="Wilmington"/>
    <n v="1887"/>
    <x v="70"/>
    <x v="72"/>
    <n v="80.674800000000005"/>
    <n v="18"/>
    <n v="116.92"/>
    <n v="90806"/>
    <n v="5.98"/>
    <x v="3"/>
  </r>
  <r>
    <n v="2037"/>
    <s v="Lynda Herman"/>
    <x v="3"/>
    <n v="0"/>
    <n v="73.98"/>
    <n v="14.52"/>
    <x v="1"/>
    <x v="0"/>
    <x v="1"/>
    <x v="1"/>
    <x v="5"/>
    <s v="Keytronic French Keyboard"/>
    <n v="0.65"/>
    <s v="United States"/>
    <x v="2"/>
    <x v="24"/>
    <s v="Bozeman"/>
    <n v="59715"/>
    <x v="70"/>
    <x v="72"/>
    <n v="-88.61"/>
    <n v="4"/>
    <n v="305.70999999999998"/>
    <n v="89333"/>
    <n v="73.98"/>
    <x v="2"/>
  </r>
  <r>
    <n v="2787"/>
    <s v="Rodney Kearney"/>
    <x v="3"/>
    <n v="0.01"/>
    <n v="47.98"/>
    <n v="3.61"/>
    <x v="2"/>
    <x v="1"/>
    <x v="1"/>
    <x v="1"/>
    <x v="1"/>
    <s v="DS/HD IBM Formatted Diskettes, 200/Pack - Staples"/>
    <n v="0.71"/>
    <s v="United States"/>
    <x v="0"/>
    <x v="17"/>
    <s v="Metairie"/>
    <n v="70003"/>
    <x v="70"/>
    <x v="71"/>
    <n v="-44.436"/>
    <n v="8"/>
    <n v="393.98"/>
    <n v="91316"/>
    <n v="47.97"/>
    <x v="0"/>
  </r>
  <r>
    <n v="573"/>
    <s v="Vanessa Winstead"/>
    <x v="0"/>
    <n v="0.05"/>
    <n v="4.13"/>
    <n v="5.04"/>
    <x v="1"/>
    <x v="2"/>
    <x v="2"/>
    <x v="5"/>
    <x v="5"/>
    <s v="ACCOHIDE® 3-Ring Binder, Blue, 1&quot;"/>
    <n v="0.38"/>
    <s v="United States"/>
    <x v="1"/>
    <x v="10"/>
    <s v="Pekin"/>
    <n v="61554"/>
    <x v="71"/>
    <x v="72"/>
    <n v="-12.1555"/>
    <n v="1"/>
    <n v="5.84"/>
    <n v="86555"/>
    <n v="4.08"/>
    <x v="1"/>
  </r>
  <r>
    <n v="1035"/>
    <s v="Kent Burton"/>
    <x v="0"/>
    <n v="7.0000000000000007E-2"/>
    <n v="125.99"/>
    <n v="2.5"/>
    <x v="1"/>
    <x v="2"/>
    <x v="1"/>
    <x v="12"/>
    <x v="5"/>
    <s v="i2000"/>
    <n v="0.6"/>
    <s v="United States"/>
    <x v="3"/>
    <x v="27"/>
    <s v="Delaware"/>
    <n v="43015"/>
    <x v="71"/>
    <x v="71"/>
    <n v="-604.40599999999995"/>
    <n v="1"/>
    <n v="100.59"/>
    <n v="90710"/>
    <n v="125.92"/>
    <x v="3"/>
  </r>
  <r>
    <n v="1036"/>
    <s v="Jessica Huffman"/>
    <x v="0"/>
    <n v="0.03"/>
    <n v="99.99"/>
    <n v="19.989999999999998"/>
    <x v="1"/>
    <x v="2"/>
    <x v="1"/>
    <x v="1"/>
    <x v="5"/>
    <s v="US Robotics 56K V.92 External Faxmodem"/>
    <n v="0.52"/>
    <s v="United States"/>
    <x v="3"/>
    <x v="27"/>
    <s v="Dublin"/>
    <n v="43017"/>
    <x v="71"/>
    <x v="72"/>
    <n v="293.66000000000003"/>
    <n v="6"/>
    <n v="598.38"/>
    <n v="90710"/>
    <n v="99.96"/>
    <x v="3"/>
  </r>
  <r>
    <n v="2468"/>
    <s v="Rhonda Stein"/>
    <x v="0"/>
    <n v="0.04"/>
    <n v="65.989999999999995"/>
    <n v="8.99"/>
    <x v="1"/>
    <x v="3"/>
    <x v="1"/>
    <x v="12"/>
    <x v="5"/>
    <s v="i270"/>
    <n v="0.55000000000000004"/>
    <s v="United States"/>
    <x v="0"/>
    <x v="9"/>
    <s v="Salisbury"/>
    <n v="28144"/>
    <x v="71"/>
    <x v="72"/>
    <n v="-335.041"/>
    <n v="13"/>
    <n v="724.57"/>
    <n v="88137"/>
    <n v="65.949999999999989"/>
    <x v="0"/>
  </r>
  <r>
    <n v="3036"/>
    <s v="Edith Reynolds"/>
    <x v="0"/>
    <n v="0.08"/>
    <n v="178.47"/>
    <n v="19.989999999999998"/>
    <x v="1"/>
    <x v="2"/>
    <x v="2"/>
    <x v="6"/>
    <x v="5"/>
    <s v="Hot File® 7-Pocket, Floor Stand"/>
    <n v="0.55000000000000004"/>
    <s v="United States"/>
    <x v="1"/>
    <x v="39"/>
    <s v="Mandan"/>
    <n v="58554"/>
    <x v="71"/>
    <x v="75"/>
    <n v="2267.2199999999998"/>
    <n v="22"/>
    <n v="3802.01"/>
    <n v="89130"/>
    <n v="178.39"/>
    <x v="1"/>
  </r>
  <r>
    <n v="600"/>
    <s v="Vickie Morse"/>
    <x v="4"/>
    <n v="0.06"/>
    <n v="6.48"/>
    <n v="7.37"/>
    <x v="1"/>
    <x v="3"/>
    <x v="2"/>
    <x v="7"/>
    <x v="5"/>
    <s v="Xerox 210"/>
    <n v="0.37"/>
    <s v="United States"/>
    <x v="3"/>
    <x v="36"/>
    <s v="Reisterstown"/>
    <n v="21136"/>
    <x v="71"/>
    <x v="72"/>
    <n v="-75.44"/>
    <n v="5"/>
    <n v="32.39"/>
    <n v="87579"/>
    <n v="6.4200000000000008"/>
    <x v="3"/>
  </r>
  <r>
    <n v="2285"/>
    <s v="Arnold Floyd Blair"/>
    <x v="4"/>
    <n v="0.02"/>
    <n v="17.7"/>
    <n v="9.4700000000000006"/>
    <x v="2"/>
    <x v="3"/>
    <x v="2"/>
    <x v="6"/>
    <x v="5"/>
    <s v="Portfile® Personal File Boxes"/>
    <n v="0.59"/>
    <s v="United States"/>
    <x v="0"/>
    <x v="23"/>
    <s v="Rock Hill"/>
    <n v="29730"/>
    <x v="71"/>
    <x v="70"/>
    <n v="-85.022000000000006"/>
    <n v="21"/>
    <n v="374.6"/>
    <n v="90148"/>
    <n v="17.68"/>
    <x v="0"/>
  </r>
  <r>
    <n v="2484"/>
    <s v="Rhonda Bryant"/>
    <x v="4"/>
    <n v="0.05"/>
    <n v="6.48"/>
    <n v="7.91"/>
    <x v="1"/>
    <x v="3"/>
    <x v="2"/>
    <x v="7"/>
    <x v="5"/>
    <s v="Xerox 216"/>
    <n v="0.37"/>
    <s v="United States"/>
    <x v="0"/>
    <x v="12"/>
    <s v="Winter Haven"/>
    <n v="33881"/>
    <x v="71"/>
    <x v="72"/>
    <n v="322.12200000000001"/>
    <n v="16"/>
    <n v="109.99"/>
    <n v="88998"/>
    <n v="6.4300000000000006"/>
    <x v="0"/>
  </r>
  <r>
    <n v="2484"/>
    <s v="Rhonda Bryant"/>
    <x v="4"/>
    <n v="0.03"/>
    <n v="111.03"/>
    <n v="8.64"/>
    <x v="1"/>
    <x v="3"/>
    <x v="2"/>
    <x v="6"/>
    <x v="5"/>
    <s v="Fellowes Recycled Storage Drawers"/>
    <n v="0.78"/>
    <s v="United States"/>
    <x v="0"/>
    <x v="12"/>
    <s v="Winter Haven"/>
    <n v="33881"/>
    <x v="71"/>
    <x v="72"/>
    <n v="366.54"/>
    <n v="8"/>
    <n v="900.12"/>
    <n v="88998"/>
    <n v="111"/>
    <x v="0"/>
  </r>
  <r>
    <n v="604"/>
    <s v="Lindsay P Ashley"/>
    <x v="0"/>
    <n v="0.09"/>
    <n v="154.13"/>
    <n v="69"/>
    <x v="2"/>
    <x v="3"/>
    <x v="0"/>
    <x v="0"/>
    <x v="4"/>
    <s v="Laminate Occasional Tables"/>
    <n v="0.68"/>
    <s v="United States"/>
    <x v="2"/>
    <x v="8"/>
    <s v="Los Angeles"/>
    <n v="90045"/>
    <x v="72"/>
    <x v="70"/>
    <n v="-1763.7476999999999"/>
    <n v="38"/>
    <n v="5679.59"/>
    <n v="28647"/>
    <n v="154.04"/>
    <x v="2"/>
  </r>
  <r>
    <n v="605"/>
    <s v="Alison Peters Wooten"/>
    <x v="0"/>
    <n v="0.09"/>
    <n v="154.13"/>
    <n v="69"/>
    <x v="2"/>
    <x v="3"/>
    <x v="0"/>
    <x v="0"/>
    <x v="4"/>
    <s v="Laminate Occasional Tables"/>
    <n v="0.68"/>
    <s v="United States"/>
    <x v="3"/>
    <x v="11"/>
    <s v="West Islip"/>
    <n v="11795"/>
    <x v="72"/>
    <x v="70"/>
    <n v="-1763.7476999999999"/>
    <n v="10"/>
    <n v="1494.63"/>
    <n v="91144"/>
    <n v="154.04"/>
    <x v="3"/>
  </r>
  <r>
    <n v="994"/>
    <s v="Neal Weber"/>
    <x v="1"/>
    <n v="0.1"/>
    <n v="400.98"/>
    <n v="76.37"/>
    <x v="0"/>
    <x v="0"/>
    <x v="0"/>
    <x v="0"/>
    <x v="0"/>
    <s v="Bretford CR8500 Series Meeting Room Furniture"/>
    <n v="0.6"/>
    <s v="United States"/>
    <x v="3"/>
    <x v="29"/>
    <s v="Sanford"/>
    <n v="4073"/>
    <x v="72"/>
    <x v="70"/>
    <n v="-969.04836599999999"/>
    <n v="2"/>
    <n v="810.47"/>
    <n v="89433"/>
    <n v="400.88"/>
    <x v="3"/>
  </r>
  <r>
    <n v="999"/>
    <s v="Rita Barton"/>
    <x v="1"/>
    <n v="0.08"/>
    <n v="45.19"/>
    <n v="1.99"/>
    <x v="1"/>
    <x v="0"/>
    <x v="1"/>
    <x v="1"/>
    <x v="1"/>
    <s v="Verbatim DVD-RAM, 9.4GB, Rewritable, Type 1, DS, DataLife Plus"/>
    <n v="0.55000000000000004"/>
    <s v="United States"/>
    <x v="3"/>
    <x v="33"/>
    <s v="Ridgewood"/>
    <n v="7450"/>
    <x v="72"/>
    <x v="70"/>
    <n v="-71.83"/>
    <n v="3"/>
    <n v="127.22"/>
    <n v="89433"/>
    <n v="45.11"/>
    <x v="3"/>
  </r>
  <r>
    <n v="1000"/>
    <s v="Lynn Bell"/>
    <x v="1"/>
    <n v="0.03"/>
    <n v="33.979999999999997"/>
    <n v="19.989999999999998"/>
    <x v="1"/>
    <x v="0"/>
    <x v="0"/>
    <x v="11"/>
    <x v="5"/>
    <s v="Linden® 12&quot; Wall Clock With Oak Frame"/>
    <n v="0.55000000000000004"/>
    <s v="United States"/>
    <x v="3"/>
    <x v="42"/>
    <s v="Bennington"/>
    <n v="5201"/>
    <x v="72"/>
    <x v="70"/>
    <n v="-0.74"/>
    <n v="12"/>
    <n v="432.44"/>
    <n v="89433"/>
    <n v="33.949999999999996"/>
    <x v="3"/>
  </r>
  <r>
    <n v="2345"/>
    <s v="Colleen Marsh"/>
    <x v="4"/>
    <n v="7.0000000000000007E-2"/>
    <n v="200.98"/>
    <n v="23.76"/>
    <x v="0"/>
    <x v="3"/>
    <x v="0"/>
    <x v="9"/>
    <x v="3"/>
    <s v="Global Leather Highback Executive Chair with Pneumatic Height Adjustment, Black"/>
    <n v="0.57999999999999996"/>
    <s v="United States"/>
    <x v="0"/>
    <x v="32"/>
    <s v="Paducah"/>
    <n v="42003"/>
    <x v="72"/>
    <x v="70"/>
    <n v="-132.42599999999999"/>
    <n v="9"/>
    <n v="1805.9"/>
    <n v="89504"/>
    <n v="200.91"/>
    <x v="0"/>
  </r>
  <r>
    <n v="2345"/>
    <s v="Colleen Marsh"/>
    <x v="4"/>
    <n v="0.02"/>
    <n v="179.29"/>
    <n v="29.21"/>
    <x v="0"/>
    <x v="3"/>
    <x v="0"/>
    <x v="0"/>
    <x v="0"/>
    <s v="Bevis Round Conference Table Top, X-Base"/>
    <n v="0.76"/>
    <s v="United States"/>
    <x v="0"/>
    <x v="32"/>
    <s v="Paducah"/>
    <n v="42003"/>
    <x v="72"/>
    <x v="72"/>
    <n v="-411.23599999999999"/>
    <n v="2"/>
    <n v="311.41000000000003"/>
    <n v="89504"/>
    <n v="179.26999999999998"/>
    <x v="0"/>
  </r>
  <r>
    <n v="2417"/>
    <s v="Ken H Frazier"/>
    <x v="4"/>
    <n v="0"/>
    <n v="65.989999999999995"/>
    <n v="3.99"/>
    <x v="1"/>
    <x v="1"/>
    <x v="1"/>
    <x v="12"/>
    <x v="5"/>
    <s v="StarTAC 7760"/>
    <n v="0.59"/>
    <s v="United States"/>
    <x v="0"/>
    <x v="21"/>
    <s v="Oakton"/>
    <n v="22124"/>
    <x v="72"/>
    <x v="70"/>
    <n v="-60.564"/>
    <n v="13"/>
    <n v="765.65"/>
    <n v="86754"/>
    <n v="65.989999999999995"/>
    <x v="0"/>
  </r>
  <r>
    <n v="3279"/>
    <s v="Ricky Allred"/>
    <x v="4"/>
    <n v="0.01"/>
    <n v="45.99"/>
    <n v="4.99"/>
    <x v="1"/>
    <x v="2"/>
    <x v="1"/>
    <x v="12"/>
    <x v="5"/>
    <s v="KF 788"/>
    <n v="0.56000000000000005"/>
    <s v="United States"/>
    <x v="0"/>
    <x v="23"/>
    <s v="Columbia"/>
    <n v="29203"/>
    <x v="72"/>
    <x v="75"/>
    <n v="24.018000000000001"/>
    <n v="3"/>
    <n v="125.19"/>
    <n v="90767"/>
    <n v="45.980000000000004"/>
    <x v="0"/>
  </r>
  <r>
    <n v="373"/>
    <s v="Jeanne Werner"/>
    <x v="3"/>
    <n v="0.02"/>
    <n v="200.98"/>
    <n v="55.96"/>
    <x v="0"/>
    <x v="0"/>
    <x v="0"/>
    <x v="10"/>
    <x v="0"/>
    <s v="O'Sullivan Living Dimensions 3-Shelf Bookcases"/>
    <n v="0.75"/>
    <s v="United States"/>
    <x v="1"/>
    <x v="25"/>
    <s v="Detroit"/>
    <n v="48234"/>
    <x v="72"/>
    <x v="75"/>
    <n v="-163.63"/>
    <n v="45"/>
    <n v="9539.6"/>
    <n v="24193"/>
    <n v="200.95999999999998"/>
    <x v="1"/>
  </r>
  <r>
    <n v="373"/>
    <s v="Jeanne Werner"/>
    <x v="3"/>
    <n v="0.02"/>
    <n v="4.28"/>
    <n v="5.17"/>
    <x v="1"/>
    <x v="0"/>
    <x v="2"/>
    <x v="7"/>
    <x v="5"/>
    <s v="Xerox 1971"/>
    <n v="0.4"/>
    <s v="United States"/>
    <x v="1"/>
    <x v="25"/>
    <s v="Detroit"/>
    <n v="48234"/>
    <x v="72"/>
    <x v="70"/>
    <n v="-63.87"/>
    <n v="24"/>
    <n v="109.86"/>
    <n v="24193"/>
    <n v="4.2600000000000007"/>
    <x v="1"/>
  </r>
  <r>
    <n v="373"/>
    <s v="Jeanne Werner"/>
    <x v="3"/>
    <n v="0.04"/>
    <n v="85.99"/>
    <n v="0.99"/>
    <x v="1"/>
    <x v="0"/>
    <x v="1"/>
    <x v="12"/>
    <x v="2"/>
    <s v="Accessory4"/>
    <n v="0.85"/>
    <s v="United States"/>
    <x v="1"/>
    <x v="25"/>
    <s v="Detroit"/>
    <n v="48234"/>
    <x v="72"/>
    <x v="75"/>
    <n v="-175.17500000000001"/>
    <n v="19"/>
    <n v="1426.51"/>
    <n v="24193"/>
    <n v="85.949999999999989"/>
    <x v="1"/>
  </r>
  <r>
    <n v="375"/>
    <s v="Sandra Sharma"/>
    <x v="3"/>
    <n v="0.02"/>
    <n v="200.98"/>
    <n v="55.96"/>
    <x v="0"/>
    <x v="0"/>
    <x v="0"/>
    <x v="10"/>
    <x v="0"/>
    <s v="O'Sullivan Living Dimensions 3-Shelf Bookcases"/>
    <n v="0.75"/>
    <s v="United States"/>
    <x v="0"/>
    <x v="34"/>
    <s v="Morristown"/>
    <n v="37814"/>
    <x v="72"/>
    <x v="75"/>
    <n v="-224.9478"/>
    <n v="11"/>
    <n v="2331.9"/>
    <n v="90917"/>
    <n v="200.95999999999998"/>
    <x v="0"/>
  </r>
  <r>
    <n v="375"/>
    <s v="Sandra Sharma"/>
    <x v="3"/>
    <n v="0.02"/>
    <n v="4.28"/>
    <n v="5.17"/>
    <x v="1"/>
    <x v="0"/>
    <x v="2"/>
    <x v="7"/>
    <x v="5"/>
    <s v="Xerox 1971"/>
    <n v="0.4"/>
    <s v="United States"/>
    <x v="0"/>
    <x v="34"/>
    <s v="Morristown"/>
    <n v="37814"/>
    <x v="72"/>
    <x v="70"/>
    <n v="196.8"/>
    <n v="6"/>
    <n v="27.47"/>
    <n v="90917"/>
    <n v="4.2600000000000007"/>
    <x v="0"/>
  </r>
  <r>
    <n v="1682"/>
    <s v="Julie Edwards"/>
    <x v="3"/>
    <n v="0.08"/>
    <n v="4.9800000000000004"/>
    <n v="4.7"/>
    <x v="1"/>
    <x v="1"/>
    <x v="2"/>
    <x v="7"/>
    <x v="5"/>
    <s v="Staples Copy Paper (20Lb. and 84 Bright)"/>
    <n v="0.38"/>
    <s v="United States"/>
    <x v="1"/>
    <x v="10"/>
    <s v="Chicago"/>
    <n v="60611"/>
    <x v="72"/>
    <x v="70"/>
    <n v="-56.35"/>
    <n v="47"/>
    <n v="225.98"/>
    <n v="38080"/>
    <n v="4.9000000000000004"/>
    <x v="1"/>
  </r>
  <r>
    <n v="1683"/>
    <s v="Wesley Corbett"/>
    <x v="3"/>
    <n v="0.08"/>
    <n v="4.9800000000000004"/>
    <n v="4.7"/>
    <x v="1"/>
    <x v="1"/>
    <x v="2"/>
    <x v="7"/>
    <x v="5"/>
    <s v="Staples Copy Paper (20Lb. and 84 Bright)"/>
    <n v="0.38"/>
    <s v="United States"/>
    <x v="1"/>
    <x v="18"/>
    <s v="Conroe"/>
    <n v="77301"/>
    <x v="72"/>
    <x v="70"/>
    <n v="-56.35"/>
    <n v="12"/>
    <n v="57.7"/>
    <n v="90613"/>
    <n v="4.9000000000000004"/>
    <x v="1"/>
  </r>
  <r>
    <n v="3177"/>
    <s v="Laurie Petty"/>
    <x v="3"/>
    <n v="0.1"/>
    <n v="62.18"/>
    <n v="10.84"/>
    <x v="1"/>
    <x v="1"/>
    <x v="0"/>
    <x v="11"/>
    <x v="6"/>
    <s v="Deflect-o Glass Clear Studded Chair Mats"/>
    <n v="0.63"/>
    <s v="United States"/>
    <x v="0"/>
    <x v="12"/>
    <s v="Jupiter"/>
    <n v="33458"/>
    <x v="72"/>
    <x v="75"/>
    <n v="-29.666"/>
    <n v="9"/>
    <n v="511.57"/>
    <n v="90818"/>
    <n v="62.08"/>
    <x v="0"/>
  </r>
  <r>
    <n v="594"/>
    <s v="Charlie Moore"/>
    <x v="0"/>
    <n v="0.09"/>
    <n v="13.79"/>
    <n v="8.7799999999999994"/>
    <x v="1"/>
    <x v="1"/>
    <x v="0"/>
    <x v="11"/>
    <x v="5"/>
    <s v="9-3/4 Diameter Round Wall Clock"/>
    <n v="0.43"/>
    <s v="United States"/>
    <x v="1"/>
    <x v="2"/>
    <s v="Anderson"/>
    <n v="46016"/>
    <x v="73"/>
    <x v="74"/>
    <n v="-22.12"/>
    <n v="1"/>
    <n v="17.440000000000001"/>
    <n v="86309"/>
    <n v="13.7"/>
    <x v="1"/>
  </r>
  <r>
    <n v="83"/>
    <s v="Edgar Stone"/>
    <x v="1"/>
    <n v="0.04"/>
    <n v="296.18"/>
    <n v="54.12"/>
    <x v="0"/>
    <x v="3"/>
    <x v="0"/>
    <x v="0"/>
    <x v="0"/>
    <s v="Hon 94000 Series Round Tables"/>
    <n v="0.76"/>
    <s v="United States"/>
    <x v="3"/>
    <x v="27"/>
    <s v="Canton"/>
    <n v="44708"/>
    <x v="73"/>
    <x v="70"/>
    <n v="-715.77820599999995"/>
    <n v="6"/>
    <n v="1821.89"/>
    <n v="87365"/>
    <n v="296.14"/>
    <x v="3"/>
  </r>
  <r>
    <n v="1123"/>
    <s v="Peggy Lanier"/>
    <x v="1"/>
    <n v="0.03"/>
    <n v="7.3"/>
    <n v="7.72"/>
    <x v="1"/>
    <x v="0"/>
    <x v="2"/>
    <x v="5"/>
    <x v="5"/>
    <s v="Angle-D Binders with Locking Rings, Label Holders"/>
    <n v="0.38"/>
    <s v="United States"/>
    <x v="2"/>
    <x v="8"/>
    <s v="Roseville"/>
    <n v="95661"/>
    <x v="73"/>
    <x v="76"/>
    <n v="-127.05200000000001"/>
    <n v="14"/>
    <n v="103.61"/>
    <n v="87015"/>
    <n v="7.27"/>
    <x v="2"/>
  </r>
  <r>
    <n v="2426"/>
    <s v="Dorothy Holt"/>
    <x v="1"/>
    <n v="0.08"/>
    <n v="30.93"/>
    <n v="3.92"/>
    <x v="1"/>
    <x v="0"/>
    <x v="0"/>
    <x v="11"/>
    <x v="1"/>
    <s v="Advantus Employee of the Month Certificate Frame, 11 x 13-1/2"/>
    <n v="0.44"/>
    <s v="United States"/>
    <x v="1"/>
    <x v="18"/>
    <s v="Irving"/>
    <n v="75061"/>
    <x v="73"/>
    <x v="75"/>
    <n v="63.059100000000001"/>
    <n v="3"/>
    <n v="91.39"/>
    <n v="90859"/>
    <n v="30.85"/>
    <x v="1"/>
  </r>
  <r>
    <n v="724"/>
    <s v="Beverly Cooke Brooks"/>
    <x v="4"/>
    <n v="0.09"/>
    <n v="125.99"/>
    <n v="8.99"/>
    <x v="1"/>
    <x v="1"/>
    <x v="1"/>
    <x v="12"/>
    <x v="5"/>
    <s v="SC7868i"/>
    <n v="0.55000000000000004"/>
    <s v="United States"/>
    <x v="3"/>
    <x v="22"/>
    <s v="Stratford"/>
    <n v="6614"/>
    <x v="73"/>
    <x v="75"/>
    <n v="-605.37400000000002"/>
    <n v="1"/>
    <n v="100.38"/>
    <n v="90359"/>
    <n v="125.89999999999999"/>
    <x v="3"/>
  </r>
  <r>
    <n v="727"/>
    <s v="Lindsay Link"/>
    <x v="4"/>
    <n v="0.1"/>
    <n v="17.98"/>
    <n v="4"/>
    <x v="1"/>
    <x v="1"/>
    <x v="1"/>
    <x v="1"/>
    <x v="5"/>
    <s v="Belkin 107-key enhanced keyboard, USB/PS/2 interface"/>
    <n v="0.79"/>
    <s v="United States"/>
    <x v="3"/>
    <x v="29"/>
    <s v="Lewiston"/>
    <n v="4240"/>
    <x v="73"/>
    <x v="75"/>
    <n v="-99.55"/>
    <n v="4"/>
    <n v="66.319999999999993"/>
    <n v="90359"/>
    <n v="17.88"/>
    <x v="3"/>
  </r>
  <r>
    <n v="2356"/>
    <s v="Emma Bloom"/>
    <x v="4"/>
    <n v="0"/>
    <n v="29.34"/>
    <n v="7.87"/>
    <x v="1"/>
    <x v="1"/>
    <x v="0"/>
    <x v="11"/>
    <x v="5"/>
    <s v="Seth Thomas 14&quot; Putty-Colored Wall Clock"/>
    <n v="0.54"/>
    <s v="United States"/>
    <x v="2"/>
    <x v="45"/>
    <s v="Rock Springs"/>
    <n v="82901"/>
    <x v="73"/>
    <x v="74"/>
    <n v="385.37"/>
    <n v="22"/>
    <n v="668.38"/>
    <n v="91305"/>
    <n v="29.34"/>
    <x v="2"/>
  </r>
  <r>
    <n v="2372"/>
    <s v="Marvin Parrott"/>
    <x v="4"/>
    <n v="0.01"/>
    <n v="1.76"/>
    <n v="0.7"/>
    <x v="1"/>
    <x v="3"/>
    <x v="2"/>
    <x v="2"/>
    <x v="2"/>
    <s v="Newell 310"/>
    <n v="0.56000000000000005"/>
    <s v="United States"/>
    <x v="1"/>
    <x v="7"/>
    <s v="Duluth"/>
    <n v="55803"/>
    <x v="73"/>
    <x v="75"/>
    <n v="-1.56"/>
    <n v="4"/>
    <n v="7.2"/>
    <n v="90714"/>
    <n v="1.75"/>
    <x v="1"/>
  </r>
  <r>
    <n v="871"/>
    <s v="Sandy Ellington"/>
    <x v="3"/>
    <n v="0.03"/>
    <n v="14.2"/>
    <n v="5.3"/>
    <x v="1"/>
    <x v="2"/>
    <x v="0"/>
    <x v="11"/>
    <x v="2"/>
    <s v="Coloredge Poster Frame"/>
    <n v="0.46"/>
    <s v="United States"/>
    <x v="2"/>
    <x v="26"/>
    <s v="Reno"/>
    <n v="89502"/>
    <x v="73"/>
    <x v="74"/>
    <n v="21.555599999999998"/>
    <n v="2"/>
    <n v="31.24"/>
    <n v="90577"/>
    <n v="14.17"/>
    <x v="2"/>
  </r>
  <r>
    <n v="1646"/>
    <s v="Eugene Brewer Knox"/>
    <x v="3"/>
    <n v="0.06"/>
    <n v="3.29"/>
    <n v="1.35"/>
    <x v="1"/>
    <x v="0"/>
    <x v="2"/>
    <x v="14"/>
    <x v="2"/>
    <s v="Acco® Hot Clips™ Clips to Go"/>
    <n v="0.4"/>
    <s v="United States"/>
    <x v="3"/>
    <x v="11"/>
    <s v="Bethpage"/>
    <n v="11714"/>
    <x v="73"/>
    <x v="74"/>
    <n v="8.5299999999999994"/>
    <n v="11"/>
    <n v="35.97"/>
    <n v="90932"/>
    <n v="3.23"/>
    <x v="3"/>
  </r>
  <r>
    <n v="853"/>
    <s v="Leah Davenport"/>
    <x v="1"/>
    <n v="0.05"/>
    <n v="4.24"/>
    <n v="5.41"/>
    <x v="1"/>
    <x v="0"/>
    <x v="2"/>
    <x v="5"/>
    <x v="5"/>
    <s v="Storex DuraTech Recycled Plastic Frosted Binders"/>
    <n v="0.35"/>
    <s v="United States"/>
    <x v="2"/>
    <x v="8"/>
    <s v="Hesperia"/>
    <n v="92345"/>
    <x v="74"/>
    <x v="76"/>
    <n v="-89.216999999999999"/>
    <n v="12"/>
    <n v="50.83"/>
    <n v="88570"/>
    <n v="4.1900000000000004"/>
    <x v="2"/>
  </r>
  <r>
    <n v="2272"/>
    <s v="Brett Ingram"/>
    <x v="1"/>
    <n v="0.08"/>
    <n v="15.73"/>
    <n v="7.42"/>
    <x v="2"/>
    <x v="3"/>
    <x v="2"/>
    <x v="16"/>
    <x v="1"/>
    <s v="Acme Galleria® Hot Forged Steel Scissors with Colored Handles"/>
    <n v="0.56000000000000005"/>
    <s v="United States"/>
    <x v="1"/>
    <x v="18"/>
    <s v="Harker Heights"/>
    <n v="76543"/>
    <x v="74"/>
    <x v="76"/>
    <n v="-37.6"/>
    <n v="5"/>
    <n v="78.08"/>
    <n v="90110"/>
    <n v="15.65"/>
    <x v="1"/>
  </r>
  <r>
    <n v="2323"/>
    <s v="Emma Buckley"/>
    <x v="1"/>
    <n v="0.08"/>
    <n v="68.81"/>
    <n v="60"/>
    <x v="0"/>
    <x v="0"/>
    <x v="2"/>
    <x v="8"/>
    <x v="3"/>
    <s v="Holmes Replacement Filter for HEPA Air Cleaner, Very Large Room, HEPA Filter"/>
    <n v="0.41"/>
    <s v="United States"/>
    <x v="2"/>
    <x v="8"/>
    <s v="Coachella"/>
    <n v="92236"/>
    <x v="74"/>
    <x v="74"/>
    <n v="-550.42999999999995"/>
    <n v="5"/>
    <n v="337.86"/>
    <n v="88721"/>
    <n v="68.73"/>
    <x v="2"/>
  </r>
  <r>
    <n v="2323"/>
    <s v="Emma Buckley"/>
    <x v="1"/>
    <n v="0.04"/>
    <n v="21.38"/>
    <n v="8.99"/>
    <x v="1"/>
    <x v="0"/>
    <x v="2"/>
    <x v="2"/>
    <x v="1"/>
    <s v="Boston 1730 StandUp Electric Pencil Sharpener"/>
    <n v="0.59"/>
    <s v="United States"/>
    <x v="2"/>
    <x v="8"/>
    <s v="Coachella"/>
    <n v="92236"/>
    <x v="74"/>
    <x v="76"/>
    <n v="-52.12"/>
    <n v="4"/>
    <n v="84.21"/>
    <n v="88721"/>
    <n v="21.34"/>
    <x v="2"/>
  </r>
  <r>
    <n v="145"/>
    <s v="Rhonda Ivey"/>
    <x v="2"/>
    <n v="7.0000000000000007E-2"/>
    <n v="154.13"/>
    <n v="69"/>
    <x v="2"/>
    <x v="2"/>
    <x v="0"/>
    <x v="0"/>
    <x v="4"/>
    <s v="Laminate Occasional Tables"/>
    <n v="0.68"/>
    <s v="United States"/>
    <x v="3"/>
    <x v="28"/>
    <s v="West Mifflin"/>
    <n v="15122"/>
    <x v="74"/>
    <x v="75"/>
    <n v="-634.73410000000001"/>
    <n v="3"/>
    <n v="453.62"/>
    <n v="91089"/>
    <n v="154.06"/>
    <x v="3"/>
  </r>
  <r>
    <n v="1068"/>
    <s v="Erik Barr"/>
    <x v="2"/>
    <n v="0.04"/>
    <n v="22.84"/>
    <n v="16.87"/>
    <x v="1"/>
    <x v="2"/>
    <x v="2"/>
    <x v="7"/>
    <x v="5"/>
    <s v="Xerox 1982"/>
    <n v="0.39"/>
    <s v="United States"/>
    <x v="1"/>
    <x v="10"/>
    <s v="Calumet City"/>
    <n v="60409"/>
    <x v="74"/>
    <x v="75"/>
    <n v="-97.28"/>
    <n v="12"/>
    <n v="286.39999999999998"/>
    <n v="87109"/>
    <n v="22.8"/>
    <x v="1"/>
  </r>
  <r>
    <n v="2157"/>
    <s v="Tom Hoyle Honeycutt"/>
    <x v="2"/>
    <n v="0.05"/>
    <n v="55.5"/>
    <n v="52.2"/>
    <x v="1"/>
    <x v="2"/>
    <x v="0"/>
    <x v="11"/>
    <x v="6"/>
    <s v="Eldon Cleatmat® Chair Mats for Medium Pile Carpets"/>
    <n v="0.72"/>
    <s v="United States"/>
    <x v="1"/>
    <x v="25"/>
    <s v="Warren"/>
    <n v="48093"/>
    <x v="74"/>
    <x v="75"/>
    <n v="-118.54"/>
    <n v="4"/>
    <n v="253.87"/>
    <n v="90385"/>
    <n v="55.45"/>
    <x v="1"/>
  </r>
  <r>
    <n v="2157"/>
    <s v="Tom Hoyle Honeycutt"/>
    <x v="2"/>
    <n v="0.05"/>
    <n v="442.14"/>
    <n v="14.7"/>
    <x v="0"/>
    <x v="2"/>
    <x v="1"/>
    <x v="3"/>
    <x v="3"/>
    <s v="Okidata ML390 Turbo Dot Matrix Printers"/>
    <n v="0.56000000000000005"/>
    <s v="United States"/>
    <x v="1"/>
    <x v="25"/>
    <s v="Warren"/>
    <n v="48093"/>
    <x v="74"/>
    <x v="77"/>
    <n v="2963.48"/>
    <n v="14"/>
    <n v="5880.46"/>
    <n v="90385"/>
    <n v="442.09"/>
    <x v="1"/>
  </r>
  <r>
    <n v="1241"/>
    <s v="Bradley Schroeder"/>
    <x v="3"/>
    <n v="0"/>
    <n v="387.99"/>
    <n v="19.989999999999998"/>
    <x v="1"/>
    <x v="3"/>
    <x v="2"/>
    <x v="5"/>
    <x v="5"/>
    <s v="Fellowes PB300 Plastic Comb Binding Machine"/>
    <n v="0.38"/>
    <s v="United States"/>
    <x v="0"/>
    <x v="16"/>
    <s v="Auburn"/>
    <n v="36830"/>
    <x v="74"/>
    <x v="74"/>
    <n v="-70.14"/>
    <n v="23"/>
    <n v="9280.7199999999993"/>
    <n v="90880"/>
    <n v="387.99"/>
    <x v="0"/>
  </r>
  <r>
    <n v="1711"/>
    <s v="Sharon Long"/>
    <x v="3"/>
    <n v="7.0000000000000007E-2"/>
    <n v="7.59"/>
    <n v="4"/>
    <x v="1"/>
    <x v="3"/>
    <x v="0"/>
    <x v="11"/>
    <x v="2"/>
    <s v="Master Giant Foot® Doorstop, Safety Yellow"/>
    <n v="0.42"/>
    <s v="United States"/>
    <x v="0"/>
    <x v="5"/>
    <s v="Marietta"/>
    <n v="30062"/>
    <x v="74"/>
    <x v="76"/>
    <n v="-167.048"/>
    <n v="3"/>
    <n v="22.48"/>
    <n v="87747"/>
    <n v="7.52"/>
    <x v="0"/>
  </r>
  <r>
    <n v="2030"/>
    <s v="Lindsay O'Connell"/>
    <x v="0"/>
    <n v="0.04"/>
    <n v="120.97"/>
    <n v="7.11"/>
    <x v="1"/>
    <x v="3"/>
    <x v="1"/>
    <x v="3"/>
    <x v="6"/>
    <s v="Canon BP1200DH 12-Digit Bubble Jet Printing Calculator"/>
    <n v="0.36"/>
    <s v="United States"/>
    <x v="1"/>
    <x v="18"/>
    <s v="Greenville"/>
    <n v="75401"/>
    <x v="75"/>
    <x v="74"/>
    <n v="1320.5496000000001"/>
    <n v="16"/>
    <n v="1913.84"/>
    <n v="91059"/>
    <n v="120.92999999999999"/>
    <x v="1"/>
  </r>
  <r>
    <n v="2030"/>
    <s v="Lindsay O'Connell"/>
    <x v="0"/>
    <n v="0"/>
    <n v="195.99"/>
    <n v="4.2"/>
    <x v="1"/>
    <x v="3"/>
    <x v="1"/>
    <x v="12"/>
    <x v="5"/>
    <s v="688"/>
    <n v="0.6"/>
    <s v="United States"/>
    <x v="1"/>
    <x v="18"/>
    <s v="Greenville"/>
    <n v="75401"/>
    <x v="75"/>
    <x v="73"/>
    <n v="1585.5029999999999"/>
    <n v="16"/>
    <n v="2692.12"/>
    <n v="91059"/>
    <n v="195.99"/>
    <x v="1"/>
  </r>
  <r>
    <n v="2647"/>
    <s v="Teresa Bishop"/>
    <x v="2"/>
    <n v="0.1"/>
    <n v="10.98"/>
    <n v="3.99"/>
    <x v="1"/>
    <x v="3"/>
    <x v="2"/>
    <x v="8"/>
    <x v="5"/>
    <s v="Staples Surge Protector 6 outlet"/>
    <n v="0.57999999999999996"/>
    <s v="United States"/>
    <x v="2"/>
    <x v="8"/>
    <s v="Bakersfield"/>
    <n v="93309"/>
    <x v="75"/>
    <x v="78"/>
    <n v="-21.03"/>
    <n v="5"/>
    <n v="52.21"/>
    <n v="91386"/>
    <n v="10.88"/>
    <x v="2"/>
  </r>
  <r>
    <n v="2647"/>
    <s v="Teresa Bishop"/>
    <x v="2"/>
    <n v="0.01"/>
    <n v="39.979999999999997"/>
    <n v="9.1999999999999993"/>
    <x v="1"/>
    <x v="3"/>
    <x v="0"/>
    <x v="11"/>
    <x v="2"/>
    <s v="Eldon Radial Chair Mat for Low to Medium Pile Carpets"/>
    <n v="0.65"/>
    <s v="United States"/>
    <x v="2"/>
    <x v="8"/>
    <s v="Bakersfield"/>
    <n v="93309"/>
    <x v="75"/>
    <x v="73"/>
    <n v="117.52079999999999"/>
    <n v="4"/>
    <n v="170.32"/>
    <n v="91386"/>
    <n v="39.97"/>
    <x v="2"/>
  </r>
  <r>
    <n v="339"/>
    <s v="Bobby Clements"/>
    <x v="4"/>
    <n v="0.08"/>
    <n v="7.77"/>
    <n v="9.23"/>
    <x v="1"/>
    <x v="3"/>
    <x v="2"/>
    <x v="8"/>
    <x v="5"/>
    <s v="Hoover Commercial Soft Guard Upright Vacuum And Disposable Filtration Bags"/>
    <n v="0.57999999999999996"/>
    <s v="United States"/>
    <x v="3"/>
    <x v="27"/>
    <s v="Columbus"/>
    <n v="43229"/>
    <x v="75"/>
    <x v="76"/>
    <n v="-83.65"/>
    <n v="5"/>
    <n v="40.299999999999997"/>
    <n v="90583"/>
    <n v="7.6899999999999995"/>
    <x v="3"/>
  </r>
  <r>
    <n v="339"/>
    <s v="Bobby Clements"/>
    <x v="4"/>
    <n v="7.0000000000000007E-2"/>
    <n v="7.59"/>
    <n v="4"/>
    <x v="1"/>
    <x v="3"/>
    <x v="0"/>
    <x v="11"/>
    <x v="2"/>
    <s v="Master Giant Foot® Doorstop, Safety Yellow"/>
    <n v="0.42"/>
    <s v="United States"/>
    <x v="3"/>
    <x v="27"/>
    <s v="Columbus"/>
    <n v="43229"/>
    <x v="75"/>
    <x v="73"/>
    <n v="24.39"/>
    <n v="15"/>
    <n v="111.88"/>
    <n v="90583"/>
    <n v="7.52"/>
    <x v="3"/>
  </r>
  <r>
    <n v="1808"/>
    <s v="Joyce Knox"/>
    <x v="4"/>
    <n v="0.01"/>
    <n v="8.1199999999999992"/>
    <n v="2.83"/>
    <x v="2"/>
    <x v="2"/>
    <x v="1"/>
    <x v="1"/>
    <x v="1"/>
    <s v="Imation Neon Mac Format Diskettes, 10/Pack"/>
    <n v="0.77"/>
    <s v="United States"/>
    <x v="3"/>
    <x v="44"/>
    <s v="Parkersburg"/>
    <n v="26101"/>
    <x v="75"/>
    <x v="76"/>
    <n v="-40.76"/>
    <n v="10"/>
    <n v="88.64"/>
    <n v="89251"/>
    <n v="8.11"/>
    <x v="3"/>
  </r>
  <r>
    <n v="1364"/>
    <s v="Chris Ford"/>
    <x v="3"/>
    <n v="0.1"/>
    <n v="5.98"/>
    <n v="5.35"/>
    <x v="1"/>
    <x v="2"/>
    <x v="2"/>
    <x v="7"/>
    <x v="5"/>
    <s v="Xerox 1947"/>
    <n v="0.4"/>
    <s v="United States"/>
    <x v="3"/>
    <x v="36"/>
    <s v="Camp Springs"/>
    <n v="20746"/>
    <x v="75"/>
    <x v="74"/>
    <n v="-90.26"/>
    <n v="10"/>
    <n v="57.34"/>
    <n v="89994"/>
    <n v="5.8800000000000008"/>
    <x v="3"/>
  </r>
  <r>
    <n v="3001"/>
    <s v="Anthony Foley"/>
    <x v="3"/>
    <n v="0.03"/>
    <n v="5.4"/>
    <n v="7.78"/>
    <x v="1"/>
    <x v="1"/>
    <x v="2"/>
    <x v="5"/>
    <x v="5"/>
    <s v="3M Organizer Strips"/>
    <n v="0.37"/>
    <s v="United States"/>
    <x v="1"/>
    <x v="25"/>
    <s v="Port Huron"/>
    <n v="48060"/>
    <x v="75"/>
    <x v="73"/>
    <n v="-237.54400000000001"/>
    <n v="21"/>
    <n v="117.87"/>
    <n v="87043"/>
    <n v="5.37"/>
    <x v="1"/>
  </r>
  <r>
    <n v="2127"/>
    <s v="Joyce Kern"/>
    <x v="0"/>
    <n v="0.1"/>
    <n v="5.98"/>
    <n v="5.14"/>
    <x v="1"/>
    <x v="2"/>
    <x v="2"/>
    <x v="7"/>
    <x v="5"/>
    <s v="Xerox 1974"/>
    <n v="0.36"/>
    <s v="United States"/>
    <x v="1"/>
    <x v="25"/>
    <s v="Sterling Heights"/>
    <n v="48310"/>
    <x v="76"/>
    <x v="79"/>
    <n v="-49.53"/>
    <n v="6"/>
    <n v="33.950000000000003"/>
    <n v="88418"/>
    <n v="5.8800000000000008"/>
    <x v="1"/>
  </r>
  <r>
    <n v="3191"/>
    <s v="Jenny Hawkins"/>
    <x v="0"/>
    <n v="0.01"/>
    <n v="20.99"/>
    <n v="4.8099999999999996"/>
    <x v="1"/>
    <x v="3"/>
    <x v="1"/>
    <x v="12"/>
    <x v="6"/>
    <s v="1726 Digital Answering Machine"/>
    <n v="0.57999999999999996"/>
    <s v="United States"/>
    <x v="1"/>
    <x v="30"/>
    <s v="Stevens Point"/>
    <n v="54481"/>
    <x v="76"/>
    <x v="76"/>
    <n v="-9.1080000000000005"/>
    <n v="5"/>
    <n v="93.81"/>
    <n v="86447"/>
    <n v="20.979999999999997"/>
    <x v="1"/>
  </r>
  <r>
    <n v="1197"/>
    <s v="Grace McNeill Hunt"/>
    <x v="1"/>
    <n v="0.08"/>
    <n v="355.98"/>
    <n v="58.92"/>
    <x v="0"/>
    <x v="0"/>
    <x v="0"/>
    <x v="9"/>
    <x v="3"/>
    <s v="Hon 4700 Series Mobuis™ Mid-Back Task Chairs with Adjustable Arms"/>
    <n v="0.64"/>
    <s v="United States"/>
    <x v="3"/>
    <x v="35"/>
    <s v="Sudbury"/>
    <n v="1776"/>
    <x v="76"/>
    <x v="79"/>
    <n v="103.83"/>
    <n v="4"/>
    <n v="1350.94"/>
    <n v="87583"/>
    <n v="355.90000000000003"/>
    <x v="3"/>
  </r>
  <r>
    <n v="1894"/>
    <s v="Maureen Herbert Hood"/>
    <x v="1"/>
    <n v="0.01"/>
    <n v="26.17"/>
    <n v="1.39"/>
    <x v="1"/>
    <x v="1"/>
    <x v="2"/>
    <x v="15"/>
    <x v="5"/>
    <s v="Quality Park Security Envelopes"/>
    <n v="0.38"/>
    <s v="United States"/>
    <x v="1"/>
    <x v="30"/>
    <s v="Appleton"/>
    <n v="54915"/>
    <x v="76"/>
    <x v="73"/>
    <n v="237.04259999999999"/>
    <n v="13"/>
    <n v="343.54"/>
    <n v="91263"/>
    <n v="26.16"/>
    <x v="1"/>
  </r>
  <r>
    <n v="1015"/>
    <s v="Beverly Cameron"/>
    <x v="4"/>
    <n v="0"/>
    <n v="43.98"/>
    <n v="8.99"/>
    <x v="1"/>
    <x v="2"/>
    <x v="2"/>
    <x v="2"/>
    <x v="1"/>
    <s v="Boston 1645 Deluxe Heavier-Duty Electric Pencil Sharpener"/>
    <n v="0.57999999999999996"/>
    <s v="United States"/>
    <x v="0"/>
    <x v="9"/>
    <s v="Apex"/>
    <n v="27502"/>
    <x v="76"/>
    <x v="76"/>
    <n v="829.46699999999998"/>
    <n v="14"/>
    <n v="650.70000000000005"/>
    <n v="88390"/>
    <n v="43.98"/>
    <x v="0"/>
  </r>
  <r>
    <n v="1967"/>
    <s v="Carolyn Hoffman"/>
    <x v="4"/>
    <n v="0.01"/>
    <n v="78.650000000000006"/>
    <n v="13.99"/>
    <x v="2"/>
    <x v="0"/>
    <x v="2"/>
    <x v="8"/>
    <x v="6"/>
    <s v="Honeywell Quietcare HEPA Air Cleaner"/>
    <n v="0.52"/>
    <s v="United States"/>
    <x v="1"/>
    <x v="20"/>
    <s v="Clinton"/>
    <n v="52732"/>
    <x v="76"/>
    <x v="73"/>
    <n v="442.36590000000001"/>
    <n v="8"/>
    <n v="641.11"/>
    <n v="89456"/>
    <n v="78.64"/>
    <x v="1"/>
  </r>
  <r>
    <n v="2030"/>
    <s v="Lindsay O'Connell"/>
    <x v="4"/>
    <n v="0.03"/>
    <n v="55.98"/>
    <n v="4.8600000000000003"/>
    <x v="1"/>
    <x v="3"/>
    <x v="2"/>
    <x v="7"/>
    <x v="5"/>
    <s v="Xerox 1908"/>
    <n v="0.36"/>
    <s v="United States"/>
    <x v="1"/>
    <x v="18"/>
    <s v="Greenville"/>
    <n v="75401"/>
    <x v="76"/>
    <x v="79"/>
    <n v="526.04219999999998"/>
    <n v="13"/>
    <n v="762.38"/>
    <n v="91060"/>
    <n v="55.949999999999996"/>
    <x v="1"/>
  </r>
  <r>
    <n v="2745"/>
    <s v="Arnold Gay"/>
    <x v="4"/>
    <n v="0.01"/>
    <n v="220.98"/>
    <n v="64.66"/>
    <x v="0"/>
    <x v="3"/>
    <x v="0"/>
    <x v="10"/>
    <x v="0"/>
    <s v="Bush Cubix Collection Bookcases, Fully Assembled"/>
    <n v="0.62"/>
    <s v="United States"/>
    <x v="2"/>
    <x v="41"/>
    <s v="Chandler"/>
    <n v="85224"/>
    <x v="76"/>
    <x v="73"/>
    <n v="1049.03"/>
    <n v="11"/>
    <n v="2591.09"/>
    <n v="86184"/>
    <n v="220.97"/>
    <x v="2"/>
  </r>
  <r>
    <n v="2747"/>
    <s v="Brian Grady"/>
    <x v="4"/>
    <n v="0.01"/>
    <n v="220.98"/>
    <n v="64.66"/>
    <x v="0"/>
    <x v="3"/>
    <x v="0"/>
    <x v="10"/>
    <x v="0"/>
    <s v="Bush Cubix Collection Bookcases, Fully Assembled"/>
    <n v="0.62"/>
    <s v="United States"/>
    <x v="3"/>
    <x v="11"/>
    <s v="New York City"/>
    <n v="10115"/>
    <x v="76"/>
    <x v="73"/>
    <n v="1049.03"/>
    <n v="44"/>
    <n v="10364.36"/>
    <n v="23751"/>
    <n v="220.97"/>
    <x v="3"/>
  </r>
  <r>
    <n v="485"/>
    <s v="Edward Leonard"/>
    <x v="3"/>
    <n v="0.05"/>
    <n v="2.88"/>
    <n v="0.5"/>
    <x v="1"/>
    <x v="3"/>
    <x v="2"/>
    <x v="13"/>
    <x v="5"/>
    <s v="Avery 49"/>
    <n v="0.36"/>
    <s v="United States"/>
    <x v="2"/>
    <x v="8"/>
    <s v="Fresno"/>
    <n v="93727"/>
    <x v="76"/>
    <x v="79"/>
    <n v="6.0513000000000003"/>
    <n v="3"/>
    <n v="8.77"/>
    <n v="91062"/>
    <n v="2.83"/>
    <x v="2"/>
  </r>
  <r>
    <n v="383"/>
    <s v="Renee Alston"/>
    <x v="0"/>
    <n v="0.06"/>
    <n v="5.34"/>
    <n v="5.63"/>
    <x v="1"/>
    <x v="3"/>
    <x v="2"/>
    <x v="5"/>
    <x v="5"/>
    <s v="Pressboard Data Binder, Crimson, 12&quot; X 8 1/2&quot;"/>
    <n v="0.39"/>
    <s v="United States"/>
    <x v="3"/>
    <x v="28"/>
    <s v="Drexel Hill"/>
    <n v="19026"/>
    <x v="77"/>
    <x v="73"/>
    <n v="-82.822999999999993"/>
    <n v="7"/>
    <n v="38.65"/>
    <n v="88928"/>
    <n v="5.28"/>
    <x v="3"/>
  </r>
  <r>
    <n v="383"/>
    <s v="Renee Alston"/>
    <x v="0"/>
    <n v="7.0000000000000007E-2"/>
    <n v="65.989999999999995"/>
    <n v="5.26"/>
    <x v="2"/>
    <x v="3"/>
    <x v="1"/>
    <x v="12"/>
    <x v="5"/>
    <s v="8860"/>
    <n v="0.56000000000000005"/>
    <s v="United States"/>
    <x v="3"/>
    <x v="28"/>
    <s v="Drexel Hill"/>
    <n v="19026"/>
    <x v="77"/>
    <x v="80"/>
    <n v="107.08199999999999"/>
    <n v="5"/>
    <n v="279.83"/>
    <n v="88928"/>
    <n v="65.92"/>
    <x v="3"/>
  </r>
  <r>
    <n v="770"/>
    <s v="Geraldine Puckett"/>
    <x v="0"/>
    <n v="0.08"/>
    <n v="30.73"/>
    <n v="4"/>
    <x v="1"/>
    <x v="0"/>
    <x v="1"/>
    <x v="1"/>
    <x v="5"/>
    <s v="Fellowes 17-key keypad for PS/2 interface"/>
    <n v="0.75"/>
    <s v="United States"/>
    <x v="2"/>
    <x v="14"/>
    <s v="Tualatin"/>
    <n v="97062"/>
    <x v="77"/>
    <x v="73"/>
    <n v="-45.07"/>
    <n v="14"/>
    <n v="429.33"/>
    <n v="88667"/>
    <n v="30.650000000000002"/>
    <x v="2"/>
  </r>
  <r>
    <n v="771"/>
    <s v="Deborah Paul"/>
    <x v="0"/>
    <n v="0.05"/>
    <n v="14.56"/>
    <n v="3.5"/>
    <x v="1"/>
    <x v="0"/>
    <x v="2"/>
    <x v="8"/>
    <x v="5"/>
    <s v="Acco 6 Outlet Guardian Premium Surge Suppressor"/>
    <n v="0.57999999999999996"/>
    <s v="United States"/>
    <x v="2"/>
    <x v="14"/>
    <s v="West Linn"/>
    <n v="97068"/>
    <x v="77"/>
    <x v="80"/>
    <n v="-8.5299999999999994"/>
    <n v="3"/>
    <n v="44.66"/>
    <n v="88667"/>
    <n v="14.51"/>
    <x v="2"/>
  </r>
  <r>
    <n v="771"/>
    <s v="Deborah Paul"/>
    <x v="0"/>
    <n v="0"/>
    <n v="299.99"/>
    <n v="11.64"/>
    <x v="1"/>
    <x v="0"/>
    <x v="1"/>
    <x v="4"/>
    <x v="4"/>
    <s v="Brother DCP1000 Digital 3 in 1 Multifunction Machine"/>
    <n v="0.5"/>
    <s v="United States"/>
    <x v="2"/>
    <x v="14"/>
    <s v="West Linn"/>
    <n v="97068"/>
    <x v="77"/>
    <x v="80"/>
    <n v="285.95"/>
    <n v="5"/>
    <n v="1619.95"/>
    <n v="88667"/>
    <n v="299.99"/>
    <x v="2"/>
  </r>
  <r>
    <n v="2502"/>
    <s v="Toni Owens Poe"/>
    <x v="1"/>
    <n v="0.1"/>
    <n v="24.92"/>
    <n v="12.98"/>
    <x v="1"/>
    <x v="2"/>
    <x v="2"/>
    <x v="5"/>
    <x v="5"/>
    <s v="GBC Standard Therm-A-Bind Covers"/>
    <n v="0.39"/>
    <s v="United States"/>
    <x v="1"/>
    <x v="2"/>
    <s v="Munster"/>
    <n v="46321"/>
    <x v="77"/>
    <x v="73"/>
    <n v="-45.816000000000003"/>
    <n v="3"/>
    <n v="70.819999999999993"/>
    <n v="91310"/>
    <n v="24.82"/>
    <x v="1"/>
  </r>
  <r>
    <n v="2502"/>
    <s v="Toni Owens Poe"/>
    <x v="1"/>
    <n v="0"/>
    <n v="12.28"/>
    <n v="6.35"/>
    <x v="2"/>
    <x v="2"/>
    <x v="2"/>
    <x v="7"/>
    <x v="5"/>
    <s v="Staples Premium Bright 1-Part Blank Computer Paper"/>
    <n v="0.38"/>
    <s v="United States"/>
    <x v="1"/>
    <x v="2"/>
    <s v="Munster"/>
    <n v="46321"/>
    <x v="77"/>
    <x v="79"/>
    <n v="30.63"/>
    <n v="7"/>
    <n v="90.44"/>
    <n v="91310"/>
    <n v="12.28"/>
    <x v="1"/>
  </r>
  <r>
    <n v="2621"/>
    <s v="Robyn Hayes"/>
    <x v="1"/>
    <n v="0.03"/>
    <n v="40.97"/>
    <n v="8.99"/>
    <x v="2"/>
    <x v="3"/>
    <x v="2"/>
    <x v="2"/>
    <x v="1"/>
    <s v="Sanford 52201 APSCO Electric Pencil Sharpener"/>
    <n v="0.59"/>
    <s v="United States"/>
    <x v="0"/>
    <x v="34"/>
    <s v="Brentwood"/>
    <n v="37027"/>
    <x v="77"/>
    <x v="79"/>
    <n v="-177.05799999999999"/>
    <n v="5"/>
    <n v="207.22"/>
    <n v="88016"/>
    <n v="40.94"/>
    <x v="0"/>
  </r>
  <r>
    <n v="2840"/>
    <s v="Bob Berg"/>
    <x v="1"/>
    <n v="0"/>
    <n v="21.98"/>
    <n v="2.87"/>
    <x v="1"/>
    <x v="3"/>
    <x v="2"/>
    <x v="2"/>
    <x v="1"/>
    <s v="Panasonic KP-310 Heavy-Duty Electric Pencil Sharpener"/>
    <n v="0.55000000000000004"/>
    <s v="United States"/>
    <x v="0"/>
    <x v="12"/>
    <s v="North Miami"/>
    <n v="33161"/>
    <x v="77"/>
    <x v="79"/>
    <n v="21.096"/>
    <n v="16"/>
    <n v="360.03"/>
    <n v="87884"/>
    <n v="21.98"/>
    <x v="0"/>
  </r>
  <r>
    <n v="2882"/>
    <s v="Andrew Gonzalez"/>
    <x v="1"/>
    <n v="7.0000000000000007E-2"/>
    <n v="28.99"/>
    <n v="8.59"/>
    <x v="1"/>
    <x v="1"/>
    <x v="1"/>
    <x v="12"/>
    <x v="6"/>
    <s v="SouthWestern Bell FA970 Digital Answering Machine with Time/Day Stamp"/>
    <n v="0.56000000000000005"/>
    <s v="United States"/>
    <x v="0"/>
    <x v="9"/>
    <s v="Charlotte"/>
    <n v="28206"/>
    <x v="77"/>
    <x v="73"/>
    <n v="-16.063739999999999"/>
    <n v="39"/>
    <n v="936.8"/>
    <n v="16676"/>
    <n v="28.919999999999998"/>
    <x v="0"/>
  </r>
  <r>
    <n v="2884"/>
    <s v="Stuart C Robinson"/>
    <x v="1"/>
    <n v="7.0000000000000007E-2"/>
    <n v="28.99"/>
    <n v="8.59"/>
    <x v="1"/>
    <x v="1"/>
    <x v="1"/>
    <x v="12"/>
    <x v="6"/>
    <s v="SouthWestern Bell FA970 Digital Answering Machine with Time/Day Stamp"/>
    <n v="0.56000000000000005"/>
    <s v="United States"/>
    <x v="3"/>
    <x v="27"/>
    <s v="North Ridgeville"/>
    <n v="44039"/>
    <x v="77"/>
    <x v="73"/>
    <n v="-12.077999999999999"/>
    <n v="10"/>
    <n v="240.21"/>
    <n v="87631"/>
    <n v="28.919999999999998"/>
    <x v="3"/>
  </r>
  <r>
    <n v="3222"/>
    <s v="Diane Lu"/>
    <x v="1"/>
    <n v="0.04"/>
    <n v="39.479999999999997"/>
    <n v="1.99"/>
    <x v="2"/>
    <x v="3"/>
    <x v="1"/>
    <x v="1"/>
    <x v="1"/>
    <s v="80 Minute CD-R Spindle, 100/Pack - Staples"/>
    <n v="0.54"/>
    <s v="United States"/>
    <x v="0"/>
    <x v="12"/>
    <s v="Tallahassee"/>
    <n v="32303"/>
    <x v="77"/>
    <x v="73"/>
    <n v="-1535.4864"/>
    <n v="8"/>
    <n v="332.16"/>
    <n v="90814"/>
    <n v="39.44"/>
    <x v="0"/>
  </r>
  <r>
    <n v="3222"/>
    <s v="Diane Lu"/>
    <x v="1"/>
    <n v="0"/>
    <n v="8.1199999999999992"/>
    <n v="2.83"/>
    <x v="1"/>
    <x v="3"/>
    <x v="1"/>
    <x v="1"/>
    <x v="1"/>
    <s v="Imation Neon Mac Format Diskettes, 10/Pack"/>
    <n v="0.77"/>
    <s v="United States"/>
    <x v="0"/>
    <x v="12"/>
    <s v="Tallahassee"/>
    <n v="32303"/>
    <x v="77"/>
    <x v="79"/>
    <n v="-159.32"/>
    <n v="17"/>
    <n v="147.62"/>
    <n v="90814"/>
    <n v="8.1199999999999992"/>
    <x v="0"/>
  </r>
  <r>
    <n v="1852"/>
    <s v="Joy Kaplan McNeill"/>
    <x v="3"/>
    <n v="0.06"/>
    <n v="6.48"/>
    <n v="5.14"/>
    <x v="2"/>
    <x v="2"/>
    <x v="2"/>
    <x v="7"/>
    <x v="5"/>
    <s v="Xerox 23"/>
    <n v="0.37"/>
    <s v="United States"/>
    <x v="2"/>
    <x v="8"/>
    <s v="Carlsbad"/>
    <n v="92008"/>
    <x v="77"/>
    <x v="80"/>
    <n v="-28.45"/>
    <n v="10"/>
    <n v="68.34"/>
    <n v="86847"/>
    <n v="6.4200000000000008"/>
    <x v="2"/>
  </r>
  <r>
    <n v="1854"/>
    <s v="Erika Morgan"/>
    <x v="3"/>
    <n v="0.02"/>
    <n v="30.73"/>
    <n v="4"/>
    <x v="1"/>
    <x v="2"/>
    <x v="1"/>
    <x v="1"/>
    <x v="5"/>
    <s v="Fellowes 17-key keypad for PS/2 interface"/>
    <n v="0.75"/>
    <s v="United States"/>
    <x v="3"/>
    <x v="22"/>
    <s v="Seymour"/>
    <n v="6478"/>
    <x v="77"/>
    <x v="81"/>
    <n v="72.78"/>
    <n v="16"/>
    <n v="522.22"/>
    <n v="86847"/>
    <n v="30.71"/>
    <x v="3"/>
  </r>
  <r>
    <n v="2639"/>
    <s v="Marianne Connor"/>
    <x v="3"/>
    <n v="0.05"/>
    <n v="4.9800000000000004"/>
    <n v="0.49"/>
    <x v="1"/>
    <x v="1"/>
    <x v="2"/>
    <x v="13"/>
    <x v="5"/>
    <s v="Avery White Multi-Purpose Labels"/>
    <n v="0.39"/>
    <s v="United States"/>
    <x v="2"/>
    <x v="43"/>
    <s v="Roswell"/>
    <n v="88201"/>
    <x v="77"/>
    <x v="73"/>
    <n v="3.84"/>
    <n v="3"/>
    <n v="14.2"/>
    <n v="90952"/>
    <n v="4.9300000000000006"/>
    <x v="2"/>
  </r>
  <r>
    <n v="3105"/>
    <s v="Lawrence Hester"/>
    <x v="0"/>
    <n v="0.04"/>
    <n v="3.08"/>
    <n v="0.99"/>
    <x v="1"/>
    <x v="2"/>
    <x v="2"/>
    <x v="13"/>
    <x v="5"/>
    <s v="Avery 481"/>
    <n v="0.37"/>
    <s v="United States"/>
    <x v="0"/>
    <x v="32"/>
    <s v="Murray"/>
    <n v="42071"/>
    <x v="78"/>
    <x v="80"/>
    <n v="13.8"/>
    <n v="19"/>
    <n v="60.01"/>
    <n v="86327"/>
    <n v="3.04"/>
    <x v="0"/>
  </r>
  <r>
    <n v="3105"/>
    <s v="Lawrence Hester"/>
    <x v="0"/>
    <n v="0.02"/>
    <n v="6.48"/>
    <n v="5.9"/>
    <x v="1"/>
    <x v="2"/>
    <x v="2"/>
    <x v="7"/>
    <x v="5"/>
    <s v="Xerox 1976"/>
    <n v="0.37"/>
    <s v="United States"/>
    <x v="0"/>
    <x v="32"/>
    <s v="Murray"/>
    <n v="42071"/>
    <x v="78"/>
    <x v="80"/>
    <n v="4.3920000000000003"/>
    <n v="13"/>
    <n v="90.98"/>
    <n v="86327"/>
    <n v="6.4600000000000009"/>
    <x v="0"/>
  </r>
  <r>
    <n v="3105"/>
    <s v="Lawrence Hester"/>
    <x v="0"/>
    <n v="0.04"/>
    <n v="125.99"/>
    <n v="4.2"/>
    <x v="1"/>
    <x v="2"/>
    <x v="1"/>
    <x v="12"/>
    <x v="5"/>
    <s v="V3682"/>
    <n v="0.59"/>
    <s v="United States"/>
    <x v="0"/>
    <x v="32"/>
    <s v="Murray"/>
    <n v="42071"/>
    <x v="78"/>
    <x v="81"/>
    <n v="-236.25"/>
    <n v="12"/>
    <n v="1270.7"/>
    <n v="86327"/>
    <n v="125.94999999999999"/>
    <x v="0"/>
  </r>
  <r>
    <n v="3106"/>
    <s v="Alexander O'Brien"/>
    <x v="0"/>
    <n v="0.04"/>
    <n v="3.08"/>
    <n v="0.99"/>
    <x v="1"/>
    <x v="2"/>
    <x v="2"/>
    <x v="13"/>
    <x v="5"/>
    <s v="Avery 481"/>
    <n v="0.37"/>
    <s v="United States"/>
    <x v="1"/>
    <x v="18"/>
    <s v="Houston"/>
    <n v="77041"/>
    <x v="78"/>
    <x v="80"/>
    <n v="36.020000000000003"/>
    <n v="75"/>
    <n v="236.87"/>
    <n v="548"/>
    <n v="3.04"/>
    <x v="1"/>
  </r>
  <r>
    <n v="3106"/>
    <s v="Alexander O'Brien"/>
    <x v="0"/>
    <n v="0.02"/>
    <n v="6.48"/>
    <n v="5.9"/>
    <x v="1"/>
    <x v="2"/>
    <x v="2"/>
    <x v="7"/>
    <x v="5"/>
    <s v="Xerox 1976"/>
    <n v="0.37"/>
    <s v="United States"/>
    <x v="1"/>
    <x v="18"/>
    <s v="Houston"/>
    <n v="77041"/>
    <x v="78"/>
    <x v="80"/>
    <n v="-50.64"/>
    <n v="53"/>
    <n v="370.91"/>
    <n v="548"/>
    <n v="6.4600000000000009"/>
    <x v="1"/>
  </r>
  <r>
    <n v="3106"/>
    <s v="Alexander O'Brien"/>
    <x v="0"/>
    <n v="0.04"/>
    <n v="125.99"/>
    <n v="4.2"/>
    <x v="1"/>
    <x v="2"/>
    <x v="1"/>
    <x v="12"/>
    <x v="5"/>
    <s v="V3682"/>
    <n v="0.59"/>
    <s v="United States"/>
    <x v="1"/>
    <x v="18"/>
    <s v="Houston"/>
    <n v="77041"/>
    <x v="78"/>
    <x v="81"/>
    <n v="510.48899999999998"/>
    <n v="47"/>
    <n v="4976.92"/>
    <n v="548"/>
    <n v="125.94999999999999"/>
    <x v="1"/>
  </r>
  <r>
    <n v="637"/>
    <s v="Christopher Bryant"/>
    <x v="2"/>
    <n v="0.06"/>
    <n v="160.97999999999999"/>
    <n v="35.020000000000003"/>
    <x v="0"/>
    <x v="1"/>
    <x v="0"/>
    <x v="10"/>
    <x v="0"/>
    <s v="Rush Hierlooms Collection Rich Wood Bookcases"/>
    <n v="0.72"/>
    <s v="United States"/>
    <x v="2"/>
    <x v="8"/>
    <s v="Santa Clara"/>
    <n v="95051"/>
    <x v="78"/>
    <x v="78"/>
    <n v="-229.68"/>
    <n v="8"/>
    <n v="1232.01"/>
    <n v="87953"/>
    <n v="160.91999999999999"/>
    <x v="2"/>
  </r>
  <r>
    <n v="640"/>
    <s v="Neal Wolfe"/>
    <x v="2"/>
    <n v="0.06"/>
    <n v="160.97999999999999"/>
    <n v="35.020000000000003"/>
    <x v="0"/>
    <x v="1"/>
    <x v="0"/>
    <x v="10"/>
    <x v="0"/>
    <s v="Rush Hierlooms Collection Rich Wood Bookcases"/>
    <n v="0.72"/>
    <s v="United States"/>
    <x v="2"/>
    <x v="4"/>
    <s v="Seattle"/>
    <n v="98119"/>
    <x v="78"/>
    <x v="78"/>
    <n v="-229.68"/>
    <n v="30"/>
    <n v="4620.05"/>
    <n v="11077"/>
    <n v="160.91999999999999"/>
    <x v="2"/>
  </r>
  <r>
    <n v="314"/>
    <s v="Ruby Gibbons"/>
    <x v="4"/>
    <n v="0.04"/>
    <n v="1637.53"/>
    <n v="24.49"/>
    <x v="1"/>
    <x v="3"/>
    <x v="2"/>
    <x v="16"/>
    <x v="6"/>
    <s v="High Speed Automatic Electric Letter Opener"/>
    <n v="0.81"/>
    <s v="United States"/>
    <x v="1"/>
    <x v="10"/>
    <s v="Forest Park"/>
    <n v="60130"/>
    <x v="78"/>
    <x v="81"/>
    <n v="-1759.58"/>
    <n v="2"/>
    <n v="3206.94"/>
    <n v="89166"/>
    <n v="1637.49"/>
    <x v="1"/>
  </r>
  <r>
    <n v="315"/>
    <s v="Benjamin Kaufman"/>
    <x v="4"/>
    <n v="0.01"/>
    <n v="19.98"/>
    <n v="4"/>
    <x v="1"/>
    <x v="3"/>
    <x v="1"/>
    <x v="1"/>
    <x v="5"/>
    <s v="Belkin 105-Key Black Keyboard"/>
    <n v="0.68"/>
    <s v="United States"/>
    <x v="3"/>
    <x v="35"/>
    <s v="Belchertown"/>
    <n v="1007"/>
    <x v="78"/>
    <x v="79"/>
    <n v="-72.23"/>
    <n v="2"/>
    <n v="43.08"/>
    <n v="89166"/>
    <n v="19.97"/>
    <x v="3"/>
  </r>
  <r>
    <n v="669"/>
    <s v="Amy Shea"/>
    <x v="4"/>
    <n v="0.09"/>
    <n v="2.89"/>
    <n v="0.5"/>
    <x v="1"/>
    <x v="2"/>
    <x v="2"/>
    <x v="13"/>
    <x v="5"/>
    <s v="Avery 498"/>
    <n v="0.38"/>
    <s v="United States"/>
    <x v="1"/>
    <x v="20"/>
    <s v="Ottumwa"/>
    <n v="52501"/>
    <x v="78"/>
    <x v="81"/>
    <n v="40.482300000000002"/>
    <n v="22"/>
    <n v="58.67"/>
    <n v="88475"/>
    <n v="2.8000000000000003"/>
    <x v="1"/>
  </r>
  <r>
    <n v="669"/>
    <s v="Amy Shea"/>
    <x v="4"/>
    <n v="0.02"/>
    <n v="48.91"/>
    <n v="5.81"/>
    <x v="1"/>
    <x v="2"/>
    <x v="2"/>
    <x v="7"/>
    <x v="5"/>
    <s v="Xerox 1891"/>
    <n v="0.38"/>
    <s v="United States"/>
    <x v="1"/>
    <x v="20"/>
    <s v="Ottumwa"/>
    <n v="52501"/>
    <x v="78"/>
    <x v="80"/>
    <n v="32.86"/>
    <n v="2"/>
    <n v="101.06"/>
    <n v="88475"/>
    <n v="48.889999999999993"/>
    <x v="1"/>
  </r>
  <r>
    <n v="1679"/>
    <s v="Jeanne Nguyen"/>
    <x v="4"/>
    <n v="7.0000000000000007E-2"/>
    <n v="13.73"/>
    <n v="6.85"/>
    <x v="1"/>
    <x v="1"/>
    <x v="0"/>
    <x v="11"/>
    <x v="2"/>
    <s v="DAX Wood Document Frame."/>
    <n v="0.54"/>
    <s v="United States"/>
    <x v="3"/>
    <x v="27"/>
    <s v="Fairborn"/>
    <n v="45324"/>
    <x v="78"/>
    <x v="80"/>
    <n v="-22.72"/>
    <n v="21"/>
    <n v="276.64"/>
    <n v="86646"/>
    <n v="13.66"/>
    <x v="3"/>
  </r>
  <r>
    <n v="2794"/>
    <s v="Connie Bunn"/>
    <x v="4"/>
    <n v="0.06"/>
    <n v="2.61"/>
    <n v="0.5"/>
    <x v="1"/>
    <x v="3"/>
    <x v="2"/>
    <x v="13"/>
    <x v="5"/>
    <s v="Avery 479"/>
    <n v="0.39"/>
    <s v="United States"/>
    <x v="1"/>
    <x v="20"/>
    <s v="Marshalltown"/>
    <n v="50158"/>
    <x v="78"/>
    <x v="81"/>
    <n v="3.5949"/>
    <n v="2"/>
    <n v="5.21"/>
    <n v="87554"/>
    <n v="2.5499999999999998"/>
    <x v="1"/>
  </r>
  <r>
    <n v="3360"/>
    <s v="Daniel Huff"/>
    <x v="3"/>
    <n v="0.02"/>
    <n v="9.11"/>
    <n v="2.15"/>
    <x v="1"/>
    <x v="2"/>
    <x v="2"/>
    <x v="7"/>
    <x v="2"/>
    <s v="Black Print Carbonless Snap-Off® Rapid Letter, 8 1/2&quot; x 7&quot;"/>
    <n v="0.4"/>
    <s v="United States"/>
    <x v="1"/>
    <x v="30"/>
    <s v="West Allis"/>
    <n v="53214"/>
    <x v="78"/>
    <x v="81"/>
    <n v="18.41"/>
    <n v="3"/>
    <n v="27.37"/>
    <n v="91435"/>
    <n v="9.09"/>
    <x v="1"/>
  </r>
  <r>
    <n v="3361"/>
    <s v="Oscar Kenney"/>
    <x v="3"/>
    <n v="0.06"/>
    <n v="12.64"/>
    <n v="4.9800000000000004"/>
    <x v="1"/>
    <x v="2"/>
    <x v="0"/>
    <x v="11"/>
    <x v="1"/>
    <s v="Nu-Dell Executive Frame"/>
    <n v="0.48"/>
    <s v="United States"/>
    <x v="1"/>
    <x v="30"/>
    <s v="West Bend"/>
    <n v="53095"/>
    <x v="78"/>
    <x v="81"/>
    <n v="65.63"/>
    <n v="8"/>
    <n v="98.16"/>
    <n v="91435"/>
    <n v="12.58"/>
    <x v="1"/>
  </r>
  <r>
    <n v="691"/>
    <s v="Alicia Curtis"/>
    <x v="1"/>
    <n v="0.09"/>
    <n v="6.48"/>
    <n v="6.35"/>
    <x v="1"/>
    <x v="2"/>
    <x v="2"/>
    <x v="7"/>
    <x v="5"/>
    <s v="Xerox 200"/>
    <n v="0.37"/>
    <s v="United States"/>
    <x v="2"/>
    <x v="4"/>
    <s v="Tacoma"/>
    <n v="98408"/>
    <x v="79"/>
    <x v="81"/>
    <n v="-88.6"/>
    <n v="8"/>
    <n v="49.81"/>
    <n v="89915"/>
    <n v="6.3900000000000006"/>
    <x v="2"/>
  </r>
  <r>
    <n v="1471"/>
    <s v="Danielle Daniel"/>
    <x v="1"/>
    <n v="0.03"/>
    <n v="420.98"/>
    <n v="19.989999999999998"/>
    <x v="1"/>
    <x v="2"/>
    <x v="2"/>
    <x v="5"/>
    <x v="5"/>
    <s v="GBC DocuBind 200 Manual Binding Machine"/>
    <n v="0.35"/>
    <s v="United States"/>
    <x v="3"/>
    <x v="27"/>
    <s v="Westerville"/>
    <n v="43081"/>
    <x v="79"/>
    <x v="81"/>
    <n v="3043.0311000000002"/>
    <n v="10"/>
    <n v="4410.1899999999996"/>
    <n v="87077"/>
    <n v="420.95000000000005"/>
    <x v="3"/>
  </r>
  <r>
    <n v="2601"/>
    <s v="Malcolm French"/>
    <x v="2"/>
    <n v="0.05"/>
    <n v="5.74"/>
    <n v="5.3"/>
    <x v="1"/>
    <x v="3"/>
    <x v="2"/>
    <x v="16"/>
    <x v="1"/>
    <s v="Acme Kleencut® Forged Steel Scissors"/>
    <n v="0.55000000000000004"/>
    <s v="United States"/>
    <x v="3"/>
    <x v="47"/>
    <s v="Merrimack"/>
    <n v="3054"/>
    <x v="79"/>
    <x v="82"/>
    <n v="-50.75"/>
    <n v="7"/>
    <n v="42.02"/>
    <n v="87382"/>
    <n v="5.69"/>
    <x v="3"/>
  </r>
  <r>
    <n v="3275"/>
    <s v="Tamara Dickinson"/>
    <x v="2"/>
    <n v="0.02"/>
    <n v="13.48"/>
    <n v="4.51"/>
    <x v="1"/>
    <x v="2"/>
    <x v="2"/>
    <x v="6"/>
    <x v="5"/>
    <s v="Tenex Personal Project File with Scoop Front Design, Black"/>
    <n v="0.59"/>
    <s v="United States"/>
    <x v="2"/>
    <x v="4"/>
    <s v="Mount Vernon"/>
    <n v="98273"/>
    <x v="79"/>
    <x v="83"/>
    <n v="34.520000000000003"/>
    <n v="9"/>
    <n v="127.12"/>
    <n v="86233"/>
    <n v="13.46"/>
    <x v="2"/>
  </r>
  <r>
    <n v="247"/>
    <s v="Marshall Brandt Briggs"/>
    <x v="4"/>
    <n v="0.09"/>
    <n v="2.88"/>
    <n v="0.99"/>
    <x v="1"/>
    <x v="3"/>
    <x v="2"/>
    <x v="13"/>
    <x v="5"/>
    <s v="Avery 514"/>
    <n v="0.36"/>
    <s v="United States"/>
    <x v="0"/>
    <x v="34"/>
    <s v="Maryville"/>
    <n v="37804"/>
    <x v="79"/>
    <x v="83"/>
    <n v="-145.08199999999999"/>
    <n v="10"/>
    <n v="28.73"/>
    <n v="89140"/>
    <n v="2.79"/>
    <x v="0"/>
  </r>
  <r>
    <n v="1185"/>
    <s v="Lee Xu"/>
    <x v="4"/>
    <n v="0"/>
    <n v="6783.02"/>
    <n v="24.49"/>
    <x v="1"/>
    <x v="1"/>
    <x v="1"/>
    <x v="3"/>
    <x v="4"/>
    <s v="Polycom ViewStation™ ISDN Videoconferencing Unit"/>
    <n v="0.39"/>
    <s v="United States"/>
    <x v="0"/>
    <x v="16"/>
    <s v="Madison"/>
    <n v="35756"/>
    <x v="79"/>
    <x v="81"/>
    <n v="4.1100000000000003"/>
    <n v="3"/>
    <n v="20552.55"/>
    <n v="85938"/>
    <n v="6783.02"/>
    <x v="0"/>
  </r>
  <r>
    <n v="3258"/>
    <s v="Gretchen Best Wilkins"/>
    <x v="3"/>
    <n v="0.02"/>
    <n v="55.94"/>
    <n v="6.55"/>
    <x v="1"/>
    <x v="1"/>
    <x v="1"/>
    <x v="1"/>
    <x v="5"/>
    <s v="Fellowes Smart Design 104-Key Enhanced Keyboard, PS/2 Adapter, Platinum"/>
    <n v="0.68"/>
    <s v="United States"/>
    <x v="2"/>
    <x v="4"/>
    <s v="Lynnwood"/>
    <n v="98037"/>
    <x v="79"/>
    <x v="83"/>
    <n v="401.85"/>
    <n v="11"/>
    <n v="646.88"/>
    <n v="88824"/>
    <n v="55.919999999999995"/>
    <x v="2"/>
  </r>
  <r>
    <n v="87"/>
    <s v="Norman Shields"/>
    <x v="1"/>
    <n v="0.09"/>
    <n v="4.91"/>
    <n v="0.5"/>
    <x v="1"/>
    <x v="3"/>
    <x v="2"/>
    <x v="13"/>
    <x v="5"/>
    <s v="Avery 493"/>
    <n v="0.36"/>
    <s v="United States"/>
    <x v="2"/>
    <x v="8"/>
    <s v="Vacaville"/>
    <n v="95687"/>
    <x v="80"/>
    <x v="83"/>
    <n v="28.855799999999999"/>
    <n v="9"/>
    <n v="41.82"/>
    <n v="90597"/>
    <n v="4.82"/>
    <x v="2"/>
  </r>
  <r>
    <n v="87"/>
    <s v="Norman Shields"/>
    <x v="1"/>
    <n v="0.01"/>
    <n v="296.18"/>
    <n v="54.12"/>
    <x v="0"/>
    <x v="3"/>
    <x v="0"/>
    <x v="0"/>
    <x v="0"/>
    <s v="Hon 94000 Series Round Tables"/>
    <n v="0.76"/>
    <s v="United States"/>
    <x v="2"/>
    <x v="8"/>
    <s v="Vacaville"/>
    <n v="95687"/>
    <x v="80"/>
    <x v="77"/>
    <n v="173.48"/>
    <n v="9"/>
    <n v="2875.72"/>
    <n v="90597"/>
    <n v="296.17"/>
    <x v="2"/>
  </r>
  <r>
    <n v="2014"/>
    <s v="Cathy Simon"/>
    <x v="1"/>
    <n v="7.0000000000000007E-2"/>
    <n v="39.479999999999997"/>
    <n v="1.99"/>
    <x v="1"/>
    <x v="2"/>
    <x v="1"/>
    <x v="1"/>
    <x v="1"/>
    <s v="80 Minute CD-R Spindle, 100/Pack - Staples"/>
    <n v="0.54"/>
    <s v="United States"/>
    <x v="1"/>
    <x v="20"/>
    <s v="Council Bluffs"/>
    <n v="51503"/>
    <x v="80"/>
    <x v="78"/>
    <n v="88.72"/>
    <n v="4"/>
    <n v="151.27000000000001"/>
    <n v="88367"/>
    <n v="39.409999999999997"/>
    <x v="1"/>
  </r>
  <r>
    <n v="2014"/>
    <s v="Cathy Simon"/>
    <x v="1"/>
    <n v="0"/>
    <n v="4.91"/>
    <n v="0.5"/>
    <x v="1"/>
    <x v="2"/>
    <x v="2"/>
    <x v="13"/>
    <x v="5"/>
    <s v="Avery 493"/>
    <n v="0.36"/>
    <s v="United States"/>
    <x v="1"/>
    <x v="20"/>
    <s v="Council Bluffs"/>
    <n v="51503"/>
    <x v="80"/>
    <x v="78"/>
    <n v="7.2519"/>
    <n v="2"/>
    <n v="10.51"/>
    <n v="88367"/>
    <n v="4.91"/>
    <x v="1"/>
  </r>
  <r>
    <n v="949"/>
    <s v="Ernest Oh"/>
    <x v="2"/>
    <n v="0.02"/>
    <n v="48.04"/>
    <n v="5.09"/>
    <x v="1"/>
    <x v="1"/>
    <x v="2"/>
    <x v="7"/>
    <x v="5"/>
    <s v="Xerox 1910"/>
    <n v="0.37"/>
    <s v="United States"/>
    <x v="2"/>
    <x v="8"/>
    <s v="Los Angeles"/>
    <n v="90049"/>
    <x v="80"/>
    <x v="82"/>
    <n v="373.67"/>
    <n v="18"/>
    <n v="881.32"/>
    <n v="8257"/>
    <n v="48.019999999999996"/>
    <x v="2"/>
  </r>
  <r>
    <n v="950"/>
    <s v="Jane Shah"/>
    <x v="2"/>
    <n v="0.05"/>
    <n v="1500.97"/>
    <n v="29.7"/>
    <x v="0"/>
    <x v="1"/>
    <x v="1"/>
    <x v="3"/>
    <x v="3"/>
    <s v="Epson DFX5000+ Dot Matrix Printer"/>
    <n v="0.56999999999999995"/>
    <s v="United States"/>
    <x v="1"/>
    <x v="7"/>
    <s v="Prior Lake"/>
    <n v="55372"/>
    <x v="80"/>
    <x v="81"/>
    <n v="-2561.3235"/>
    <n v="1"/>
    <n v="1497.22"/>
    <n v="89084"/>
    <n v="1500.92"/>
    <x v="1"/>
  </r>
  <r>
    <n v="950"/>
    <s v="Jane Shah"/>
    <x v="2"/>
    <n v="0.02"/>
    <n v="48.04"/>
    <n v="5.09"/>
    <x v="1"/>
    <x v="1"/>
    <x v="2"/>
    <x v="7"/>
    <x v="5"/>
    <s v="Xerox 1910"/>
    <n v="0.37"/>
    <s v="United States"/>
    <x v="1"/>
    <x v="7"/>
    <s v="Prior Lake"/>
    <n v="55372"/>
    <x v="80"/>
    <x v="82"/>
    <n v="168.91890000000001"/>
    <n v="5"/>
    <n v="244.81"/>
    <n v="89084"/>
    <n v="48.019999999999996"/>
    <x v="1"/>
  </r>
  <r>
    <n v="950"/>
    <s v="Jane Shah"/>
    <x v="2"/>
    <n v="0.03"/>
    <n v="4.28"/>
    <n v="1.6"/>
    <x v="1"/>
    <x v="1"/>
    <x v="2"/>
    <x v="2"/>
    <x v="2"/>
    <s v="Newell 320"/>
    <n v="0.57999999999999996"/>
    <s v="United States"/>
    <x v="1"/>
    <x v="7"/>
    <s v="Prior Lake"/>
    <n v="55372"/>
    <x v="80"/>
    <x v="84"/>
    <n v="-6.2"/>
    <n v="1"/>
    <n v="4.55"/>
    <n v="89084"/>
    <n v="4.25"/>
    <x v="1"/>
  </r>
  <r>
    <n v="1938"/>
    <s v="Franklin Spencer"/>
    <x v="4"/>
    <n v="0.1"/>
    <n v="152.47999999999999"/>
    <n v="4"/>
    <x v="2"/>
    <x v="3"/>
    <x v="1"/>
    <x v="1"/>
    <x v="5"/>
    <s v="Adesso Programmable 142-Key Keyboard"/>
    <n v="0.79"/>
    <s v="United States"/>
    <x v="1"/>
    <x v="38"/>
    <s v="Emporia"/>
    <n v="66801"/>
    <x v="80"/>
    <x v="83"/>
    <n v="-521.09"/>
    <n v="4"/>
    <n v="558.16999999999996"/>
    <n v="88870"/>
    <n v="152.38"/>
    <x v="1"/>
  </r>
  <r>
    <n v="1940"/>
    <s v="Eileen McDonald"/>
    <x v="4"/>
    <n v="0.08"/>
    <n v="6.84"/>
    <n v="8.3699999999999992"/>
    <x v="1"/>
    <x v="3"/>
    <x v="2"/>
    <x v="16"/>
    <x v="1"/>
    <s v="Acme Design Line 8&quot; Stainless Steel Bent Scissors w/Champagne Handles, 3-1/8&quot; Cut"/>
    <n v="0.57999999999999996"/>
    <s v="United States"/>
    <x v="2"/>
    <x v="15"/>
    <s v="Draper"/>
    <n v="84020"/>
    <x v="80"/>
    <x v="78"/>
    <n v="-29.49"/>
    <n v="1"/>
    <n v="8.39"/>
    <n v="88870"/>
    <n v="6.76"/>
    <x v="2"/>
  </r>
  <r>
    <n v="959"/>
    <s v="Sally House"/>
    <x v="3"/>
    <n v="0.01"/>
    <n v="145.44999999999999"/>
    <n v="17.850000000000001"/>
    <x v="0"/>
    <x v="3"/>
    <x v="1"/>
    <x v="3"/>
    <x v="3"/>
    <s v="Panasonic KX-P1150 Dot Matrix Printer"/>
    <n v="0.56000000000000005"/>
    <s v="United States"/>
    <x v="1"/>
    <x v="18"/>
    <s v="Burleson"/>
    <n v="76028"/>
    <x v="80"/>
    <x v="83"/>
    <n v="837.6807"/>
    <n v="8"/>
    <n v="1214.03"/>
    <n v="91581"/>
    <n v="145.44"/>
    <x v="1"/>
  </r>
  <r>
    <n v="1553"/>
    <s v="Tara Powers Underwood"/>
    <x v="3"/>
    <n v="0.03"/>
    <n v="12.28"/>
    <n v="6.35"/>
    <x v="1"/>
    <x v="0"/>
    <x v="2"/>
    <x v="7"/>
    <x v="5"/>
    <s v="Staples Premium Bright 1-Part Blank Computer Paper"/>
    <n v="0.38"/>
    <s v="United States"/>
    <x v="0"/>
    <x v="0"/>
    <s v="Greenville"/>
    <n v="38701"/>
    <x v="80"/>
    <x v="78"/>
    <n v="68.676000000000002"/>
    <n v="7"/>
    <n v="87.53"/>
    <n v="87484"/>
    <n v="12.25"/>
    <x v="0"/>
  </r>
  <r>
    <n v="2561"/>
    <s v="Laurie Moon"/>
    <x v="3"/>
    <n v="0.03"/>
    <n v="160.97999999999999"/>
    <n v="30"/>
    <x v="0"/>
    <x v="1"/>
    <x v="0"/>
    <x v="9"/>
    <x v="3"/>
    <s v="Office Star - Mid Back Dual function Ergonomic High Back Chair with 2-Way Adjustable Arms"/>
    <n v="0.62"/>
    <s v="United States"/>
    <x v="3"/>
    <x v="11"/>
    <s v="Ossining"/>
    <n v="10562"/>
    <x v="80"/>
    <x v="77"/>
    <n v="1261.4718"/>
    <n v="11"/>
    <n v="1828.22"/>
    <n v="86465"/>
    <n v="160.94999999999999"/>
    <x v="3"/>
  </r>
  <r>
    <n v="1976"/>
    <s v="Sherri F Vogel"/>
    <x v="0"/>
    <n v="0.06"/>
    <n v="40.99"/>
    <n v="17.48"/>
    <x v="1"/>
    <x v="1"/>
    <x v="2"/>
    <x v="7"/>
    <x v="5"/>
    <s v="Xerox 1893"/>
    <n v="0.36"/>
    <s v="United States"/>
    <x v="1"/>
    <x v="25"/>
    <s v="East Lansing"/>
    <n v="48823"/>
    <x v="81"/>
    <x v="77"/>
    <n v="214.23"/>
    <n v="14"/>
    <n v="585.08000000000004"/>
    <n v="89041"/>
    <n v="40.93"/>
    <x v="1"/>
  </r>
  <r>
    <n v="2618"/>
    <s v="Amy Hamrick Melvin"/>
    <x v="0"/>
    <n v="0.1"/>
    <n v="20.27"/>
    <n v="3.99"/>
    <x v="1"/>
    <x v="3"/>
    <x v="2"/>
    <x v="8"/>
    <x v="5"/>
    <s v="Fellowes Mighty 8 Compact Surge Protector"/>
    <n v="0.56999999999999995"/>
    <s v="United States"/>
    <x v="3"/>
    <x v="11"/>
    <s v="New York City"/>
    <n v="10004"/>
    <x v="81"/>
    <x v="78"/>
    <n v="84.05"/>
    <n v="53"/>
    <n v="1051.52"/>
    <n v="53153"/>
    <n v="20.169999999999998"/>
    <x v="3"/>
  </r>
  <r>
    <n v="2620"/>
    <s v="Phyllis Little"/>
    <x v="0"/>
    <n v="0.1"/>
    <n v="20.27"/>
    <n v="3.99"/>
    <x v="1"/>
    <x v="3"/>
    <x v="2"/>
    <x v="8"/>
    <x v="5"/>
    <s v="Fellowes Mighty 8 Compact Surge Protector"/>
    <n v="0.56999999999999995"/>
    <s v="United States"/>
    <x v="0"/>
    <x v="34"/>
    <s v="Bartlett"/>
    <n v="38134"/>
    <x v="81"/>
    <x v="78"/>
    <n v="381.61799999999999"/>
    <n v="13"/>
    <n v="257.92"/>
    <n v="88017"/>
    <n v="20.169999999999998"/>
    <x v="0"/>
  </r>
  <r>
    <n v="2618"/>
    <s v="Amy Hamrick Melvin"/>
    <x v="1"/>
    <n v="0.05"/>
    <n v="4.84"/>
    <n v="0.71"/>
    <x v="2"/>
    <x v="3"/>
    <x v="2"/>
    <x v="2"/>
    <x v="2"/>
    <s v="*Staples* Highlighting Markers"/>
    <n v="0.52"/>
    <s v="United States"/>
    <x v="3"/>
    <x v="11"/>
    <s v="New York City"/>
    <n v="10004"/>
    <x v="81"/>
    <x v="83"/>
    <n v="29.17"/>
    <n v="20"/>
    <n v="103.39"/>
    <n v="34017"/>
    <n v="4.79"/>
    <x v="3"/>
  </r>
  <r>
    <n v="2618"/>
    <s v="Amy Hamrick Melvin"/>
    <x v="1"/>
    <n v="0.01"/>
    <n v="14.98"/>
    <n v="7.69"/>
    <x v="1"/>
    <x v="3"/>
    <x v="2"/>
    <x v="6"/>
    <x v="5"/>
    <s v="Super Decoflex Portable Personal File"/>
    <n v="0.56999999999999995"/>
    <s v="United States"/>
    <x v="3"/>
    <x v="11"/>
    <s v="New York City"/>
    <n v="10004"/>
    <x v="81"/>
    <x v="77"/>
    <n v="-48.97"/>
    <n v="28"/>
    <n v="435.39"/>
    <n v="34017"/>
    <n v="14.97"/>
    <x v="3"/>
  </r>
  <r>
    <n v="2619"/>
    <s v="Brandon E Shepherd"/>
    <x v="1"/>
    <n v="0.05"/>
    <n v="4.84"/>
    <n v="0.71"/>
    <x v="2"/>
    <x v="3"/>
    <x v="2"/>
    <x v="2"/>
    <x v="2"/>
    <s v="*Staples* Highlighting Markers"/>
    <n v="0.52"/>
    <s v="United States"/>
    <x v="1"/>
    <x v="46"/>
    <s v="Sioux Falls"/>
    <n v="57103"/>
    <x v="81"/>
    <x v="83"/>
    <n v="17.836500000000001"/>
    <n v="5"/>
    <n v="25.85"/>
    <n v="88014"/>
    <n v="4.79"/>
    <x v="1"/>
  </r>
  <r>
    <n v="2958"/>
    <s v="Ellen Sparks"/>
    <x v="2"/>
    <n v="0.06"/>
    <n v="20.99"/>
    <n v="0.99"/>
    <x v="1"/>
    <x v="3"/>
    <x v="1"/>
    <x v="12"/>
    <x v="2"/>
    <s v="Accessory21"/>
    <n v="0.37"/>
    <s v="United States"/>
    <x v="1"/>
    <x v="30"/>
    <s v="Neenah"/>
    <n v="54956"/>
    <x v="81"/>
    <x v="85"/>
    <n v="224.9607"/>
    <n v="18"/>
    <n v="326.02999999999997"/>
    <n v="90265"/>
    <n v="20.93"/>
    <x v="1"/>
  </r>
  <r>
    <n v="1368"/>
    <s v="Patsy Harmon"/>
    <x v="4"/>
    <n v="0.09"/>
    <n v="4.55"/>
    <n v="1.49"/>
    <x v="1"/>
    <x v="1"/>
    <x v="2"/>
    <x v="5"/>
    <x v="5"/>
    <s v="Presstex Flexible Ring Binders"/>
    <n v="0.35"/>
    <s v="United States"/>
    <x v="1"/>
    <x v="18"/>
    <s v="Lufkin"/>
    <n v="75901"/>
    <x v="81"/>
    <x v="77"/>
    <n v="16.898"/>
    <n v="6"/>
    <n v="25.45"/>
    <n v="90514"/>
    <n v="4.46"/>
    <x v="1"/>
  </r>
  <r>
    <n v="1369"/>
    <s v="Joe D Dean"/>
    <x v="4"/>
    <n v="7.0000000000000007E-2"/>
    <n v="9.7799999999999994"/>
    <n v="5.76"/>
    <x v="2"/>
    <x v="1"/>
    <x v="2"/>
    <x v="15"/>
    <x v="5"/>
    <s v="Staples #10 Laser &amp; Inkjet Envelopes, 4 1/8&quot; x 9 1/2&quot;, 100/Box"/>
    <n v="0.35"/>
    <s v="United States"/>
    <x v="1"/>
    <x v="18"/>
    <s v="Mansfield"/>
    <n v="76063"/>
    <x v="81"/>
    <x v="77"/>
    <n v="20.14"/>
    <n v="11"/>
    <n v="110.72"/>
    <n v="90514"/>
    <n v="9.7099999999999991"/>
    <x v="1"/>
  </r>
  <r>
    <n v="2395"/>
    <s v="Beverly Roberts"/>
    <x v="3"/>
    <n v="0.04"/>
    <n v="60.97"/>
    <n v="4.5"/>
    <x v="1"/>
    <x v="3"/>
    <x v="2"/>
    <x v="8"/>
    <x v="5"/>
    <s v="Tripp Lite Isotel 6 Outlet Surge Protector with Fax/Modem Protection"/>
    <n v="0.56000000000000005"/>
    <s v="United States"/>
    <x v="0"/>
    <x v="5"/>
    <s v="Savannah"/>
    <n v="31401"/>
    <x v="81"/>
    <x v="78"/>
    <n v="79.423199999999994"/>
    <n v="15"/>
    <n v="904.31"/>
    <n v="86952"/>
    <n v="60.93"/>
    <x v="0"/>
  </r>
  <r>
    <n v="3381"/>
    <s v="Christopher Norton Patterson"/>
    <x v="3"/>
    <n v="0.05"/>
    <n v="11.97"/>
    <n v="5.81"/>
    <x v="1"/>
    <x v="3"/>
    <x v="2"/>
    <x v="2"/>
    <x v="1"/>
    <s v="Staples SlimLine Pencil Sharpener"/>
    <n v="0.6"/>
    <s v="United States"/>
    <x v="0"/>
    <x v="5"/>
    <s v="Macon"/>
    <n v="31204"/>
    <x v="81"/>
    <x v="77"/>
    <n v="349.05930000000001"/>
    <n v="2"/>
    <n v="25.31"/>
    <n v="88836"/>
    <n v="11.92"/>
    <x v="0"/>
  </r>
  <r>
    <n v="618"/>
    <s v="Robert Cowan"/>
    <x v="0"/>
    <n v="0.06"/>
    <n v="17.98"/>
    <n v="4"/>
    <x v="1"/>
    <x v="1"/>
    <x v="1"/>
    <x v="1"/>
    <x v="5"/>
    <s v="Belkin 107-key enhanced keyboard, USB/PS/2 interface"/>
    <n v="0.79"/>
    <s v="United States"/>
    <x v="2"/>
    <x v="3"/>
    <s v="Pueblo West"/>
    <n v="81007"/>
    <x v="82"/>
    <x v="77"/>
    <n v="-78.13"/>
    <n v="4"/>
    <n v="70.06"/>
    <n v="88197"/>
    <n v="17.920000000000002"/>
    <x v="2"/>
  </r>
  <r>
    <n v="3309"/>
    <s v="Edwin Chung"/>
    <x v="0"/>
    <n v="0.1"/>
    <n v="6.64"/>
    <n v="54.95"/>
    <x v="1"/>
    <x v="0"/>
    <x v="0"/>
    <x v="11"/>
    <x v="1"/>
    <s v="G.E. Longer-Life Indoor Recessed Floodlight Bulbs"/>
    <n v="0.37"/>
    <s v="United States"/>
    <x v="3"/>
    <x v="35"/>
    <s v="Natick"/>
    <n v="1760"/>
    <x v="82"/>
    <x v="82"/>
    <n v="-25"/>
    <n v="4"/>
    <n v="25.31"/>
    <n v="90460"/>
    <n v="6.54"/>
    <x v="3"/>
  </r>
  <r>
    <n v="3310"/>
    <s v="Tiffany Grossman Hardin"/>
    <x v="0"/>
    <n v="0.05"/>
    <n v="90.48"/>
    <n v="19.989999999999998"/>
    <x v="1"/>
    <x v="0"/>
    <x v="2"/>
    <x v="15"/>
    <x v="5"/>
    <s v="Tyvek® Side-Opening Peel &amp; Seel® Expanding Envelopes"/>
    <n v="0.4"/>
    <s v="United States"/>
    <x v="3"/>
    <x v="35"/>
    <s v="Sandwich"/>
    <n v="2563"/>
    <x v="82"/>
    <x v="77"/>
    <n v="255.1482"/>
    <n v="4"/>
    <n v="369.78"/>
    <n v="90460"/>
    <n v="90.43"/>
    <x v="3"/>
  </r>
  <r>
    <n v="1689"/>
    <s v="Larry Church"/>
    <x v="1"/>
    <n v="0"/>
    <n v="48.91"/>
    <n v="35"/>
    <x v="1"/>
    <x v="3"/>
    <x v="2"/>
    <x v="6"/>
    <x v="4"/>
    <s v="Tennsco Industrial Shelving"/>
    <n v="0.83"/>
    <s v="United States"/>
    <x v="1"/>
    <x v="2"/>
    <s v="Highland"/>
    <n v="46322"/>
    <x v="82"/>
    <x v="77"/>
    <n v="-628.38"/>
    <n v="10"/>
    <n v="514.79"/>
    <n v="91077"/>
    <n v="48.91"/>
    <x v="1"/>
  </r>
  <r>
    <n v="2308"/>
    <s v="Laurence Cummings"/>
    <x v="2"/>
    <n v="0.08"/>
    <n v="9.48"/>
    <n v="7.29"/>
    <x v="1"/>
    <x v="0"/>
    <x v="0"/>
    <x v="11"/>
    <x v="1"/>
    <s v="DAX Two-Tone Rosewood/Black Document Frame, Desktop, 5 x 7"/>
    <n v="0.45"/>
    <s v="United States"/>
    <x v="0"/>
    <x v="12"/>
    <s v="Lehigh Acres"/>
    <n v="33971"/>
    <x v="82"/>
    <x v="82"/>
    <n v="-50.4"/>
    <n v="2"/>
    <n v="20.22"/>
    <n v="90557"/>
    <n v="9.4"/>
    <x v="0"/>
  </r>
  <r>
    <n v="2308"/>
    <s v="Laurence Cummings"/>
    <x v="2"/>
    <n v="0.03"/>
    <n v="193.17"/>
    <n v="19.989999999999998"/>
    <x v="1"/>
    <x v="0"/>
    <x v="2"/>
    <x v="6"/>
    <x v="5"/>
    <s v="Fellowes Staxonsteel® Drawer Files"/>
    <n v="0.71"/>
    <s v="United States"/>
    <x v="0"/>
    <x v="12"/>
    <s v="Lehigh Acres"/>
    <n v="33971"/>
    <x v="82"/>
    <x v="85"/>
    <n v="-348.75400000000002"/>
    <n v="8"/>
    <n v="1548.97"/>
    <n v="90557"/>
    <n v="193.14"/>
    <x v="0"/>
  </r>
  <r>
    <n v="1060"/>
    <s v="Gene Gilliam"/>
    <x v="4"/>
    <n v="0.09"/>
    <n v="138.75"/>
    <n v="52.42"/>
    <x v="0"/>
    <x v="0"/>
    <x v="0"/>
    <x v="0"/>
    <x v="0"/>
    <s v="Balt Split Level Computer Training Table"/>
    <n v="0.74"/>
    <s v="United States"/>
    <x v="0"/>
    <x v="5"/>
    <s v="Atlanta"/>
    <n v="30318"/>
    <x v="82"/>
    <x v="77"/>
    <n v="-445.97177625"/>
    <n v="23"/>
    <n v="2527.79"/>
    <n v="58628"/>
    <n v="138.66"/>
    <x v="0"/>
  </r>
  <r>
    <n v="1062"/>
    <s v="Willie Robinson"/>
    <x v="4"/>
    <n v="0.09"/>
    <n v="138.75"/>
    <n v="52.42"/>
    <x v="0"/>
    <x v="0"/>
    <x v="0"/>
    <x v="0"/>
    <x v="0"/>
    <s v="Balt Split Level Computer Training Table"/>
    <n v="0.74"/>
    <s v="United States"/>
    <x v="3"/>
    <x v="11"/>
    <s v="Coram"/>
    <n v="11727"/>
    <x v="82"/>
    <x v="77"/>
    <n v="-335.31712499999998"/>
    <n v="6"/>
    <n v="659.42"/>
    <n v="91354"/>
    <n v="138.66"/>
    <x v="3"/>
  </r>
  <r>
    <n v="1254"/>
    <s v="Anne Bland"/>
    <x v="4"/>
    <n v="0.06"/>
    <n v="3.95"/>
    <n v="2"/>
    <x v="1"/>
    <x v="2"/>
    <x v="2"/>
    <x v="14"/>
    <x v="2"/>
    <s v="Advantus Map Pennant Flags and Round Head Tacks"/>
    <n v="0.53"/>
    <s v="United States"/>
    <x v="1"/>
    <x v="18"/>
    <s v="Channelview"/>
    <n v="77530"/>
    <x v="82"/>
    <x v="77"/>
    <n v="-9.68"/>
    <n v="5"/>
    <n v="19.66"/>
    <n v="89984"/>
    <n v="3.89"/>
    <x v="1"/>
  </r>
  <r>
    <n v="2256"/>
    <s v="Lloyd Levin"/>
    <x v="4"/>
    <n v="7.0000000000000007E-2"/>
    <n v="70.98"/>
    <n v="30"/>
    <x v="0"/>
    <x v="3"/>
    <x v="0"/>
    <x v="9"/>
    <x v="3"/>
    <s v="Novimex Turbo Task Chair"/>
    <n v="0.73"/>
    <s v="United States"/>
    <x v="0"/>
    <x v="9"/>
    <s v="New Bern"/>
    <n v="28560"/>
    <x v="82"/>
    <x v="82"/>
    <n v="-222.95"/>
    <n v="20"/>
    <n v="1373.47"/>
    <n v="87964"/>
    <n v="70.910000000000011"/>
    <x v="0"/>
  </r>
  <r>
    <n v="2330"/>
    <s v="Kara Foster"/>
    <x v="4"/>
    <n v="0.06"/>
    <n v="28.53"/>
    <n v="1.49"/>
    <x v="1"/>
    <x v="2"/>
    <x v="2"/>
    <x v="5"/>
    <x v="5"/>
    <s v="Lock-Up Easel 'Spel-Binder'"/>
    <n v="0.38"/>
    <s v="United States"/>
    <x v="1"/>
    <x v="20"/>
    <s v="Marion"/>
    <n v="52302"/>
    <x v="82"/>
    <x v="86"/>
    <n v="74.638499999999993"/>
    <n v="5"/>
    <n v="134.09"/>
    <n v="90964"/>
    <n v="28.470000000000002"/>
    <x v="1"/>
  </r>
  <r>
    <n v="3143"/>
    <s v="Neil Song"/>
    <x v="4"/>
    <n v="0.02"/>
    <n v="15.42"/>
    <n v="5.41"/>
    <x v="1"/>
    <x v="1"/>
    <x v="2"/>
    <x v="6"/>
    <x v="5"/>
    <s v="Decoflex Hanging Personal Folder File"/>
    <n v="0.59"/>
    <s v="United States"/>
    <x v="1"/>
    <x v="18"/>
    <s v="Pflugerville"/>
    <n v="78660"/>
    <x v="82"/>
    <x v="77"/>
    <n v="-16.37"/>
    <n v="2"/>
    <n v="33.840000000000003"/>
    <n v="86368"/>
    <n v="15.4"/>
    <x v="1"/>
  </r>
  <r>
    <n v="2430"/>
    <s v="Kimberly Reilly"/>
    <x v="3"/>
    <n v="0.1"/>
    <n v="14.28"/>
    <n v="2.99"/>
    <x v="1"/>
    <x v="2"/>
    <x v="2"/>
    <x v="5"/>
    <x v="5"/>
    <s v="Avery Premier Heavy-Duty Binder with Round Locking Rings"/>
    <n v="0.39"/>
    <s v="United States"/>
    <x v="1"/>
    <x v="18"/>
    <s v="Killeen"/>
    <n v="76541"/>
    <x v="82"/>
    <x v="77"/>
    <n v="104.9145"/>
    <n v="11"/>
    <n v="152.05000000000001"/>
    <n v="91108"/>
    <n v="14.18"/>
    <x v="1"/>
  </r>
  <r>
    <n v="880"/>
    <s v="Ellen Beck"/>
    <x v="0"/>
    <n v="7.0000000000000007E-2"/>
    <n v="5.68"/>
    <n v="1.39"/>
    <x v="1"/>
    <x v="0"/>
    <x v="2"/>
    <x v="15"/>
    <x v="5"/>
    <s v="Staples Standard Envelopes"/>
    <n v="0.38"/>
    <s v="United States"/>
    <x v="2"/>
    <x v="41"/>
    <s v="Scottsdale"/>
    <n v="85254"/>
    <x v="83"/>
    <x v="86"/>
    <n v="18.643799999999999"/>
    <n v="5"/>
    <n v="27.02"/>
    <n v="86153"/>
    <n v="5.6099999999999994"/>
    <x v="2"/>
  </r>
  <r>
    <n v="880"/>
    <s v="Ellen Beck"/>
    <x v="0"/>
    <n v="0.06"/>
    <n v="22.84"/>
    <n v="11.54"/>
    <x v="1"/>
    <x v="0"/>
    <x v="2"/>
    <x v="7"/>
    <x v="5"/>
    <s v="Xerox 1964"/>
    <n v="0.39"/>
    <s v="United States"/>
    <x v="2"/>
    <x v="41"/>
    <s v="Scottsdale"/>
    <n v="85254"/>
    <x v="83"/>
    <x v="86"/>
    <n v="-31.24"/>
    <n v="1"/>
    <n v="27.67"/>
    <n v="86153"/>
    <n v="22.78"/>
    <x v="2"/>
  </r>
  <r>
    <n v="1241"/>
    <s v="Bradley Schroeder"/>
    <x v="0"/>
    <n v="0.06"/>
    <n v="200.97"/>
    <n v="15.59"/>
    <x v="0"/>
    <x v="0"/>
    <x v="1"/>
    <x v="3"/>
    <x v="3"/>
    <s v="Hewlett-Packard Deskjet 6122 Color Inkjet Printer"/>
    <n v="0.36"/>
    <s v="United States"/>
    <x v="0"/>
    <x v="16"/>
    <s v="Auburn"/>
    <n v="36830"/>
    <x v="83"/>
    <x v="77"/>
    <n v="531.61800000000005"/>
    <n v="7"/>
    <n v="1348.83"/>
    <n v="90881"/>
    <n v="200.91"/>
    <x v="0"/>
  </r>
  <r>
    <n v="1648"/>
    <s v="Nina Bowles"/>
    <x v="0"/>
    <n v="0.08"/>
    <n v="46.89"/>
    <n v="5.0999999999999996"/>
    <x v="1"/>
    <x v="3"/>
    <x v="2"/>
    <x v="8"/>
    <x v="6"/>
    <s v="Bionaire Personal Warm Mist Humidifier/Vaporizer"/>
    <n v="0.46"/>
    <s v="United States"/>
    <x v="1"/>
    <x v="10"/>
    <s v="Woodstock"/>
    <n v="60098"/>
    <x v="83"/>
    <x v="86"/>
    <n v="507.63299999999998"/>
    <n v="17"/>
    <n v="735.7"/>
    <n v="91043"/>
    <n v="46.81"/>
    <x v="1"/>
  </r>
  <r>
    <n v="1648"/>
    <s v="Nina Bowles"/>
    <x v="0"/>
    <n v="0.05"/>
    <n v="12.98"/>
    <n v="3.14"/>
    <x v="1"/>
    <x v="3"/>
    <x v="2"/>
    <x v="16"/>
    <x v="1"/>
    <s v="Acme® 8&quot; Straight Scissors"/>
    <n v="0.6"/>
    <s v="United States"/>
    <x v="1"/>
    <x v="10"/>
    <s v="Woodstock"/>
    <n v="60098"/>
    <x v="83"/>
    <x v="77"/>
    <n v="38.229999999999997"/>
    <n v="18"/>
    <n v="225.59"/>
    <n v="91043"/>
    <n v="12.93"/>
    <x v="1"/>
  </r>
  <r>
    <n v="1829"/>
    <s v="Suzanne Cochran"/>
    <x v="0"/>
    <n v="0.01"/>
    <n v="10.64"/>
    <n v="5.16"/>
    <x v="2"/>
    <x v="3"/>
    <x v="0"/>
    <x v="11"/>
    <x v="5"/>
    <s v="Eldon Expressions Punched Metal &amp; Wood Desk Accessories, Pewter &amp; Cherry"/>
    <n v="0.56999999999999995"/>
    <s v="United States"/>
    <x v="1"/>
    <x v="20"/>
    <s v="Cedar Rapids"/>
    <n v="52402"/>
    <x v="83"/>
    <x v="86"/>
    <n v="-11.69"/>
    <n v="5"/>
    <n v="58.52"/>
    <n v="86957"/>
    <n v="10.63"/>
    <x v="1"/>
  </r>
  <r>
    <n v="2201"/>
    <s v="David Hoyle"/>
    <x v="0"/>
    <n v="0.17"/>
    <n v="14.89"/>
    <n v="13.56"/>
    <x v="1"/>
    <x v="0"/>
    <x v="0"/>
    <x v="11"/>
    <x v="4"/>
    <s v="Tensor Computer Mounted Lamp"/>
    <n v="0.57999999999999996"/>
    <s v="United States"/>
    <x v="1"/>
    <x v="7"/>
    <s v="Bloomington"/>
    <n v="55420"/>
    <x v="83"/>
    <x v="86"/>
    <n v="-9.1300000000000008"/>
    <n v="1"/>
    <n v="27.96"/>
    <n v="86054"/>
    <n v="14.72"/>
    <x v="1"/>
  </r>
  <r>
    <n v="3100"/>
    <s v="Gladys Holloway"/>
    <x v="0"/>
    <n v="7.0000000000000007E-2"/>
    <n v="35.99"/>
    <n v="5"/>
    <x v="1"/>
    <x v="1"/>
    <x v="1"/>
    <x v="12"/>
    <x v="2"/>
    <s v="Accessory17"/>
    <n v="0.82"/>
    <s v="United States"/>
    <x v="0"/>
    <x v="12"/>
    <s v="Oakland Park"/>
    <n v="33334"/>
    <x v="83"/>
    <x v="86"/>
    <n v="-299.81420000000003"/>
    <n v="1"/>
    <n v="31.71"/>
    <n v="89988"/>
    <n v="35.92"/>
    <x v="0"/>
  </r>
  <r>
    <n v="693"/>
    <s v="Richard McClure"/>
    <x v="2"/>
    <n v="0.02"/>
    <n v="500.98"/>
    <n v="41.44"/>
    <x v="0"/>
    <x v="0"/>
    <x v="0"/>
    <x v="10"/>
    <x v="0"/>
    <s v="DMI Eclipse Executive Suite Bookcases"/>
    <n v="0.66"/>
    <s v="United States"/>
    <x v="2"/>
    <x v="3"/>
    <s v="Thornton"/>
    <n v="80229"/>
    <x v="83"/>
    <x v="77"/>
    <n v="2568.4629"/>
    <n v="7"/>
    <n v="3722.41"/>
    <n v="87811"/>
    <n v="500.96000000000004"/>
    <x v="2"/>
  </r>
  <r>
    <n v="1557"/>
    <s v="James Nicholson"/>
    <x v="2"/>
    <n v="0.09"/>
    <n v="60.98"/>
    <n v="49"/>
    <x v="1"/>
    <x v="1"/>
    <x v="2"/>
    <x v="8"/>
    <x v="4"/>
    <s v="Euro Pro Shark Stick Mini Vacuum"/>
    <n v="0.59"/>
    <s v="United States"/>
    <x v="0"/>
    <x v="21"/>
    <s v="Annandale"/>
    <n v="22003"/>
    <x v="83"/>
    <x v="87"/>
    <n v="-954.75800000000004"/>
    <n v="15"/>
    <n v="879.62"/>
    <n v="87426"/>
    <n v="60.889999999999993"/>
    <x v="0"/>
  </r>
  <r>
    <n v="1557"/>
    <s v="James Nicholson"/>
    <x v="2"/>
    <n v="0.05"/>
    <n v="29.89"/>
    <n v="1.99"/>
    <x v="1"/>
    <x v="1"/>
    <x v="1"/>
    <x v="1"/>
    <x v="1"/>
    <s v="Verbatim DVD-RAM, 5.2GB, Rewritable, Type 1, DS"/>
    <n v="0.5"/>
    <s v="United States"/>
    <x v="0"/>
    <x v="21"/>
    <s v="Annandale"/>
    <n v="22003"/>
    <x v="83"/>
    <x v="86"/>
    <n v="219.4734"/>
    <n v="12"/>
    <n v="361.19"/>
    <n v="87426"/>
    <n v="29.84"/>
    <x v="0"/>
  </r>
  <r>
    <n v="1699"/>
    <s v="Joseph Hurst"/>
    <x v="2"/>
    <n v="0.05"/>
    <n v="3.98"/>
    <n v="5.26"/>
    <x v="1"/>
    <x v="0"/>
    <x v="2"/>
    <x v="5"/>
    <x v="5"/>
    <s v="Ibico Presentation Index for Binding Systems"/>
    <n v="0.38"/>
    <s v="United States"/>
    <x v="3"/>
    <x v="28"/>
    <s v="Levittown"/>
    <n v="19057"/>
    <x v="83"/>
    <x v="84"/>
    <n v="-152.52449999999999"/>
    <n v="12"/>
    <n v="49.44"/>
    <n v="87345"/>
    <n v="3.93"/>
    <x v="3"/>
  </r>
  <r>
    <n v="1699"/>
    <s v="Joseph Hurst"/>
    <x v="2"/>
    <n v="0.01"/>
    <n v="6.48"/>
    <n v="5.4"/>
    <x v="1"/>
    <x v="0"/>
    <x v="2"/>
    <x v="7"/>
    <x v="5"/>
    <s v="Xerox 207"/>
    <n v="0.37"/>
    <s v="United States"/>
    <x v="3"/>
    <x v="28"/>
    <s v="Levittown"/>
    <n v="19057"/>
    <x v="83"/>
    <x v="77"/>
    <n v="-18.850000000000001"/>
    <n v="2"/>
    <n v="14.29"/>
    <n v="87345"/>
    <n v="6.4700000000000006"/>
    <x v="3"/>
  </r>
  <r>
    <n v="290"/>
    <s v="Sara O'Connor"/>
    <x v="3"/>
    <n v="0.04"/>
    <n v="4.9800000000000004"/>
    <n v="4.62"/>
    <x v="1"/>
    <x v="0"/>
    <x v="1"/>
    <x v="1"/>
    <x v="1"/>
    <s v="Imation 3.5&quot;, DISKETTE 44766 HGHLD3.52HD/FM, 10/Pack"/>
    <n v="0.64"/>
    <s v="United States"/>
    <x v="2"/>
    <x v="3"/>
    <s v="Loveland"/>
    <n v="80538"/>
    <x v="83"/>
    <x v="82"/>
    <n v="-135.16"/>
    <n v="20"/>
    <n v="102.54"/>
    <n v="90837"/>
    <n v="4.9400000000000004"/>
    <x v="2"/>
  </r>
  <r>
    <n v="2287"/>
    <s v="Samuel Newman"/>
    <x v="3"/>
    <n v="0.01"/>
    <n v="18.97"/>
    <n v="9.0299999999999994"/>
    <x v="1"/>
    <x v="3"/>
    <x v="2"/>
    <x v="7"/>
    <x v="5"/>
    <s v="Computer Printout Paper with Letter-Trim Perforations"/>
    <n v="0.37"/>
    <s v="United States"/>
    <x v="0"/>
    <x v="23"/>
    <s v="Summerville"/>
    <n v="29483"/>
    <x v="83"/>
    <x v="77"/>
    <n v="-12.0267"/>
    <n v="8"/>
    <n v="164.67"/>
    <n v="90146"/>
    <n v="18.959999999999997"/>
    <x v="0"/>
  </r>
  <r>
    <n v="2287"/>
    <s v="Samuel Newman"/>
    <x v="3"/>
    <n v="0.03"/>
    <n v="12.28"/>
    <n v="4.8600000000000003"/>
    <x v="1"/>
    <x v="3"/>
    <x v="2"/>
    <x v="7"/>
    <x v="5"/>
    <s v="Xerox 1933"/>
    <n v="0.38"/>
    <s v="United States"/>
    <x v="0"/>
    <x v="23"/>
    <s v="Summerville"/>
    <n v="29483"/>
    <x v="83"/>
    <x v="82"/>
    <n v="122.508"/>
    <n v="6"/>
    <n v="72.739999999999995"/>
    <n v="90146"/>
    <n v="12.25"/>
    <x v="0"/>
  </r>
  <r>
    <n v="2287"/>
    <s v="Samuel Newman"/>
    <x v="3"/>
    <n v="0.05"/>
    <n v="34.99"/>
    <n v="7.73"/>
    <x v="2"/>
    <x v="3"/>
    <x v="2"/>
    <x v="2"/>
    <x v="5"/>
    <s v="Hunt Boston® Vacuum Mount KS Pencil Sharpener"/>
    <n v="0.59"/>
    <s v="United States"/>
    <x v="0"/>
    <x v="23"/>
    <s v="Summerville"/>
    <n v="29483"/>
    <x v="83"/>
    <x v="86"/>
    <n v="-12.0267"/>
    <n v="12"/>
    <n v="418.75"/>
    <n v="90146"/>
    <n v="34.940000000000005"/>
    <x v="0"/>
  </r>
  <r>
    <n v="2833"/>
    <s v="Tim Connolly"/>
    <x v="3"/>
    <n v="0.03"/>
    <n v="140.97999999999999"/>
    <n v="36.090000000000003"/>
    <x v="0"/>
    <x v="0"/>
    <x v="0"/>
    <x v="10"/>
    <x v="0"/>
    <s v="Sauder Forest Hills Library, Woodland Oak Finish"/>
    <n v="0.77"/>
    <s v="United States"/>
    <x v="1"/>
    <x v="7"/>
    <s v="Inver Grove Heights"/>
    <n v="55076"/>
    <x v="83"/>
    <x v="86"/>
    <n v="-221.5"/>
    <n v="4"/>
    <n v="608.80999999999995"/>
    <n v="91030"/>
    <n v="140.94999999999999"/>
    <x v="1"/>
  </r>
  <r>
    <n v="2833"/>
    <s v="Tim Connolly"/>
    <x v="3"/>
    <n v="0.08"/>
    <n v="65.989999999999995"/>
    <n v="8.99"/>
    <x v="1"/>
    <x v="0"/>
    <x v="1"/>
    <x v="12"/>
    <x v="5"/>
    <s v="Talkabout T8367"/>
    <n v="0.56000000000000005"/>
    <s v="United States"/>
    <x v="1"/>
    <x v="7"/>
    <s v="Inver Grove Heights"/>
    <n v="55076"/>
    <x v="83"/>
    <x v="82"/>
    <n v="206.352"/>
    <n v="15"/>
    <n v="808.61"/>
    <n v="91030"/>
    <n v="65.91"/>
    <x v="1"/>
  </r>
  <r>
    <n v="1767"/>
    <s v="Robert Rollins"/>
    <x v="0"/>
    <n v="0.01"/>
    <n v="50.98"/>
    <n v="6.5"/>
    <x v="1"/>
    <x v="2"/>
    <x v="1"/>
    <x v="1"/>
    <x v="5"/>
    <s v="Microsoft Natural Multimedia Keyboard"/>
    <n v="0.73"/>
    <s v="United States"/>
    <x v="0"/>
    <x v="5"/>
    <s v="Newnan"/>
    <n v="30265"/>
    <x v="84"/>
    <x v="86"/>
    <n v="5.3396999999999997"/>
    <n v="16"/>
    <n v="818.49"/>
    <n v="89211"/>
    <n v="50.97"/>
    <x v="0"/>
  </r>
  <r>
    <n v="2114"/>
    <s v="Paige Mason"/>
    <x v="0"/>
    <n v="0.08"/>
    <n v="6.68"/>
    <n v="1.5"/>
    <x v="1"/>
    <x v="3"/>
    <x v="2"/>
    <x v="2"/>
    <x v="2"/>
    <s v="Sanford Liquid Accent Highlighters"/>
    <n v="0.48"/>
    <s v="United States"/>
    <x v="0"/>
    <x v="21"/>
    <s v="Norfolk"/>
    <n v="23518"/>
    <x v="84"/>
    <x v="85"/>
    <n v="-601.80399999999997"/>
    <n v="10"/>
    <n v="66.12"/>
    <n v="88403"/>
    <n v="6.6"/>
    <x v="0"/>
  </r>
  <r>
    <n v="3379"/>
    <s v="Annette McIntyre"/>
    <x v="0"/>
    <n v="0"/>
    <n v="19.98"/>
    <n v="5.97"/>
    <x v="2"/>
    <x v="3"/>
    <x v="2"/>
    <x v="7"/>
    <x v="5"/>
    <s v="Xerox 1936"/>
    <n v="0.38"/>
    <s v="United States"/>
    <x v="0"/>
    <x v="5"/>
    <s v="Kennesaw"/>
    <n v="30144"/>
    <x v="84"/>
    <x v="84"/>
    <n v="-189.714"/>
    <n v="12"/>
    <n v="249.07"/>
    <n v="88837"/>
    <n v="19.98"/>
    <x v="0"/>
  </r>
  <r>
    <n v="2124"/>
    <s v="Paige Powers"/>
    <x v="1"/>
    <n v="0.03"/>
    <n v="124.49"/>
    <n v="51.94"/>
    <x v="0"/>
    <x v="3"/>
    <x v="0"/>
    <x v="0"/>
    <x v="0"/>
    <s v="Bevis 36 x 72 Conference Tables"/>
    <n v="0.63"/>
    <s v="United States"/>
    <x v="0"/>
    <x v="1"/>
    <s v="West Memphis"/>
    <n v="72301"/>
    <x v="84"/>
    <x v="86"/>
    <n v="18.173999999999999"/>
    <n v="21"/>
    <n v="2761.94"/>
    <n v="89666"/>
    <n v="124.46"/>
    <x v="0"/>
  </r>
  <r>
    <n v="2066"/>
    <s v="Claudia Webb"/>
    <x v="4"/>
    <n v="0.09"/>
    <n v="20.89"/>
    <n v="11.52"/>
    <x v="1"/>
    <x v="2"/>
    <x v="2"/>
    <x v="6"/>
    <x v="5"/>
    <s v="Iris® 3-Drawer Stacking Bin, Black"/>
    <n v="0.83"/>
    <s v="United States"/>
    <x v="0"/>
    <x v="9"/>
    <s v="Indian Trail"/>
    <n v="28079"/>
    <x v="84"/>
    <x v="86"/>
    <n v="-133.54599999999999"/>
    <n v="7"/>
    <n v="146.5"/>
    <n v="85833"/>
    <n v="20.8"/>
    <x v="0"/>
  </r>
  <r>
    <n v="2419"/>
    <s v="Sandra Faulkner"/>
    <x v="3"/>
    <n v="7.0000000000000007E-2"/>
    <n v="225.04"/>
    <n v="11.79"/>
    <x v="1"/>
    <x v="1"/>
    <x v="2"/>
    <x v="8"/>
    <x v="6"/>
    <s v="Holmes Harmony HEPA Air Purifier for 17 x 20 Room"/>
    <n v="0.42"/>
    <s v="United States"/>
    <x v="0"/>
    <x v="21"/>
    <s v="Portsmouth"/>
    <n v="23701"/>
    <x v="84"/>
    <x v="82"/>
    <n v="-162.91800000000001"/>
    <n v="5"/>
    <n v="1130.1500000000001"/>
    <n v="86751"/>
    <n v="224.97"/>
    <x v="0"/>
  </r>
  <r>
    <n v="2419"/>
    <s v="Sandra Faulkner"/>
    <x v="3"/>
    <n v="0.03"/>
    <n v="7.84"/>
    <n v="4.71"/>
    <x v="1"/>
    <x v="1"/>
    <x v="2"/>
    <x v="5"/>
    <x v="5"/>
    <s v="XtraLife® ClearVue™ Slant-D® Ring Binders by Cardinal"/>
    <n v="0.35"/>
    <s v="United States"/>
    <x v="0"/>
    <x v="21"/>
    <s v="Portsmouth"/>
    <n v="23701"/>
    <x v="84"/>
    <x v="84"/>
    <n v="859.71780000000001"/>
    <n v="7"/>
    <n v="54.37"/>
    <n v="86751"/>
    <n v="7.81"/>
    <x v="0"/>
  </r>
  <r>
    <n v="2773"/>
    <s v="Christina Zhu"/>
    <x v="3"/>
    <n v="0.1"/>
    <n v="5.18"/>
    <n v="5.74"/>
    <x v="1"/>
    <x v="3"/>
    <x v="2"/>
    <x v="5"/>
    <x v="5"/>
    <s v="Wilson Jones Impact Binders"/>
    <n v="0.36"/>
    <s v="United States"/>
    <x v="2"/>
    <x v="8"/>
    <s v="Dublin"/>
    <n v="94568"/>
    <x v="84"/>
    <x v="85"/>
    <n v="-29.003"/>
    <n v="2"/>
    <n v="10.96"/>
    <n v="91584"/>
    <n v="5.08"/>
    <x v="2"/>
  </r>
  <r>
    <n v="2059"/>
    <s v="Nathan Newton"/>
    <x v="0"/>
    <n v="0.1"/>
    <n v="9.85"/>
    <n v="4.82"/>
    <x v="1"/>
    <x v="3"/>
    <x v="2"/>
    <x v="2"/>
    <x v="2"/>
    <s v="Lumber Crayons"/>
    <n v="0.47"/>
    <s v="United States"/>
    <x v="0"/>
    <x v="9"/>
    <s v="High Point"/>
    <n v="27260"/>
    <x v="85"/>
    <x v="85"/>
    <n v="374.904"/>
    <n v="12"/>
    <n v="114.91"/>
    <n v="88041"/>
    <n v="9.75"/>
    <x v="0"/>
  </r>
  <r>
    <n v="2059"/>
    <s v="Nathan Newton"/>
    <x v="0"/>
    <n v="0.04"/>
    <n v="125.99"/>
    <n v="7.69"/>
    <x v="1"/>
    <x v="3"/>
    <x v="1"/>
    <x v="12"/>
    <x v="5"/>
    <s v="Timeport L7089"/>
    <n v="0.57999999999999996"/>
    <s v="United States"/>
    <x v="0"/>
    <x v="9"/>
    <s v="High Point"/>
    <n v="27260"/>
    <x v="85"/>
    <x v="85"/>
    <n v="-528.83600000000001"/>
    <n v="9"/>
    <n v="934.52"/>
    <n v="88041"/>
    <n v="125.94999999999999"/>
    <x v="0"/>
  </r>
  <r>
    <n v="32"/>
    <s v="Matthew Berman"/>
    <x v="1"/>
    <n v="0.01"/>
    <n v="17.98"/>
    <n v="8.51"/>
    <x v="1"/>
    <x v="3"/>
    <x v="1"/>
    <x v="3"/>
    <x v="6"/>
    <s v="Canon P1-DHIII Palm Printing Calculator"/>
    <n v="0.4"/>
    <s v="United States"/>
    <x v="2"/>
    <x v="14"/>
    <s v="Grants Pass"/>
    <n v="97526"/>
    <x v="85"/>
    <x v="85"/>
    <n v="-35.878799999999998"/>
    <n v="2"/>
    <n v="40.17"/>
    <n v="89200"/>
    <n v="17.97"/>
    <x v="2"/>
  </r>
  <r>
    <n v="234"/>
    <s v="Don Cameron"/>
    <x v="1"/>
    <n v="0.03"/>
    <n v="28.53"/>
    <n v="1.49"/>
    <x v="1"/>
    <x v="0"/>
    <x v="2"/>
    <x v="5"/>
    <x v="5"/>
    <s v="Lock-Up Easel 'Spel-Binder'"/>
    <n v="0.38"/>
    <s v="United States"/>
    <x v="1"/>
    <x v="20"/>
    <s v="Newton"/>
    <n v="50208"/>
    <x v="85"/>
    <x v="84"/>
    <n v="136.33709999999999"/>
    <n v="7"/>
    <n v="197.59"/>
    <n v="90238"/>
    <n v="28.5"/>
    <x v="1"/>
  </r>
  <r>
    <n v="234"/>
    <s v="Don Cameron"/>
    <x v="1"/>
    <n v="0.01"/>
    <n v="15.28"/>
    <n v="1.99"/>
    <x v="1"/>
    <x v="0"/>
    <x v="1"/>
    <x v="1"/>
    <x v="1"/>
    <s v="Memorex 4.7GB DVD+R, 3/Pack"/>
    <n v="0.42"/>
    <s v="United States"/>
    <x v="1"/>
    <x v="20"/>
    <s v="Newton"/>
    <n v="50208"/>
    <x v="85"/>
    <x v="84"/>
    <n v="-12.46"/>
    <n v="2"/>
    <n v="33.04"/>
    <n v="90238"/>
    <n v="15.27"/>
    <x v="1"/>
  </r>
  <r>
    <n v="920"/>
    <s v="Jessie Kelly"/>
    <x v="2"/>
    <n v="0.1"/>
    <n v="15.98"/>
    <n v="4"/>
    <x v="1"/>
    <x v="3"/>
    <x v="1"/>
    <x v="1"/>
    <x v="5"/>
    <s v="Logitech Access Keyboard"/>
    <n v="0.37"/>
    <s v="United States"/>
    <x v="2"/>
    <x v="8"/>
    <s v="Redlands"/>
    <n v="92374"/>
    <x v="85"/>
    <x v="88"/>
    <n v="92.722200000000001"/>
    <n v="9"/>
    <n v="134.38"/>
    <n v="90491"/>
    <n v="15.88"/>
    <x v="2"/>
  </r>
  <r>
    <n v="696"/>
    <s v="Johnny Reid"/>
    <x v="4"/>
    <n v="0.06"/>
    <n v="8.1199999999999992"/>
    <n v="2.83"/>
    <x v="1"/>
    <x v="3"/>
    <x v="1"/>
    <x v="1"/>
    <x v="1"/>
    <s v="Imation Neon Mac Format Diskettes, 10/Pack"/>
    <n v="0.77"/>
    <s v="United States"/>
    <x v="1"/>
    <x v="2"/>
    <s v="Crown Point"/>
    <n v="46307"/>
    <x v="85"/>
    <x v="85"/>
    <n v="-82.83"/>
    <n v="10"/>
    <n v="78.540000000000006"/>
    <n v="89847"/>
    <n v="8.0599999999999987"/>
    <x v="1"/>
  </r>
  <r>
    <n v="696"/>
    <s v="Johnny Reid"/>
    <x v="4"/>
    <n v="0.05"/>
    <n v="51.65"/>
    <n v="18.45"/>
    <x v="1"/>
    <x v="3"/>
    <x v="0"/>
    <x v="11"/>
    <x v="6"/>
    <s v="Deflect-o EconoMat Nonstudded, No Bevel Mat"/>
    <n v="0.65"/>
    <s v="United States"/>
    <x v="1"/>
    <x v="2"/>
    <s v="Crown Point"/>
    <n v="46307"/>
    <x v="85"/>
    <x v="85"/>
    <n v="25.04"/>
    <n v="12"/>
    <n v="605.1"/>
    <n v="89847"/>
    <n v="51.6"/>
    <x v="1"/>
  </r>
  <r>
    <n v="697"/>
    <s v="Adam G Sawyer"/>
    <x v="4"/>
    <n v="0.1"/>
    <n v="175.99"/>
    <n v="8.99"/>
    <x v="1"/>
    <x v="3"/>
    <x v="1"/>
    <x v="12"/>
    <x v="5"/>
    <s v="2180"/>
    <n v="0.56999999999999995"/>
    <s v="United States"/>
    <x v="1"/>
    <x v="2"/>
    <s v="East Chicago"/>
    <n v="46312"/>
    <x v="85"/>
    <x v="85"/>
    <n v="928.96079999999995"/>
    <n v="10"/>
    <n v="1346.32"/>
    <n v="89847"/>
    <n v="175.89000000000001"/>
    <x v="1"/>
  </r>
  <r>
    <n v="698"/>
    <s v="Nelson Hensley"/>
    <x v="4"/>
    <n v="0.06"/>
    <n v="8.1199999999999992"/>
    <n v="2.83"/>
    <x v="1"/>
    <x v="3"/>
    <x v="1"/>
    <x v="1"/>
    <x v="1"/>
    <s v="Imation Neon Mac Format Diskettes, 10/Pack"/>
    <n v="0.77"/>
    <s v="United States"/>
    <x v="2"/>
    <x v="4"/>
    <s v="Seattle"/>
    <n v="98105"/>
    <x v="85"/>
    <x v="85"/>
    <n v="-82.83"/>
    <n v="41"/>
    <n v="322.02999999999997"/>
    <n v="32869"/>
    <n v="8.0599999999999987"/>
    <x v="2"/>
  </r>
  <r>
    <n v="698"/>
    <s v="Nelson Hensley"/>
    <x v="4"/>
    <n v="0.05"/>
    <n v="51.65"/>
    <n v="18.45"/>
    <x v="1"/>
    <x v="3"/>
    <x v="0"/>
    <x v="11"/>
    <x v="6"/>
    <s v="Deflect-o EconoMat Nonstudded, No Bevel Mat"/>
    <n v="0.65"/>
    <s v="United States"/>
    <x v="2"/>
    <x v="4"/>
    <s v="Seattle"/>
    <n v="98105"/>
    <x v="85"/>
    <x v="85"/>
    <n v="25.04"/>
    <n v="49"/>
    <n v="2470.84"/>
    <n v="32869"/>
    <n v="51.6"/>
    <x v="2"/>
  </r>
  <r>
    <n v="698"/>
    <s v="Nelson Hensley"/>
    <x v="4"/>
    <n v="0.1"/>
    <n v="175.99"/>
    <n v="8.99"/>
    <x v="1"/>
    <x v="3"/>
    <x v="1"/>
    <x v="12"/>
    <x v="5"/>
    <s v="2180"/>
    <n v="0.56999999999999995"/>
    <s v="United States"/>
    <x v="2"/>
    <x v="4"/>
    <s v="Seattle"/>
    <n v="98105"/>
    <x v="85"/>
    <x v="85"/>
    <n v="930.98699999999997"/>
    <n v="39"/>
    <n v="5250.66"/>
    <n v="32869"/>
    <n v="175.89000000000001"/>
    <x v="2"/>
  </r>
  <r>
    <n v="1625"/>
    <s v="Molly Browning"/>
    <x v="4"/>
    <n v="0.08"/>
    <n v="213.45"/>
    <n v="14.7"/>
    <x v="0"/>
    <x v="2"/>
    <x v="1"/>
    <x v="3"/>
    <x v="3"/>
    <s v="Panasonic KX-P2130 Dot Matrix Printer"/>
    <n v="0.59"/>
    <s v="United States"/>
    <x v="3"/>
    <x v="11"/>
    <s v="Glen Cove"/>
    <n v="11542"/>
    <x v="85"/>
    <x v="84"/>
    <n v="1674.7542000000001"/>
    <n v="12"/>
    <n v="2427.1799999999998"/>
    <n v="90600"/>
    <n v="213.36999999999998"/>
    <x v="3"/>
  </r>
  <r>
    <n v="1625"/>
    <s v="Molly Browning"/>
    <x v="4"/>
    <n v="0.1"/>
    <n v="55.98"/>
    <n v="13.88"/>
    <x v="1"/>
    <x v="2"/>
    <x v="2"/>
    <x v="7"/>
    <x v="5"/>
    <s v="Xerox 1882"/>
    <n v="0.36"/>
    <s v="United States"/>
    <x v="3"/>
    <x v="11"/>
    <s v="Glen Cove"/>
    <n v="11542"/>
    <x v="85"/>
    <x v="84"/>
    <n v="300.04649999999998"/>
    <n v="8"/>
    <n v="434.85"/>
    <n v="90600"/>
    <n v="55.879999999999995"/>
    <x v="3"/>
  </r>
  <r>
    <n v="1625"/>
    <s v="Molly Browning"/>
    <x v="4"/>
    <n v="0"/>
    <n v="16.059999999999999"/>
    <n v="8.34"/>
    <x v="1"/>
    <x v="2"/>
    <x v="2"/>
    <x v="6"/>
    <x v="5"/>
    <s v="Letter/Legal File Tote with Clear Snap-On Lid, Black Granite"/>
    <n v="0.59"/>
    <s v="United States"/>
    <x v="3"/>
    <x v="11"/>
    <s v="Glen Cove"/>
    <n v="11542"/>
    <x v="85"/>
    <x v="85"/>
    <n v="-28.09"/>
    <n v="1"/>
    <n v="19.16"/>
    <n v="90600"/>
    <n v="16.059999999999999"/>
    <x v="3"/>
  </r>
  <r>
    <n v="1917"/>
    <s v="Tracy Buckley"/>
    <x v="4"/>
    <n v="0.08"/>
    <n v="18.7"/>
    <n v="8.99"/>
    <x v="1"/>
    <x v="2"/>
    <x v="0"/>
    <x v="11"/>
    <x v="1"/>
    <s v="Executive Impressions 13-1/2&quot; Indoor/Outdoor Wall Clock"/>
    <n v="0.47"/>
    <s v="United States"/>
    <x v="0"/>
    <x v="1"/>
    <s v="North Little Rock"/>
    <n v="72113"/>
    <x v="85"/>
    <x v="85"/>
    <n v="16.136399999999998"/>
    <n v="7"/>
    <n v="132.22999999999999"/>
    <n v="85894"/>
    <n v="18.62"/>
    <x v="0"/>
  </r>
  <r>
    <n v="1072"/>
    <s v="Marion Owens"/>
    <x v="3"/>
    <n v="0.01"/>
    <n v="150.88999999999999"/>
    <n v="60.2"/>
    <x v="0"/>
    <x v="3"/>
    <x v="0"/>
    <x v="9"/>
    <x v="3"/>
    <s v="Global Leather &amp; Oak Executive Chair, Burgundy"/>
    <n v="0.77"/>
    <s v="United States"/>
    <x v="3"/>
    <x v="28"/>
    <s v="Bethlehem"/>
    <n v="18018"/>
    <x v="85"/>
    <x v="89"/>
    <n v="-505.76"/>
    <n v="3"/>
    <n v="473.53"/>
    <n v="89631"/>
    <n v="150.88"/>
    <x v="3"/>
  </r>
  <r>
    <n v="1481"/>
    <s v="Marvin MacDonald"/>
    <x v="3"/>
    <n v="7.0000000000000007E-2"/>
    <n v="8.9499999999999993"/>
    <n v="2.0099999999999998"/>
    <x v="1"/>
    <x v="3"/>
    <x v="2"/>
    <x v="7"/>
    <x v="2"/>
    <s v="Recycled Desk Saver Line &quot;While You Were Out&quot; Book, 5 1/2&quot; X 4&quot;"/>
    <n v="0.39"/>
    <s v="United States"/>
    <x v="2"/>
    <x v="8"/>
    <s v="Los Angeles"/>
    <n v="90049"/>
    <x v="85"/>
    <x v="85"/>
    <n v="91.73"/>
    <n v="36"/>
    <n v="307.64999999999998"/>
    <n v="53953"/>
    <n v="8.879999999999999"/>
    <x v="2"/>
  </r>
  <r>
    <n v="1482"/>
    <s v="Michael Tanner"/>
    <x v="3"/>
    <n v="7.0000000000000007E-2"/>
    <n v="8.9499999999999993"/>
    <n v="2.0099999999999998"/>
    <x v="1"/>
    <x v="3"/>
    <x v="2"/>
    <x v="7"/>
    <x v="2"/>
    <s v="Recycled Desk Saver Line &quot;While You Were Out&quot; Book, 5 1/2&quot; X 4&quot;"/>
    <n v="0.39"/>
    <s v="United States"/>
    <x v="1"/>
    <x v="25"/>
    <s v="Bay City"/>
    <n v="48708"/>
    <x v="85"/>
    <x v="85"/>
    <n v="53.067900000000002"/>
    <n v="9"/>
    <n v="76.91"/>
    <n v="91362"/>
    <n v="8.879999999999999"/>
    <x v="1"/>
  </r>
  <r>
    <n v="3354"/>
    <s v="Sara Faulkner"/>
    <x v="3"/>
    <n v="0.04"/>
    <n v="3.69"/>
    <n v="0.5"/>
    <x v="1"/>
    <x v="3"/>
    <x v="2"/>
    <x v="13"/>
    <x v="5"/>
    <s v="Avery 487"/>
    <n v="0.38"/>
    <s v="United States"/>
    <x v="2"/>
    <x v="8"/>
    <s v="Calexico"/>
    <n v="92231"/>
    <x v="85"/>
    <x v="84"/>
    <n v="47.527200000000001"/>
    <n v="19"/>
    <n v="68.88"/>
    <n v="88590"/>
    <n v="3.65"/>
    <x v="2"/>
  </r>
  <r>
    <n v="2668"/>
    <s v="Carlos Hanson"/>
    <x v="1"/>
    <n v="0.04"/>
    <n v="10.4"/>
    <n v="5.4"/>
    <x v="1"/>
    <x v="3"/>
    <x v="0"/>
    <x v="11"/>
    <x v="1"/>
    <s v="Executive Impressions 8-1/2&quot; Career Panel/Partition Cubicle Clock"/>
    <n v="0.51"/>
    <s v="United States"/>
    <x v="1"/>
    <x v="46"/>
    <s v="Rapid City"/>
    <n v="57701"/>
    <x v="86"/>
    <x v="84"/>
    <n v="29.98"/>
    <n v="12"/>
    <n v="130.74"/>
    <n v="87830"/>
    <n v="10.360000000000001"/>
    <x v="1"/>
  </r>
  <r>
    <n v="2668"/>
    <s v="Carlos Hanson"/>
    <x v="1"/>
    <n v="0.08"/>
    <n v="4.28"/>
    <n v="4.79"/>
    <x v="1"/>
    <x v="3"/>
    <x v="2"/>
    <x v="7"/>
    <x v="5"/>
    <s v="Xerox 1962"/>
    <n v="0.4"/>
    <s v="United States"/>
    <x v="1"/>
    <x v="46"/>
    <s v="Rapid City"/>
    <n v="57701"/>
    <x v="86"/>
    <x v="89"/>
    <n v="-121.2"/>
    <n v="12"/>
    <n v="49.87"/>
    <n v="87830"/>
    <n v="4.2"/>
    <x v="1"/>
  </r>
  <r>
    <n v="2968"/>
    <s v="Miriam Bowman"/>
    <x v="1"/>
    <n v="0.06"/>
    <n v="363.25"/>
    <n v="19.989999999999998"/>
    <x v="1"/>
    <x v="0"/>
    <x v="2"/>
    <x v="8"/>
    <x v="5"/>
    <s v="Hoover WindTunnel™ Plus Canister Vacuum"/>
    <n v="0.56999999999999995"/>
    <s v="United States"/>
    <x v="0"/>
    <x v="12"/>
    <s v="Hollywood"/>
    <n v="33021"/>
    <x v="86"/>
    <x v="89"/>
    <n v="36.164099999999998"/>
    <n v="1"/>
    <n v="344.87"/>
    <n v="86086"/>
    <n v="363.19"/>
    <x v="0"/>
  </r>
  <r>
    <n v="800"/>
    <s v="Cheryl Guthrie"/>
    <x v="2"/>
    <n v="0.04"/>
    <n v="50.98"/>
    <n v="6.5"/>
    <x v="1"/>
    <x v="1"/>
    <x v="1"/>
    <x v="1"/>
    <x v="5"/>
    <s v="Microsoft Natural Multimedia Keyboard"/>
    <n v="0.73"/>
    <s v="United States"/>
    <x v="2"/>
    <x v="15"/>
    <s v="Roy"/>
    <n v="84067"/>
    <x v="86"/>
    <x v="90"/>
    <n v="-13.28"/>
    <n v="11"/>
    <n v="568.25"/>
    <n v="89910"/>
    <n v="50.94"/>
    <x v="2"/>
  </r>
  <r>
    <n v="800"/>
    <s v="Cheryl Guthrie"/>
    <x v="2"/>
    <n v="0.02"/>
    <n v="6.48"/>
    <n v="5.14"/>
    <x v="1"/>
    <x v="1"/>
    <x v="2"/>
    <x v="7"/>
    <x v="5"/>
    <s v="Xerox 23"/>
    <n v="0.37"/>
    <s v="United States"/>
    <x v="2"/>
    <x v="15"/>
    <s v="Roy"/>
    <n v="84067"/>
    <x v="86"/>
    <x v="89"/>
    <n v="-48.68"/>
    <n v="19"/>
    <n v="126.66"/>
    <n v="89910"/>
    <n v="6.4600000000000009"/>
    <x v="2"/>
  </r>
  <r>
    <n v="1738"/>
    <s v="Dean Solomon"/>
    <x v="4"/>
    <n v="0.08"/>
    <n v="175.99"/>
    <n v="4.99"/>
    <x v="1"/>
    <x v="3"/>
    <x v="1"/>
    <x v="12"/>
    <x v="5"/>
    <s v="5165"/>
    <n v="0.59"/>
    <s v="United States"/>
    <x v="0"/>
    <x v="9"/>
    <s v="Gastonia"/>
    <n v="28052"/>
    <x v="86"/>
    <x v="85"/>
    <n v="-16476.838"/>
    <n v="10"/>
    <n v="1486.34"/>
    <n v="85865"/>
    <n v="175.91"/>
    <x v="0"/>
  </r>
  <r>
    <n v="2880"/>
    <s v="Grace Black"/>
    <x v="4"/>
    <n v="0.05"/>
    <n v="6.68"/>
    <n v="6.93"/>
    <x v="1"/>
    <x v="0"/>
    <x v="2"/>
    <x v="7"/>
    <x v="5"/>
    <s v="HP Office Paper (20Lb. and 87 Bright)"/>
    <n v="0.37"/>
    <s v="United States"/>
    <x v="0"/>
    <x v="12"/>
    <s v="North Miami Beach"/>
    <n v="33160"/>
    <x v="86"/>
    <x v="84"/>
    <n v="-2.3519999999999999"/>
    <n v="11"/>
    <n v="77.2"/>
    <n v="88626"/>
    <n v="6.63"/>
    <x v="0"/>
  </r>
  <r>
    <n v="152"/>
    <s v="Kent Kerr"/>
    <x v="1"/>
    <n v="0.01"/>
    <n v="65.989999999999995"/>
    <n v="8.99"/>
    <x v="1"/>
    <x v="1"/>
    <x v="1"/>
    <x v="12"/>
    <x v="5"/>
    <s v="StarTAC Analog"/>
    <n v="0.6"/>
    <s v="United States"/>
    <x v="0"/>
    <x v="34"/>
    <s v="Knoxville"/>
    <n v="37918"/>
    <x v="87"/>
    <x v="88"/>
    <n v="97.86"/>
    <n v="5"/>
    <n v="292.23"/>
    <n v="89524"/>
    <n v="65.97999999999999"/>
    <x v="0"/>
  </r>
  <r>
    <n v="2338"/>
    <s v="Lynn Hines"/>
    <x v="1"/>
    <n v="0.1"/>
    <n v="6.75"/>
    <n v="2.99"/>
    <x v="1"/>
    <x v="2"/>
    <x v="2"/>
    <x v="5"/>
    <x v="5"/>
    <s v="Wilson Jones DublLock® D-Ring Binders"/>
    <n v="0.35"/>
    <s v="United States"/>
    <x v="3"/>
    <x v="36"/>
    <s v="College Park"/>
    <n v="20740"/>
    <x v="87"/>
    <x v="84"/>
    <n v="18.147500000000001"/>
    <n v="15"/>
    <n v="96.13"/>
    <n v="91481"/>
    <n v="6.65"/>
    <x v="3"/>
  </r>
  <r>
    <n v="2530"/>
    <s v="Janet Zhang"/>
    <x v="1"/>
    <n v="0.04"/>
    <n v="40.98"/>
    <n v="6.5"/>
    <x v="1"/>
    <x v="0"/>
    <x v="1"/>
    <x v="1"/>
    <x v="5"/>
    <s v="Targus USB Numeric Keypad"/>
    <n v="0.74"/>
    <s v="United States"/>
    <x v="2"/>
    <x v="8"/>
    <s v="Apple Valley"/>
    <n v="92307"/>
    <x v="87"/>
    <x v="89"/>
    <n v="-89.5"/>
    <n v="7"/>
    <n v="277.07"/>
    <n v="87451"/>
    <n v="40.94"/>
    <x v="2"/>
  </r>
  <r>
    <n v="2534"/>
    <s v="Mitchell Goldberg"/>
    <x v="1"/>
    <n v="0.05"/>
    <n v="35.99"/>
    <n v="3.3"/>
    <x v="1"/>
    <x v="0"/>
    <x v="1"/>
    <x v="12"/>
    <x v="1"/>
    <s v="Accessory9"/>
    <n v="0.39"/>
    <s v="United States"/>
    <x v="3"/>
    <x v="29"/>
    <s v="Bangor"/>
    <n v="4401"/>
    <x v="87"/>
    <x v="91"/>
    <n v="103.2723"/>
    <n v="5"/>
    <n v="149.66999999999999"/>
    <n v="87451"/>
    <n v="35.940000000000005"/>
    <x v="3"/>
  </r>
  <r>
    <n v="3151"/>
    <s v="Glenda Hunter"/>
    <x v="1"/>
    <n v="0.01"/>
    <n v="99.23"/>
    <n v="8.99"/>
    <x v="1"/>
    <x v="3"/>
    <x v="0"/>
    <x v="11"/>
    <x v="1"/>
    <s v="GE 48&quot; Fluorescent Tube, Cool White Energy Saver, 34 Watts, 30/Box"/>
    <n v="0.35"/>
    <s v="United States"/>
    <x v="2"/>
    <x v="8"/>
    <s v="Twentynine Palms"/>
    <n v="92277"/>
    <x v="87"/>
    <x v="87"/>
    <n v="-87.46"/>
    <n v="1"/>
    <n v="99.22"/>
    <n v="88548"/>
    <n v="99.22"/>
    <x v="2"/>
  </r>
  <r>
    <n v="2430"/>
    <s v="Kimberly Reilly"/>
    <x v="2"/>
    <n v="0.03"/>
    <n v="140.99"/>
    <n v="4.2"/>
    <x v="1"/>
    <x v="2"/>
    <x v="1"/>
    <x v="12"/>
    <x v="5"/>
    <s v="7160"/>
    <n v="0.59"/>
    <s v="United States"/>
    <x v="1"/>
    <x v="18"/>
    <s v="Killeen"/>
    <n v="76541"/>
    <x v="87"/>
    <x v="92"/>
    <n v="-458.74400000000003"/>
    <n v="2"/>
    <n v="246.44"/>
    <n v="91110"/>
    <n v="140.96"/>
    <x v="1"/>
  </r>
  <r>
    <n v="1028"/>
    <s v="Marguerite Rodgers"/>
    <x v="4"/>
    <n v="7.0000000000000007E-2"/>
    <n v="7.08"/>
    <n v="2.35"/>
    <x v="2"/>
    <x v="0"/>
    <x v="2"/>
    <x v="2"/>
    <x v="2"/>
    <s v="SANFORD Major Accent™ Highlighters"/>
    <n v="0.47"/>
    <s v="United States"/>
    <x v="3"/>
    <x v="11"/>
    <s v="Commack"/>
    <n v="11725"/>
    <x v="87"/>
    <x v="89"/>
    <n v="30.49"/>
    <n v="13"/>
    <n v="93.82"/>
    <n v="89006"/>
    <n v="7.01"/>
    <x v="3"/>
  </r>
  <r>
    <n v="1129"/>
    <s v="Pam Patton"/>
    <x v="3"/>
    <n v="0.05"/>
    <n v="5.78"/>
    <n v="7.64"/>
    <x v="2"/>
    <x v="3"/>
    <x v="2"/>
    <x v="7"/>
    <x v="5"/>
    <s v="HP Office Recycled Paper (20Lb. and 87 Bright)"/>
    <n v="0.36"/>
    <s v="United States"/>
    <x v="3"/>
    <x v="35"/>
    <s v="Boston"/>
    <n v="2118"/>
    <x v="87"/>
    <x v="91"/>
    <n v="-116.05"/>
    <n v="29"/>
    <n v="177.41"/>
    <n v="49125"/>
    <n v="5.73"/>
    <x v="3"/>
  </r>
  <r>
    <n v="1237"/>
    <s v="Eva Simpson"/>
    <x v="3"/>
    <n v="0.02"/>
    <n v="7.38"/>
    <n v="5.21"/>
    <x v="1"/>
    <x v="3"/>
    <x v="0"/>
    <x v="11"/>
    <x v="5"/>
    <s v="Eldon® Expressions™ Wood Desk Accessories, Oak"/>
    <n v="0.56000000000000005"/>
    <s v="United States"/>
    <x v="1"/>
    <x v="18"/>
    <s v="Carrollton"/>
    <n v="75007"/>
    <x v="87"/>
    <x v="89"/>
    <n v="7.74"/>
    <n v="3"/>
    <n v="24.52"/>
    <n v="86076"/>
    <n v="7.36"/>
    <x v="1"/>
  </r>
  <r>
    <n v="3399"/>
    <s v="Marvin Reid"/>
    <x v="3"/>
    <n v="0.08"/>
    <n v="11.97"/>
    <n v="5.81"/>
    <x v="1"/>
    <x v="0"/>
    <x v="2"/>
    <x v="2"/>
    <x v="1"/>
    <s v="Staples SlimLine Pencil Sharpener"/>
    <n v="0.6"/>
    <s v="United States"/>
    <x v="1"/>
    <x v="10"/>
    <s v="Des Plaines"/>
    <n v="60016"/>
    <x v="87"/>
    <x v="91"/>
    <n v="-41.87"/>
    <n v="5"/>
    <n v="59.98"/>
    <n v="87534"/>
    <n v="11.89"/>
    <x v="1"/>
  </r>
  <r>
    <n v="2351"/>
    <s v="Faye Silver"/>
    <x v="0"/>
    <n v="0.08"/>
    <n v="6.48"/>
    <n v="7.49"/>
    <x v="1"/>
    <x v="3"/>
    <x v="2"/>
    <x v="7"/>
    <x v="5"/>
    <s v="Xerox 220"/>
    <n v="0.37"/>
    <s v="United States"/>
    <x v="3"/>
    <x v="36"/>
    <s v="Crofton"/>
    <n v="21114"/>
    <x v="88"/>
    <x v="87"/>
    <n v="-119.32"/>
    <n v="13"/>
    <n v="80.86"/>
    <n v="86163"/>
    <n v="6.4"/>
    <x v="3"/>
  </r>
  <r>
    <n v="3154"/>
    <s v="Faye Manning"/>
    <x v="0"/>
    <n v="0.04"/>
    <n v="21.38"/>
    <n v="8.99"/>
    <x v="1"/>
    <x v="3"/>
    <x v="2"/>
    <x v="2"/>
    <x v="1"/>
    <s v="Boston 1730 StandUp Electric Pencil Sharpener"/>
    <n v="0.59"/>
    <s v="United States"/>
    <x v="0"/>
    <x v="12"/>
    <s v="Saint Petersburg"/>
    <n v="33710"/>
    <x v="88"/>
    <x v="89"/>
    <n v="-51.66"/>
    <n v="21"/>
    <n v="443.66"/>
    <n v="86901"/>
    <n v="21.34"/>
    <x v="0"/>
  </r>
  <r>
    <n v="3252"/>
    <s v="Milton Harrell"/>
    <x v="0"/>
    <n v="0.01"/>
    <n v="11.34"/>
    <n v="5.01"/>
    <x v="1"/>
    <x v="0"/>
    <x v="2"/>
    <x v="7"/>
    <x v="5"/>
    <s v="Xerox 188"/>
    <n v="0.36"/>
    <s v="United States"/>
    <x v="3"/>
    <x v="11"/>
    <s v="Rotterdam"/>
    <n v="12306"/>
    <x v="88"/>
    <x v="88"/>
    <n v="-11.83"/>
    <n v="1"/>
    <n v="14.52"/>
    <n v="87296"/>
    <n v="11.33"/>
    <x v="3"/>
  </r>
  <r>
    <n v="84"/>
    <s v="Helen Stein"/>
    <x v="1"/>
    <n v="0.08"/>
    <n v="896.99"/>
    <n v="19.989999999999998"/>
    <x v="1"/>
    <x v="3"/>
    <x v="2"/>
    <x v="5"/>
    <x v="5"/>
    <s v="GBC DocuBind TL300 Electric Binding System"/>
    <n v="0.38"/>
    <s v="United States"/>
    <x v="3"/>
    <x v="27"/>
    <s v="Cincinnati"/>
    <n v="45231"/>
    <x v="88"/>
    <x v="87"/>
    <n v="7402.32"/>
    <n v="13"/>
    <n v="10728"/>
    <n v="87366"/>
    <n v="896.91"/>
    <x v="3"/>
  </r>
  <r>
    <n v="1527"/>
    <s v="Neil Parker"/>
    <x v="2"/>
    <n v="0.03"/>
    <n v="65.989999999999995"/>
    <n v="5.26"/>
    <x v="1"/>
    <x v="2"/>
    <x v="1"/>
    <x v="12"/>
    <x v="5"/>
    <s v="8860"/>
    <n v="0.56000000000000005"/>
    <s v="United States"/>
    <x v="0"/>
    <x v="16"/>
    <s v="Decatur"/>
    <n v="35601"/>
    <x v="88"/>
    <x v="93"/>
    <n v="-52.247999999999998"/>
    <n v="23"/>
    <n v="1316.03"/>
    <n v="86814"/>
    <n v="65.959999999999994"/>
    <x v="0"/>
  </r>
  <r>
    <n v="3205"/>
    <s v="Alvin Mullins"/>
    <x v="2"/>
    <n v="7.0000000000000007E-2"/>
    <n v="5.98"/>
    <n v="0.96"/>
    <x v="1"/>
    <x v="1"/>
    <x v="2"/>
    <x v="2"/>
    <x v="2"/>
    <s v="Newell 315"/>
    <n v="0.6"/>
    <s v="United States"/>
    <x v="2"/>
    <x v="37"/>
    <s v="Rexburg"/>
    <n v="83440"/>
    <x v="88"/>
    <x v="90"/>
    <n v="32.83"/>
    <n v="10"/>
    <n v="56.4"/>
    <n v="87933"/>
    <n v="5.91"/>
    <x v="2"/>
  </r>
  <r>
    <n v="3206"/>
    <s v="Dana Rankin"/>
    <x v="2"/>
    <n v="0.01"/>
    <n v="39.979999999999997"/>
    <n v="4"/>
    <x v="1"/>
    <x v="1"/>
    <x v="1"/>
    <x v="1"/>
    <x v="5"/>
    <s v="Microsoft Natural Keyboard Elite"/>
    <n v="0.7"/>
    <s v="United States"/>
    <x v="2"/>
    <x v="37"/>
    <s v="Twin Falls"/>
    <n v="83301"/>
    <x v="88"/>
    <x v="94"/>
    <n v="51.59"/>
    <n v="6"/>
    <n v="257.52"/>
    <n v="87933"/>
    <n v="39.97"/>
    <x v="2"/>
  </r>
  <r>
    <n v="193"/>
    <s v="Danny Hong"/>
    <x v="4"/>
    <n v="7.0000000000000007E-2"/>
    <n v="6.54"/>
    <n v="5.27"/>
    <x v="1"/>
    <x v="3"/>
    <x v="2"/>
    <x v="5"/>
    <x v="5"/>
    <s v="Wilson Jones® Four-Pocket Poly Binders"/>
    <n v="0.36"/>
    <s v="United States"/>
    <x v="2"/>
    <x v="15"/>
    <s v="Layton"/>
    <n v="84041"/>
    <x v="88"/>
    <x v="88"/>
    <n v="-66.044499999999999"/>
    <n v="21"/>
    <n v="140.30000000000001"/>
    <n v="90432"/>
    <n v="6.47"/>
    <x v="2"/>
  </r>
  <r>
    <n v="194"/>
    <s v="Tammy Goldman"/>
    <x v="4"/>
    <n v="0.09"/>
    <n v="3.29"/>
    <n v="1.35"/>
    <x v="1"/>
    <x v="3"/>
    <x v="2"/>
    <x v="14"/>
    <x v="2"/>
    <s v="Acco® Hot Clips™ Clips to Go"/>
    <n v="0.4"/>
    <s v="United States"/>
    <x v="2"/>
    <x v="15"/>
    <s v="Lehi"/>
    <n v="84043"/>
    <x v="88"/>
    <x v="88"/>
    <n v="15.66"/>
    <n v="23"/>
    <n v="71.55"/>
    <n v="90432"/>
    <n v="3.2"/>
    <x v="2"/>
  </r>
  <r>
    <n v="271"/>
    <s v="Sam Rouse"/>
    <x v="4"/>
    <n v="0.1"/>
    <n v="80.97"/>
    <n v="30.06"/>
    <x v="0"/>
    <x v="0"/>
    <x v="1"/>
    <x v="3"/>
    <x v="0"/>
    <s v="Hewlett-Packard Deskjet 940 REFURBISHED Color Inkjet Printer"/>
    <n v="0.4"/>
    <s v="United States"/>
    <x v="0"/>
    <x v="5"/>
    <s v="Forest Park"/>
    <n v="30297"/>
    <x v="88"/>
    <x v="91"/>
    <n v="128.02529999999999"/>
    <n v="12"/>
    <n v="899.81"/>
    <n v="88940"/>
    <n v="80.87"/>
    <x v="0"/>
  </r>
  <r>
    <n v="1314"/>
    <s v="Keith Marsh"/>
    <x v="4"/>
    <n v="0.04"/>
    <n v="5.34"/>
    <n v="2.99"/>
    <x v="1"/>
    <x v="2"/>
    <x v="2"/>
    <x v="5"/>
    <x v="5"/>
    <s v="Wilson Jones 14 Line Acrylic Coated Pressboard Data Binders"/>
    <n v="0.38"/>
    <s v="United States"/>
    <x v="2"/>
    <x v="8"/>
    <s v="Los Angeles"/>
    <n v="90058"/>
    <x v="88"/>
    <x v="88"/>
    <n v="3.4510000000000001"/>
    <n v="45"/>
    <n v="240.6"/>
    <n v="22755"/>
    <n v="5.3"/>
    <x v="2"/>
  </r>
  <r>
    <n v="1314"/>
    <s v="Keith Marsh"/>
    <x v="4"/>
    <n v="0.06"/>
    <n v="55.99"/>
    <n v="5"/>
    <x v="1"/>
    <x v="2"/>
    <x v="1"/>
    <x v="12"/>
    <x v="1"/>
    <s v="Accessory6"/>
    <n v="0.8"/>
    <s v="United States"/>
    <x v="2"/>
    <x v="8"/>
    <s v="Los Angeles"/>
    <n v="90058"/>
    <x v="88"/>
    <x v="88"/>
    <n v="-275.25299999999999"/>
    <n v="5"/>
    <n v="236.88"/>
    <n v="22755"/>
    <n v="55.93"/>
    <x v="2"/>
  </r>
  <r>
    <n v="1315"/>
    <s v="Adam Saunders Gray"/>
    <x v="4"/>
    <n v="0"/>
    <n v="4.91"/>
    <n v="5.68"/>
    <x v="1"/>
    <x v="2"/>
    <x v="2"/>
    <x v="5"/>
    <x v="5"/>
    <s v="Acco Pressboard Covers with Storage Hooks, 14 7/8&quot; x 11&quot;, Light Blue"/>
    <n v="0.36"/>
    <s v="United States"/>
    <x v="2"/>
    <x v="3"/>
    <s v="Colorado Springs"/>
    <n v="80906"/>
    <x v="88"/>
    <x v="91"/>
    <n v="-95.047499999999999"/>
    <n v="9"/>
    <n v="48.3"/>
    <n v="87602"/>
    <n v="4.91"/>
    <x v="2"/>
  </r>
  <r>
    <n v="1316"/>
    <s v="Marion Lindsey"/>
    <x v="4"/>
    <n v="0.04"/>
    <n v="5.34"/>
    <n v="2.99"/>
    <x v="1"/>
    <x v="2"/>
    <x v="2"/>
    <x v="5"/>
    <x v="5"/>
    <s v="Wilson Jones 14 Line Acrylic Coated Pressboard Data Binders"/>
    <n v="0.38"/>
    <s v="United States"/>
    <x v="2"/>
    <x v="3"/>
    <s v="Commerce City"/>
    <n v="80022"/>
    <x v="88"/>
    <x v="88"/>
    <n v="3.4510000000000001"/>
    <n v="11"/>
    <n v="58.81"/>
    <n v="87602"/>
    <n v="5.3"/>
    <x v="2"/>
  </r>
  <r>
    <n v="1316"/>
    <s v="Marion Lindsey"/>
    <x v="4"/>
    <n v="0.06"/>
    <n v="55.99"/>
    <n v="5"/>
    <x v="1"/>
    <x v="2"/>
    <x v="1"/>
    <x v="12"/>
    <x v="1"/>
    <s v="Accessory6"/>
    <n v="0.8"/>
    <s v="United States"/>
    <x v="2"/>
    <x v="3"/>
    <s v="Commerce City"/>
    <n v="80022"/>
    <x v="88"/>
    <x v="88"/>
    <n v="-275.25299999999999"/>
    <n v="1"/>
    <n v="47.38"/>
    <n v="87602"/>
    <n v="55.93"/>
    <x v="2"/>
  </r>
  <r>
    <n v="1840"/>
    <s v="Clifford Webb"/>
    <x v="3"/>
    <n v="7.0000000000000007E-2"/>
    <n v="40.98"/>
    <n v="2.99"/>
    <x v="1"/>
    <x v="2"/>
    <x v="2"/>
    <x v="5"/>
    <x v="5"/>
    <s v="Avery Trapezoid Ring Binder, 3&quot; Capacity, Black, 1040 sheets"/>
    <n v="0.36"/>
    <s v="United States"/>
    <x v="3"/>
    <x v="35"/>
    <s v="Townsend"/>
    <n v="1469"/>
    <x v="88"/>
    <x v="88"/>
    <n v="369.20519999999999"/>
    <n v="13"/>
    <n v="535.08000000000004"/>
    <n v="86599"/>
    <n v="40.909999999999997"/>
    <x v="3"/>
  </r>
  <r>
    <n v="2066"/>
    <s v="Claudia Webb"/>
    <x v="0"/>
    <n v="0.09"/>
    <n v="20.99"/>
    <n v="4.8099999999999996"/>
    <x v="2"/>
    <x v="2"/>
    <x v="1"/>
    <x v="12"/>
    <x v="6"/>
    <s v="1726 Digital Answering Machine"/>
    <n v="0.57999999999999996"/>
    <s v="United States"/>
    <x v="0"/>
    <x v="9"/>
    <s v="Indian Trail"/>
    <n v="28079"/>
    <x v="89"/>
    <x v="88"/>
    <n v="272.69400000000002"/>
    <n v="2"/>
    <n v="38.979999999999997"/>
    <n v="85834"/>
    <n v="20.9"/>
    <x v="0"/>
  </r>
  <r>
    <n v="3177"/>
    <s v="Laurie Petty"/>
    <x v="0"/>
    <n v="0.06"/>
    <n v="1.68"/>
    <n v="1"/>
    <x v="1"/>
    <x v="1"/>
    <x v="2"/>
    <x v="2"/>
    <x v="2"/>
    <s v="Prang Dustless Chalk Sticks"/>
    <n v="0.35"/>
    <s v="United States"/>
    <x v="0"/>
    <x v="12"/>
    <s v="Jupiter"/>
    <n v="33458"/>
    <x v="89"/>
    <x v="87"/>
    <n v="-1319.5"/>
    <n v="5"/>
    <n v="8.65"/>
    <n v="90819"/>
    <n v="1.6199999999999999"/>
    <x v="0"/>
  </r>
  <r>
    <n v="1083"/>
    <s v="Hazel Dale"/>
    <x v="3"/>
    <n v="7.0000000000000007E-2"/>
    <n v="55.99"/>
    <n v="5"/>
    <x v="2"/>
    <x v="3"/>
    <x v="1"/>
    <x v="12"/>
    <x v="1"/>
    <s v="Accessory36"/>
    <n v="0.83"/>
    <s v="United States"/>
    <x v="1"/>
    <x v="10"/>
    <s v="Springfield"/>
    <n v="62701"/>
    <x v="89"/>
    <x v="87"/>
    <n v="-232.99100000000001"/>
    <n v="1"/>
    <n v="54.08"/>
    <n v="88460"/>
    <n v="55.92"/>
    <x v="1"/>
  </r>
  <r>
    <n v="3224"/>
    <s v="Claudia White"/>
    <x v="0"/>
    <n v="0.06"/>
    <n v="60.98"/>
    <n v="30"/>
    <x v="0"/>
    <x v="0"/>
    <x v="0"/>
    <x v="9"/>
    <x v="3"/>
    <s v="Novimex Fabric Task Chair"/>
    <n v="0.7"/>
    <s v="United States"/>
    <x v="0"/>
    <x v="34"/>
    <s v="Gallatin"/>
    <n v="37066"/>
    <x v="90"/>
    <x v="87"/>
    <n v="-74.087999999999994"/>
    <n v="2"/>
    <n v="125.9"/>
    <n v="86508"/>
    <n v="60.919999999999995"/>
    <x v="0"/>
  </r>
  <r>
    <n v="623"/>
    <s v="Jenny Petty"/>
    <x v="1"/>
    <n v="0.05"/>
    <n v="6.48"/>
    <n v="8.4"/>
    <x v="1"/>
    <x v="2"/>
    <x v="2"/>
    <x v="7"/>
    <x v="5"/>
    <s v="Xerox 212"/>
    <n v="0.37"/>
    <s v="United States"/>
    <x v="3"/>
    <x v="47"/>
    <s v="Manchester"/>
    <n v="3101"/>
    <x v="90"/>
    <x v="90"/>
    <n v="-226.34639999999999"/>
    <n v="21"/>
    <n v="136.99"/>
    <n v="91433"/>
    <n v="6.4300000000000006"/>
    <x v="3"/>
  </r>
  <r>
    <n v="624"/>
    <s v="Terry Klein"/>
    <x v="1"/>
    <n v="0.05"/>
    <n v="55.99"/>
    <n v="5"/>
    <x v="1"/>
    <x v="2"/>
    <x v="1"/>
    <x v="12"/>
    <x v="1"/>
    <s v="Accessory6"/>
    <n v="0.8"/>
    <s v="United States"/>
    <x v="3"/>
    <x v="42"/>
    <s v="Rutland"/>
    <n v="5701"/>
    <x v="90"/>
    <x v="88"/>
    <n v="-281.17583999999999"/>
    <n v="2"/>
    <n v="99.36"/>
    <n v="91433"/>
    <n v="55.940000000000005"/>
    <x v="3"/>
  </r>
  <r>
    <n v="1849"/>
    <s v="Michelle Steele"/>
    <x v="1"/>
    <n v="0.09"/>
    <n v="35.99"/>
    <n v="1.1000000000000001"/>
    <x v="1"/>
    <x v="1"/>
    <x v="1"/>
    <x v="12"/>
    <x v="5"/>
    <s v="Accessory35"/>
    <n v="0.55000000000000004"/>
    <s v="United States"/>
    <x v="0"/>
    <x v="16"/>
    <s v="Enterprise"/>
    <n v="36330"/>
    <x v="90"/>
    <x v="90"/>
    <n v="19.350000000000001"/>
    <n v="8"/>
    <n v="222.71"/>
    <n v="89697"/>
    <n v="35.9"/>
    <x v="0"/>
  </r>
  <r>
    <n v="1849"/>
    <s v="Michelle Steele"/>
    <x v="1"/>
    <n v="0.01"/>
    <n v="125.99"/>
    <n v="2.5"/>
    <x v="1"/>
    <x v="1"/>
    <x v="1"/>
    <x v="12"/>
    <x v="5"/>
    <s v="i2000"/>
    <n v="0.6"/>
    <s v="United States"/>
    <x v="0"/>
    <x v="16"/>
    <s v="Enterprise"/>
    <n v="36330"/>
    <x v="90"/>
    <x v="87"/>
    <n v="-967.83399999999995"/>
    <n v="2"/>
    <n v="220.52"/>
    <n v="89697"/>
    <n v="125.97999999999999"/>
    <x v="0"/>
  </r>
  <r>
    <n v="3246"/>
    <s v="Wanda Harris"/>
    <x v="2"/>
    <n v="0.06"/>
    <n v="5.18"/>
    <n v="2.04"/>
    <x v="1"/>
    <x v="0"/>
    <x v="2"/>
    <x v="7"/>
    <x v="2"/>
    <s v="Array® Memo Cubes"/>
    <n v="0.36"/>
    <s v="United States"/>
    <x v="3"/>
    <x v="47"/>
    <s v="Hudson"/>
    <n v="3051"/>
    <x v="90"/>
    <x v="88"/>
    <n v="1.9503999999999999"/>
    <n v="4"/>
    <n v="21.86"/>
    <n v="88330"/>
    <n v="5.12"/>
    <x v="3"/>
  </r>
  <r>
    <n v="568"/>
    <s v="Peter McConnell"/>
    <x v="4"/>
    <n v="0.08"/>
    <n v="67.28"/>
    <n v="19.989999999999998"/>
    <x v="2"/>
    <x v="1"/>
    <x v="2"/>
    <x v="5"/>
    <x v="5"/>
    <s v="Catalog Binders with Expanding Posts"/>
    <n v="0.4"/>
    <s v="United States"/>
    <x v="0"/>
    <x v="0"/>
    <s v="Columbus"/>
    <n v="39701"/>
    <x v="90"/>
    <x v="90"/>
    <n v="224.85059999999999"/>
    <n v="16"/>
    <n v="1066.54"/>
    <n v="88882"/>
    <n v="67.2"/>
    <x v="0"/>
  </r>
  <r>
    <n v="3306"/>
    <s v="Claire Warren"/>
    <x v="4"/>
    <n v="0.06"/>
    <n v="11.33"/>
    <n v="6.12"/>
    <x v="1"/>
    <x v="0"/>
    <x v="2"/>
    <x v="8"/>
    <x v="6"/>
    <s v="Holmes Replacement Filter for HEPA Air Cleaner, Medium Room"/>
    <n v="0.42"/>
    <s v="United States"/>
    <x v="3"/>
    <x v="22"/>
    <s v="New London"/>
    <n v="6320"/>
    <x v="90"/>
    <x v="90"/>
    <n v="-15.92"/>
    <n v="1"/>
    <n v="17.62"/>
    <n v="90461"/>
    <n v="11.27"/>
    <x v="3"/>
  </r>
  <r>
    <n v="2859"/>
    <s v="Brad H Blake"/>
    <x v="3"/>
    <n v="0.03"/>
    <n v="142.86000000000001"/>
    <n v="19.989999999999998"/>
    <x v="1"/>
    <x v="3"/>
    <x v="2"/>
    <x v="6"/>
    <x v="5"/>
    <s v="Letter Size Cart"/>
    <n v="0.56000000000000005"/>
    <s v="United States"/>
    <x v="0"/>
    <x v="12"/>
    <s v="Gainesville"/>
    <n v="32601"/>
    <x v="90"/>
    <x v="90"/>
    <n v="-8.3880999999999997"/>
    <n v="23"/>
    <n v="3292.02"/>
    <n v="88281"/>
    <n v="142.83000000000001"/>
    <x v="0"/>
  </r>
  <r>
    <n v="197"/>
    <s v="Samantha Weaver"/>
    <x v="0"/>
    <n v="0"/>
    <n v="161.55000000000001"/>
    <n v="19.989999999999998"/>
    <x v="1"/>
    <x v="0"/>
    <x v="2"/>
    <x v="6"/>
    <x v="5"/>
    <s v="Fellowes Super Stor/Drawer® Files"/>
    <n v="0.66"/>
    <s v="United States"/>
    <x v="1"/>
    <x v="38"/>
    <s v="Overland Park"/>
    <n v="66212"/>
    <x v="91"/>
    <x v="94"/>
    <n v="1167.1579999999999"/>
    <n v="19"/>
    <n v="3108.98"/>
    <n v="88921"/>
    <n v="161.55000000000001"/>
    <x v="1"/>
  </r>
  <r>
    <n v="198"/>
    <s v="Leroy Blanchard"/>
    <x v="0"/>
    <n v="0"/>
    <n v="161.55000000000001"/>
    <n v="19.989999999999998"/>
    <x v="1"/>
    <x v="0"/>
    <x v="2"/>
    <x v="6"/>
    <x v="5"/>
    <s v="Fellowes Super Stor/Drawer® Files"/>
    <n v="0.66"/>
    <s v="United States"/>
    <x v="1"/>
    <x v="25"/>
    <s v="Detroit"/>
    <n v="48138"/>
    <x v="91"/>
    <x v="94"/>
    <n v="1014.92"/>
    <n v="77"/>
    <n v="12599.55"/>
    <n v="51072"/>
    <n v="161.55000000000001"/>
    <x v="1"/>
  </r>
  <r>
    <n v="2667"/>
    <s v="Pat Baker"/>
    <x v="1"/>
    <n v="0.04"/>
    <n v="90.24"/>
    <n v="0.99"/>
    <x v="1"/>
    <x v="2"/>
    <x v="2"/>
    <x v="8"/>
    <x v="5"/>
    <s v="Kensington 6 Outlet MasterPiece® HOMEOFFICE Power Control Center"/>
    <n v="0.56000000000000005"/>
    <s v="United States"/>
    <x v="3"/>
    <x v="27"/>
    <s v="Lakewood"/>
    <n v="44107"/>
    <x v="91"/>
    <x v="94"/>
    <n v="246.2748"/>
    <n v="4"/>
    <n v="356.92"/>
    <n v="87831"/>
    <n v="90.199999999999989"/>
    <x v="3"/>
  </r>
  <r>
    <n v="2667"/>
    <s v="Pat Baker"/>
    <x v="1"/>
    <n v="0.09"/>
    <n v="47.9"/>
    <n v="5.86"/>
    <x v="2"/>
    <x v="2"/>
    <x v="2"/>
    <x v="7"/>
    <x v="5"/>
    <s v="Xerox 1938"/>
    <n v="0.37"/>
    <s v="United States"/>
    <x v="3"/>
    <x v="27"/>
    <s v="Lakewood"/>
    <n v="44107"/>
    <x v="91"/>
    <x v="94"/>
    <n v="93.950400000000002"/>
    <n v="3"/>
    <n v="136.16"/>
    <n v="87831"/>
    <n v="47.809999999999995"/>
    <x v="3"/>
  </r>
  <r>
    <n v="228"/>
    <s v="Colleen Andrews"/>
    <x v="4"/>
    <n v="0.03"/>
    <n v="60.89"/>
    <n v="32.409999999999997"/>
    <x v="0"/>
    <x v="0"/>
    <x v="0"/>
    <x v="9"/>
    <x v="3"/>
    <s v="Global Push Button Manager's Chair, Indigo"/>
    <n v="0.56000000000000005"/>
    <s v="United States"/>
    <x v="0"/>
    <x v="9"/>
    <s v="Mint Hill"/>
    <n v="28227"/>
    <x v="91"/>
    <x v="90"/>
    <n v="36.353999999999999"/>
    <n v="7"/>
    <n v="450.49"/>
    <n v="88527"/>
    <n v="60.86"/>
    <x v="0"/>
  </r>
  <r>
    <n v="2957"/>
    <s v="Francis I Davis"/>
    <x v="4"/>
    <n v="0.1"/>
    <n v="37.94"/>
    <n v="5.08"/>
    <x v="2"/>
    <x v="3"/>
    <x v="2"/>
    <x v="7"/>
    <x v="2"/>
    <s v="Snap-A-Way® Black Print Carbonless Ruled Speed Letter, Triplicate"/>
    <n v="0.38"/>
    <s v="United States"/>
    <x v="1"/>
    <x v="30"/>
    <s v="Milwaukee"/>
    <n v="53209"/>
    <x v="91"/>
    <x v="94"/>
    <n v="95.054400000000001"/>
    <n v="4"/>
    <n v="137.76"/>
    <n v="90264"/>
    <n v="37.839999999999996"/>
    <x v="1"/>
  </r>
  <r>
    <n v="1112"/>
    <s v="Luis Kerr"/>
    <x v="3"/>
    <n v="0.03"/>
    <n v="300.98"/>
    <n v="54.92"/>
    <x v="0"/>
    <x v="3"/>
    <x v="0"/>
    <x v="10"/>
    <x v="0"/>
    <s v="Atlantic Metals Mobile 5-Shelf Bookcases, Custom Colors"/>
    <n v="0.55000000000000004"/>
    <s v="United States"/>
    <x v="2"/>
    <x v="8"/>
    <s v="Yucaipa"/>
    <n v="92399"/>
    <x v="91"/>
    <x v="94"/>
    <n v="1272.5808"/>
    <n v="12"/>
    <n v="3527.82"/>
    <n v="90832"/>
    <n v="300.95000000000005"/>
    <x v="2"/>
  </r>
  <r>
    <n v="1112"/>
    <s v="Luis Kerr"/>
    <x v="3"/>
    <n v="0.02"/>
    <n v="2550.14"/>
    <n v="29.7"/>
    <x v="0"/>
    <x v="3"/>
    <x v="1"/>
    <x v="3"/>
    <x v="3"/>
    <s v="Epson DFX-8500 Dot Matrix Printer"/>
    <n v="0.56999999999999995"/>
    <s v="United States"/>
    <x v="2"/>
    <x v="8"/>
    <s v="Yucaipa"/>
    <n v="92399"/>
    <x v="91"/>
    <x v="94"/>
    <n v="-5390.7388920000003"/>
    <n v="2"/>
    <n v="4698.21"/>
    <n v="90832"/>
    <n v="2550.12"/>
    <x v="2"/>
  </r>
  <r>
    <n v="1777"/>
    <s v="Miriam Greenberg"/>
    <x v="3"/>
    <n v="0.03"/>
    <n v="19.989999999999998"/>
    <n v="11.17"/>
    <x v="1"/>
    <x v="3"/>
    <x v="0"/>
    <x v="11"/>
    <x v="4"/>
    <s v="Telescoping Adjustable Floor Lamp"/>
    <n v="0.6"/>
    <s v="United States"/>
    <x v="1"/>
    <x v="2"/>
    <s v="Valparaiso"/>
    <n v="46383"/>
    <x v="91"/>
    <x v="90"/>
    <n v="-20.8764"/>
    <n v="12"/>
    <n v="251.61"/>
    <n v="89942"/>
    <n v="19.959999999999997"/>
    <x v="1"/>
  </r>
  <r>
    <n v="2014"/>
    <s v="Cathy Simon"/>
    <x v="0"/>
    <n v="0.06"/>
    <n v="6.48"/>
    <n v="7.49"/>
    <x v="1"/>
    <x v="2"/>
    <x v="2"/>
    <x v="7"/>
    <x v="5"/>
    <s v="Xerox 220"/>
    <n v="0.37"/>
    <s v="United States"/>
    <x v="1"/>
    <x v="20"/>
    <s v="Council Bluffs"/>
    <n v="51503"/>
    <x v="92"/>
    <x v="94"/>
    <n v="-191.49"/>
    <n v="12"/>
    <n v="74.930000000000007"/>
    <n v="88368"/>
    <n v="6.4200000000000008"/>
    <x v="1"/>
  </r>
  <r>
    <n v="911"/>
    <s v="Marsha P Joyner"/>
    <x v="1"/>
    <n v="0.01"/>
    <n v="59.76"/>
    <n v="9.7100000000000009"/>
    <x v="1"/>
    <x v="3"/>
    <x v="2"/>
    <x v="6"/>
    <x v="5"/>
    <s v="Advantus 10-Drawer Portable Organizer, Chrome Metal Frame, Smoke Drawers"/>
    <n v="0.56999999999999995"/>
    <s v="United States"/>
    <x v="3"/>
    <x v="44"/>
    <s v="Wheeling"/>
    <n v="26003"/>
    <x v="92"/>
    <x v="92"/>
    <n v="354.3288"/>
    <n v="8"/>
    <n v="513.52"/>
    <n v="90186"/>
    <n v="59.75"/>
    <x v="3"/>
  </r>
  <r>
    <n v="2685"/>
    <s v="Kathryn Wolfe"/>
    <x v="1"/>
    <n v="0"/>
    <n v="7.38"/>
    <n v="11.51"/>
    <x v="1"/>
    <x v="0"/>
    <x v="2"/>
    <x v="5"/>
    <x v="5"/>
    <s v="GBC Plastic Binding Combs"/>
    <n v="0.36"/>
    <s v="United States"/>
    <x v="3"/>
    <x v="11"/>
    <s v="Plainview"/>
    <n v="11803"/>
    <x v="92"/>
    <x v="95"/>
    <n v="-66.171000000000006"/>
    <n v="2"/>
    <n v="17.64"/>
    <n v="89147"/>
    <n v="7.38"/>
    <x v="3"/>
  </r>
  <r>
    <n v="321"/>
    <s v="Arthur Lowe Nash"/>
    <x v="2"/>
    <n v="0.04"/>
    <n v="8.33"/>
    <n v="1.99"/>
    <x v="1"/>
    <x v="1"/>
    <x v="1"/>
    <x v="1"/>
    <x v="1"/>
    <s v="80 Minute Slim Jewel Case CD-R , 10/Pack - Staples"/>
    <n v="0.52"/>
    <s v="United States"/>
    <x v="3"/>
    <x v="36"/>
    <s v="Potomac"/>
    <n v="20854"/>
    <x v="92"/>
    <x v="93"/>
    <n v="9.9268000000000001"/>
    <n v="11"/>
    <n v="89.76"/>
    <n v="91057"/>
    <n v="8.2900000000000009"/>
    <x v="3"/>
  </r>
  <r>
    <n v="975"/>
    <s v="Francis Evans"/>
    <x v="2"/>
    <n v="0.1"/>
    <n v="2.2200000000000002"/>
    <n v="5"/>
    <x v="1"/>
    <x v="3"/>
    <x v="2"/>
    <x v="8"/>
    <x v="5"/>
    <s v="Hoover Replacement Belt for Commercial Guardsman Heavy-Duty Upright Vacuum"/>
    <n v="0.55000000000000004"/>
    <s v="United States"/>
    <x v="3"/>
    <x v="35"/>
    <s v="Boston"/>
    <n v="2108"/>
    <x v="92"/>
    <x v="93"/>
    <n v="-21.319199999999999"/>
    <n v="3"/>
    <n v="8.8000000000000007"/>
    <n v="87260"/>
    <n v="2.12"/>
    <x v="3"/>
  </r>
  <r>
    <n v="1918"/>
    <s v="Hannah Tyson"/>
    <x v="2"/>
    <n v="0.1"/>
    <n v="10.44"/>
    <n v="5.75"/>
    <x v="2"/>
    <x v="2"/>
    <x v="2"/>
    <x v="5"/>
    <x v="5"/>
    <s v="Avery® 3 1/2&quot; Diskette Storage Pages, 10/Pack"/>
    <n v="0.39"/>
    <s v="United States"/>
    <x v="0"/>
    <x v="1"/>
    <s v="Paragould"/>
    <n v="72450"/>
    <x v="92"/>
    <x v="96"/>
    <n v="125.724"/>
    <n v="17"/>
    <n v="168.04"/>
    <n v="85898"/>
    <n v="10.34"/>
    <x v="0"/>
  </r>
  <r>
    <n v="2548"/>
    <s v="Wayne Bass"/>
    <x v="2"/>
    <n v="0"/>
    <n v="35.99"/>
    <n v="0.99"/>
    <x v="1"/>
    <x v="0"/>
    <x v="1"/>
    <x v="12"/>
    <x v="1"/>
    <s v="Accessory31"/>
    <n v="0.35"/>
    <s v="United States"/>
    <x v="2"/>
    <x v="8"/>
    <s v="Los Angeles"/>
    <n v="90068"/>
    <x v="92"/>
    <x v="96"/>
    <n v="840.05100000000004"/>
    <n v="46"/>
    <n v="1477.57"/>
    <n v="46436"/>
    <n v="35.99"/>
    <x v="2"/>
  </r>
  <r>
    <n v="2551"/>
    <s v="Joan Bowers"/>
    <x v="2"/>
    <n v="0"/>
    <n v="35.99"/>
    <n v="0.99"/>
    <x v="1"/>
    <x v="0"/>
    <x v="1"/>
    <x v="12"/>
    <x v="1"/>
    <s v="Accessory31"/>
    <n v="0.35"/>
    <s v="United States"/>
    <x v="3"/>
    <x v="28"/>
    <s v="York"/>
    <n v="17403"/>
    <x v="92"/>
    <x v="96"/>
    <n v="265.96050000000002"/>
    <n v="12"/>
    <n v="385.45"/>
    <n v="88656"/>
    <n v="35.99"/>
    <x v="3"/>
  </r>
  <r>
    <n v="114"/>
    <s v="Ron Newton"/>
    <x v="4"/>
    <n v="0.01"/>
    <n v="4.91"/>
    <n v="0.5"/>
    <x v="1"/>
    <x v="2"/>
    <x v="2"/>
    <x v="13"/>
    <x v="5"/>
    <s v="Avery 493"/>
    <n v="0.36"/>
    <s v="United States"/>
    <x v="2"/>
    <x v="14"/>
    <s v="Lake Oswego"/>
    <n v="97035"/>
    <x v="92"/>
    <x v="92"/>
    <n v="40.247700000000002"/>
    <n v="12"/>
    <n v="58.33"/>
    <n v="89584"/>
    <n v="4.9000000000000004"/>
    <x v="2"/>
  </r>
  <r>
    <n v="114"/>
    <s v="Ron Newton"/>
    <x v="4"/>
    <n v="0.09"/>
    <n v="4"/>
    <n v="1.3"/>
    <x v="2"/>
    <x v="2"/>
    <x v="2"/>
    <x v="7"/>
    <x v="2"/>
    <s v="EcoTones® Memo Sheets"/>
    <n v="0.37"/>
    <s v="United States"/>
    <x v="2"/>
    <x v="14"/>
    <s v="Lake Oswego"/>
    <n v="97035"/>
    <x v="92"/>
    <x v="92"/>
    <n v="14.0898"/>
    <n v="5"/>
    <n v="20.420000000000002"/>
    <n v="89584"/>
    <n v="3.91"/>
    <x v="2"/>
  </r>
  <r>
    <n v="117"/>
    <s v="Linda Weiss"/>
    <x v="4"/>
    <n v="0.01"/>
    <n v="4.91"/>
    <n v="0.5"/>
    <x v="1"/>
    <x v="2"/>
    <x v="2"/>
    <x v="13"/>
    <x v="5"/>
    <s v="Avery 493"/>
    <n v="0.36"/>
    <s v="United States"/>
    <x v="2"/>
    <x v="4"/>
    <s v="Seattle"/>
    <n v="98103"/>
    <x v="92"/>
    <x v="92"/>
    <n v="112.06"/>
    <n v="47"/>
    <n v="228.46"/>
    <n v="13959"/>
    <n v="4.9000000000000004"/>
    <x v="2"/>
  </r>
  <r>
    <n v="117"/>
    <s v="Linda Weiss"/>
    <x v="4"/>
    <n v="0.09"/>
    <n v="4"/>
    <n v="1.3"/>
    <x v="2"/>
    <x v="2"/>
    <x v="2"/>
    <x v="7"/>
    <x v="2"/>
    <s v="EcoTones® Memo Sheets"/>
    <n v="0.37"/>
    <s v="United States"/>
    <x v="2"/>
    <x v="4"/>
    <s v="Seattle"/>
    <n v="98103"/>
    <x v="92"/>
    <x v="92"/>
    <n v="16.79"/>
    <n v="19"/>
    <n v="77.61"/>
    <n v="13959"/>
    <n v="3.91"/>
    <x v="2"/>
  </r>
  <r>
    <n v="1590"/>
    <s v="Lucille Buchanan"/>
    <x v="4"/>
    <n v="0.03"/>
    <n v="19.04"/>
    <n v="6.38"/>
    <x v="2"/>
    <x v="3"/>
    <x v="0"/>
    <x v="11"/>
    <x v="5"/>
    <s v="Eldon Expressions™ Desk Accessory, Wood Photo Frame, Mahogany"/>
    <n v="0.56000000000000005"/>
    <s v="United States"/>
    <x v="3"/>
    <x v="27"/>
    <s v="Willoughby"/>
    <n v="44094"/>
    <x v="92"/>
    <x v="94"/>
    <n v="83.793599999999998"/>
    <n v="7"/>
    <n v="144.03"/>
    <n v="86668"/>
    <n v="19.009999999999998"/>
    <x v="3"/>
  </r>
  <r>
    <n v="1593"/>
    <s v="Ronald O'Neill"/>
    <x v="4"/>
    <n v="0.02"/>
    <n v="5.53"/>
    <n v="6.98"/>
    <x v="1"/>
    <x v="3"/>
    <x v="2"/>
    <x v="5"/>
    <x v="5"/>
    <s v="Avery Durable Poly Binders"/>
    <n v="0.39"/>
    <s v="United States"/>
    <x v="1"/>
    <x v="19"/>
    <s v="Bartlesville"/>
    <n v="74006"/>
    <x v="92"/>
    <x v="92"/>
    <n v="-77.823719999999994"/>
    <n v="8"/>
    <n v="48.81"/>
    <n v="86668"/>
    <n v="5.5100000000000007"/>
    <x v="1"/>
  </r>
  <r>
    <n v="2441"/>
    <s v="Kenneth Capps"/>
    <x v="4"/>
    <n v="0.02"/>
    <n v="63.94"/>
    <n v="14.48"/>
    <x v="1"/>
    <x v="1"/>
    <x v="0"/>
    <x v="11"/>
    <x v="5"/>
    <s v="Howard Miller 16&quot; Diameter Gallery Wall Clock"/>
    <n v="0.46"/>
    <s v="United States"/>
    <x v="0"/>
    <x v="12"/>
    <s v="Melbourne"/>
    <n v="32935"/>
    <x v="92"/>
    <x v="94"/>
    <n v="-100.17"/>
    <n v="11"/>
    <n v="709.7"/>
    <n v="89300"/>
    <n v="63.919999999999995"/>
    <x v="0"/>
  </r>
  <r>
    <n v="2442"/>
    <s v="Natalie Aldridge"/>
    <x v="4"/>
    <n v="0.01"/>
    <n v="5.0199999999999996"/>
    <n v="5.14"/>
    <x v="1"/>
    <x v="1"/>
    <x v="1"/>
    <x v="1"/>
    <x v="1"/>
    <s v="Imation 3.5, DISKETTE 44766 HGHLD3.52HD/FM, 10/Pack"/>
    <n v="0.79"/>
    <s v="United States"/>
    <x v="0"/>
    <x v="12"/>
    <s v="Merritt Island"/>
    <n v="32953"/>
    <x v="92"/>
    <x v="92"/>
    <n v="-3.948"/>
    <n v="5"/>
    <n v="27.42"/>
    <n v="89300"/>
    <n v="5.01"/>
    <x v="0"/>
  </r>
  <r>
    <n v="3400"/>
    <s v="Florence Gold"/>
    <x v="4"/>
    <n v="0.1"/>
    <n v="9.3800000000000008"/>
    <n v="4.93"/>
    <x v="2"/>
    <x v="0"/>
    <x v="0"/>
    <x v="11"/>
    <x v="5"/>
    <s v="Eldon Expressions Punched Metal &amp; Wood Desk Accessories, Black &amp; Cherry"/>
    <n v="0.56999999999999995"/>
    <s v="United States"/>
    <x v="3"/>
    <x v="44"/>
    <s v="Fairmont"/>
    <n v="26554"/>
    <x v="92"/>
    <x v="94"/>
    <n v="-24.7104"/>
    <n v="15"/>
    <n v="135.78"/>
    <n v="87537"/>
    <n v="9.2800000000000011"/>
    <x v="3"/>
  </r>
  <r>
    <n v="1733"/>
    <s v="Nina Horne Kelly"/>
    <x v="3"/>
    <n v="0.02"/>
    <n v="60.98"/>
    <n v="49"/>
    <x v="1"/>
    <x v="0"/>
    <x v="2"/>
    <x v="8"/>
    <x v="4"/>
    <s v="Euro Pro Shark Stick Mini Vacuum"/>
    <n v="0.59"/>
    <s v="United States"/>
    <x v="3"/>
    <x v="31"/>
    <s v="Washington"/>
    <n v="20012"/>
    <x v="92"/>
    <x v="92"/>
    <n v="-662.52"/>
    <n v="34"/>
    <n v="2119.54"/>
    <n v="3841"/>
    <n v="60.959999999999994"/>
    <x v="3"/>
  </r>
  <r>
    <n v="1733"/>
    <s v="Nina Horne Kelly"/>
    <x v="3"/>
    <n v="0.02"/>
    <n v="1270.99"/>
    <n v="19.989999999999998"/>
    <x v="1"/>
    <x v="0"/>
    <x v="2"/>
    <x v="5"/>
    <x v="5"/>
    <s v="Fellowes PB500 Electric Punch Plastic Comb Binding Machine with Manual Bind"/>
    <n v="0.35"/>
    <s v="United States"/>
    <x v="3"/>
    <x v="31"/>
    <s v="Washington"/>
    <n v="20012"/>
    <x v="92"/>
    <x v="92"/>
    <n v="9228.2255999999998"/>
    <n v="36"/>
    <n v="45737.33"/>
    <n v="3841"/>
    <n v="1270.97"/>
    <x v="3"/>
  </r>
  <r>
    <n v="1734"/>
    <s v="Christopher Meadows"/>
    <x v="3"/>
    <n v="0.02"/>
    <n v="60.98"/>
    <n v="49"/>
    <x v="1"/>
    <x v="0"/>
    <x v="2"/>
    <x v="8"/>
    <x v="4"/>
    <s v="Euro Pro Shark Stick Mini Vacuum"/>
    <n v="0.59"/>
    <s v="United States"/>
    <x v="3"/>
    <x v="11"/>
    <s v="Harrison"/>
    <n v="10528"/>
    <x v="92"/>
    <x v="92"/>
    <n v="-596.26800000000003"/>
    <n v="9"/>
    <n v="561.05999999999995"/>
    <n v="88443"/>
    <n v="60.959999999999994"/>
    <x v="3"/>
  </r>
  <r>
    <n v="1734"/>
    <s v="Christopher Meadows"/>
    <x v="3"/>
    <n v="0.02"/>
    <n v="1270.99"/>
    <n v="19.989999999999998"/>
    <x v="1"/>
    <x v="0"/>
    <x v="2"/>
    <x v="5"/>
    <x v="5"/>
    <s v="Fellowes PB500 Electric Punch Plastic Comb Binding Machine with Manual Bind"/>
    <n v="0.35"/>
    <s v="United States"/>
    <x v="3"/>
    <x v="11"/>
    <s v="Harrison"/>
    <n v="10528"/>
    <x v="92"/>
    <x v="92"/>
    <n v="7889.6877000000004"/>
    <n v="9"/>
    <n v="11434.33"/>
    <n v="88443"/>
    <n v="1270.97"/>
    <x v="3"/>
  </r>
  <r>
    <n v="1734"/>
    <s v="Christopher Meadows"/>
    <x v="3"/>
    <n v="0.05"/>
    <n v="205.99"/>
    <n v="8.99"/>
    <x v="2"/>
    <x v="0"/>
    <x v="1"/>
    <x v="12"/>
    <x v="5"/>
    <s v="StarTAC 8000"/>
    <n v="0.6"/>
    <s v="United States"/>
    <x v="3"/>
    <x v="11"/>
    <s v="Harrison"/>
    <n v="10528"/>
    <x v="92"/>
    <x v="92"/>
    <n v="1545.8097600000001"/>
    <n v="19"/>
    <n v="3229.24"/>
    <n v="88443"/>
    <n v="205.94"/>
    <x v="3"/>
  </r>
  <r>
    <n v="2603"/>
    <s v="Penny Leach"/>
    <x v="0"/>
    <n v="7.0000000000000007E-2"/>
    <n v="200.99"/>
    <n v="4.2"/>
    <x v="1"/>
    <x v="3"/>
    <x v="1"/>
    <x v="12"/>
    <x v="5"/>
    <s v="2160i"/>
    <n v="0.59"/>
    <s v="United States"/>
    <x v="3"/>
    <x v="33"/>
    <s v="Hackensack"/>
    <n v="7601"/>
    <x v="93"/>
    <x v="92"/>
    <n v="2225.0761200000002"/>
    <n v="22"/>
    <n v="3705.14"/>
    <n v="87383"/>
    <n v="200.92000000000002"/>
    <x v="3"/>
  </r>
  <r>
    <n v="2604"/>
    <s v="Gina Curry"/>
    <x v="0"/>
    <n v="0.01"/>
    <n v="297.48"/>
    <n v="18.059999999999999"/>
    <x v="0"/>
    <x v="3"/>
    <x v="1"/>
    <x v="3"/>
    <x v="3"/>
    <s v="Panasonic KX-P3200 Dot Matrix Printer"/>
    <n v="0.6"/>
    <s v="United States"/>
    <x v="3"/>
    <x v="33"/>
    <s v="Iselin"/>
    <n v="8830"/>
    <x v="93"/>
    <x v="92"/>
    <n v="-338.18083200000001"/>
    <n v="3"/>
    <n v="945.36"/>
    <n v="87383"/>
    <n v="297.47000000000003"/>
    <x v="3"/>
  </r>
  <r>
    <n v="635"/>
    <s v="Juan Justice"/>
    <x v="1"/>
    <n v="0.01"/>
    <n v="2.08"/>
    <n v="5.33"/>
    <x v="1"/>
    <x v="3"/>
    <x v="0"/>
    <x v="11"/>
    <x v="5"/>
    <s v="Eldon® Wave Desk Accessories"/>
    <n v="0.43"/>
    <s v="United States"/>
    <x v="1"/>
    <x v="7"/>
    <s v="Saint Paul"/>
    <n v="55106"/>
    <x v="93"/>
    <x v="95"/>
    <n v="-103.7124"/>
    <n v="12"/>
    <n v="28.32"/>
    <n v="89284"/>
    <n v="2.0700000000000003"/>
    <x v="1"/>
  </r>
  <r>
    <n v="635"/>
    <s v="Juan Justice"/>
    <x v="1"/>
    <n v="0.03"/>
    <n v="370.98"/>
    <n v="99"/>
    <x v="0"/>
    <x v="3"/>
    <x v="2"/>
    <x v="6"/>
    <x v="3"/>
    <s v="Sauder Facets Collection Locker/File Cabinet, Sky Alder Finish"/>
    <n v="0.65"/>
    <s v="United States"/>
    <x v="1"/>
    <x v="7"/>
    <s v="Saint Paul"/>
    <n v="55106"/>
    <x v="93"/>
    <x v="92"/>
    <n v="-124.2864"/>
    <n v="6"/>
    <n v="2309.4899999999998"/>
    <n v="89284"/>
    <n v="370.95000000000005"/>
    <x v="1"/>
  </r>
  <r>
    <n v="1246"/>
    <s v="Lois Hansen"/>
    <x v="1"/>
    <n v="0.1"/>
    <n v="22.38"/>
    <n v="15.1"/>
    <x v="1"/>
    <x v="2"/>
    <x v="2"/>
    <x v="5"/>
    <x v="5"/>
    <s v="Avery Flip-Chart Easel Binder, Black"/>
    <n v="0.38"/>
    <s v="United States"/>
    <x v="3"/>
    <x v="11"/>
    <s v="New York City"/>
    <n v="10009"/>
    <x v="93"/>
    <x v="92"/>
    <n v="-107.51349999999999"/>
    <n v="26"/>
    <n v="564.98"/>
    <n v="36452"/>
    <n v="22.279999999999998"/>
    <x v="3"/>
  </r>
  <r>
    <n v="1246"/>
    <s v="Lois Hansen"/>
    <x v="1"/>
    <n v="0.04"/>
    <n v="6.98"/>
    <n v="2.83"/>
    <x v="1"/>
    <x v="2"/>
    <x v="0"/>
    <x v="11"/>
    <x v="1"/>
    <s v="G.E. Halogen Desk Lamp Bulbs"/>
    <n v="0.37"/>
    <s v="United States"/>
    <x v="3"/>
    <x v="11"/>
    <s v="New York City"/>
    <n v="10009"/>
    <x v="93"/>
    <x v="97"/>
    <n v="46.01"/>
    <n v="18"/>
    <n v="129.47999999999999"/>
    <n v="36452"/>
    <n v="6.94"/>
    <x v="3"/>
  </r>
  <r>
    <n v="1247"/>
    <s v="Henry O'Connell"/>
    <x v="1"/>
    <n v="0.1"/>
    <n v="22.38"/>
    <n v="15.1"/>
    <x v="1"/>
    <x v="2"/>
    <x v="2"/>
    <x v="5"/>
    <x v="5"/>
    <s v="Avery Flip-Chart Easel Binder, Black"/>
    <n v="0.38"/>
    <s v="United States"/>
    <x v="1"/>
    <x v="18"/>
    <s v="Leander"/>
    <n v="78641"/>
    <x v="93"/>
    <x v="92"/>
    <n v="-107.51349999999999"/>
    <n v="7"/>
    <n v="152.11000000000001"/>
    <n v="91555"/>
    <n v="22.279999999999998"/>
    <x v="1"/>
  </r>
  <r>
    <n v="1247"/>
    <s v="Henry O'Connell"/>
    <x v="1"/>
    <n v="0.04"/>
    <n v="6.98"/>
    <n v="2.83"/>
    <x v="1"/>
    <x v="2"/>
    <x v="0"/>
    <x v="11"/>
    <x v="1"/>
    <s v="G.E. Halogen Desk Lamp Bulbs"/>
    <n v="0.37"/>
    <s v="United States"/>
    <x v="1"/>
    <x v="18"/>
    <s v="Leander"/>
    <n v="78641"/>
    <x v="93"/>
    <x v="97"/>
    <n v="24.819299999999998"/>
    <n v="5"/>
    <n v="35.97"/>
    <n v="91555"/>
    <n v="6.94"/>
    <x v="1"/>
  </r>
  <r>
    <n v="1459"/>
    <s v="Steve Raynor"/>
    <x v="1"/>
    <n v="0.05"/>
    <n v="85.99"/>
    <n v="0.99"/>
    <x v="1"/>
    <x v="1"/>
    <x v="1"/>
    <x v="12"/>
    <x v="2"/>
    <s v="Accessory34"/>
    <n v="0.55000000000000004"/>
    <s v="United States"/>
    <x v="0"/>
    <x v="23"/>
    <s v="Taylors"/>
    <n v="29687"/>
    <x v="93"/>
    <x v="97"/>
    <n v="36.216000000000001"/>
    <n v="4"/>
    <n v="291.64"/>
    <n v="86734"/>
    <n v="85.94"/>
    <x v="0"/>
  </r>
  <r>
    <n v="1891"/>
    <s v="Gretchen Levine"/>
    <x v="3"/>
    <n v="0.03"/>
    <n v="320.64"/>
    <n v="29.2"/>
    <x v="0"/>
    <x v="2"/>
    <x v="0"/>
    <x v="0"/>
    <x v="0"/>
    <s v="Chromcraft 48&quot; x 96&quot; Racetrack Double Pedestal Table"/>
    <n v="0.66"/>
    <s v="United States"/>
    <x v="3"/>
    <x v="27"/>
    <s v="Lima"/>
    <n v="45801"/>
    <x v="93"/>
    <x v="97"/>
    <n v="429.75435599999997"/>
    <n v="7"/>
    <n v="2233.46"/>
    <n v="90630"/>
    <n v="320.61"/>
    <x v="3"/>
  </r>
  <r>
    <n v="2960"/>
    <s v="Allan Dickinson"/>
    <x v="3"/>
    <n v="0.1"/>
    <n v="36.549999999999997"/>
    <n v="13.89"/>
    <x v="1"/>
    <x v="3"/>
    <x v="2"/>
    <x v="2"/>
    <x v="2"/>
    <s v="Dixon Ticonderoga Core-Lock Colored Pencils, 48-Color Set"/>
    <n v="0.41"/>
    <s v="United States"/>
    <x v="0"/>
    <x v="1"/>
    <s v="Van Buren"/>
    <n v="72956"/>
    <x v="93"/>
    <x v="97"/>
    <n v="-89.572000000000003"/>
    <n v="11"/>
    <n v="379.72"/>
    <n v="90646"/>
    <n v="36.449999999999996"/>
    <x v="0"/>
  </r>
  <r>
    <n v="925"/>
    <s v="Ruth Dudley"/>
    <x v="0"/>
    <n v="0.03"/>
    <n v="2.1800000000000002"/>
    <n v="1.38"/>
    <x v="1"/>
    <x v="0"/>
    <x v="2"/>
    <x v="14"/>
    <x v="2"/>
    <s v="Advantus Push Pins"/>
    <n v="0.44"/>
    <s v="United States"/>
    <x v="3"/>
    <x v="29"/>
    <s v="Augusta"/>
    <n v="4330"/>
    <x v="94"/>
    <x v="92"/>
    <n v="-7.04"/>
    <n v="7"/>
    <n v="15.73"/>
    <n v="87134"/>
    <n v="2.1500000000000004"/>
    <x v="3"/>
  </r>
  <r>
    <n v="929"/>
    <s v="Calvin Conway"/>
    <x v="0"/>
    <n v="0.01"/>
    <n v="170.98"/>
    <n v="35.89"/>
    <x v="0"/>
    <x v="0"/>
    <x v="0"/>
    <x v="10"/>
    <x v="0"/>
    <s v="Rush Hierlooms Collection 1&quot; Thick Stackable Bookcases"/>
    <n v="0.66"/>
    <s v="United States"/>
    <x v="3"/>
    <x v="33"/>
    <s v="Old Bridge"/>
    <n v="8857"/>
    <x v="94"/>
    <x v="98"/>
    <n v="538.52"/>
    <n v="10"/>
    <n v="1719.07"/>
    <n v="87134"/>
    <n v="170.97"/>
    <x v="3"/>
  </r>
  <r>
    <n v="1113"/>
    <s v="Julia Reynolds"/>
    <x v="0"/>
    <n v="0.01"/>
    <n v="2.89"/>
    <n v="0.5"/>
    <x v="1"/>
    <x v="3"/>
    <x v="2"/>
    <x v="13"/>
    <x v="5"/>
    <s v="Avery 498"/>
    <n v="0.38"/>
    <s v="United States"/>
    <x v="2"/>
    <x v="3"/>
    <s v="Arvada"/>
    <n v="80004"/>
    <x v="94"/>
    <x v="97"/>
    <n v="29.725200000000001"/>
    <n v="14"/>
    <n v="43.08"/>
    <n v="90833"/>
    <n v="2.8800000000000003"/>
    <x v="2"/>
  </r>
  <r>
    <n v="1113"/>
    <s v="Julia Reynolds"/>
    <x v="0"/>
    <n v="0"/>
    <n v="55.99"/>
    <n v="5"/>
    <x v="1"/>
    <x v="3"/>
    <x v="1"/>
    <x v="12"/>
    <x v="1"/>
    <s v="Accessory6"/>
    <n v="0.8"/>
    <s v="United States"/>
    <x v="2"/>
    <x v="3"/>
    <s v="Arvada"/>
    <n v="80004"/>
    <x v="94"/>
    <x v="98"/>
    <n v="-187.11"/>
    <n v="5"/>
    <n v="258.93"/>
    <n v="90833"/>
    <n v="55.99"/>
    <x v="2"/>
  </r>
  <r>
    <n v="2481"/>
    <s v="Kelly Sawyer"/>
    <x v="0"/>
    <n v="7.0000000000000007E-2"/>
    <n v="5.18"/>
    <n v="5.74"/>
    <x v="2"/>
    <x v="3"/>
    <x v="2"/>
    <x v="5"/>
    <x v="5"/>
    <s v="Wilson Jones Impact Binders"/>
    <n v="0.36"/>
    <s v="United States"/>
    <x v="0"/>
    <x v="17"/>
    <s v="Lafayette"/>
    <n v="70506"/>
    <x v="94"/>
    <x v="98"/>
    <n v="-188.03399999999999"/>
    <n v="14"/>
    <n v="79.61"/>
    <n v="91000"/>
    <n v="5.1099999999999994"/>
    <x v="0"/>
  </r>
  <r>
    <n v="1618"/>
    <s v="June Roberts"/>
    <x v="1"/>
    <n v="0.09"/>
    <n v="12.88"/>
    <n v="4.59"/>
    <x v="1"/>
    <x v="1"/>
    <x v="2"/>
    <x v="16"/>
    <x v="2"/>
    <s v="Martin-Yale Premier Letter Opener"/>
    <n v="0.82"/>
    <s v="United States"/>
    <x v="1"/>
    <x v="2"/>
    <s v="Highland"/>
    <n v="46322"/>
    <x v="94"/>
    <x v="92"/>
    <n v="-175.13"/>
    <n v="13"/>
    <n v="158.13"/>
    <n v="90248"/>
    <n v="12.790000000000001"/>
    <x v="1"/>
  </r>
  <r>
    <n v="1620"/>
    <s v="Gerald Petty"/>
    <x v="1"/>
    <n v="0.02"/>
    <n v="45.99"/>
    <n v="4.99"/>
    <x v="2"/>
    <x v="1"/>
    <x v="1"/>
    <x v="12"/>
    <x v="5"/>
    <s v="600 Series Non-Flip"/>
    <n v="0.56999999999999995"/>
    <s v="United States"/>
    <x v="3"/>
    <x v="28"/>
    <s v="Lancaster"/>
    <n v="17602"/>
    <x v="94"/>
    <x v="97"/>
    <n v="3.96"/>
    <n v="4"/>
    <n v="163.01"/>
    <n v="90248"/>
    <n v="45.97"/>
    <x v="3"/>
  </r>
  <r>
    <n v="3279"/>
    <s v="Ricky Allred"/>
    <x v="1"/>
    <n v="0.06"/>
    <n v="89.83"/>
    <n v="35"/>
    <x v="1"/>
    <x v="2"/>
    <x v="2"/>
    <x v="6"/>
    <x v="4"/>
    <s v="Fellowes Officeware™ Wire Shelving"/>
    <n v="0.83"/>
    <s v="United States"/>
    <x v="0"/>
    <x v="23"/>
    <s v="Columbia"/>
    <n v="29203"/>
    <x v="94"/>
    <x v="98"/>
    <n v="31.11"/>
    <n v="4"/>
    <n v="366.26"/>
    <n v="90766"/>
    <n v="89.77"/>
    <x v="0"/>
  </r>
  <r>
    <n v="3279"/>
    <s v="Ricky Allred"/>
    <x v="1"/>
    <n v="0.1"/>
    <n v="13.43"/>
    <n v="5.5"/>
    <x v="1"/>
    <x v="2"/>
    <x v="2"/>
    <x v="6"/>
    <x v="5"/>
    <s v="Fellowes Personal Hanging Folder Files, Navy"/>
    <n v="0.56999999999999995"/>
    <s v="United States"/>
    <x v="0"/>
    <x v="23"/>
    <s v="Columbia"/>
    <n v="29203"/>
    <x v="94"/>
    <x v="98"/>
    <n v="358.29539999999997"/>
    <n v="12"/>
    <n v="157.99"/>
    <n v="90766"/>
    <n v="13.33"/>
    <x v="0"/>
  </r>
  <r>
    <n v="3279"/>
    <s v="Ricky Allred"/>
    <x v="1"/>
    <n v="0.01"/>
    <n v="125.99"/>
    <n v="7.69"/>
    <x v="1"/>
    <x v="2"/>
    <x v="1"/>
    <x v="12"/>
    <x v="5"/>
    <s v="Timeport L7089"/>
    <n v="0.57999999999999996"/>
    <s v="United States"/>
    <x v="0"/>
    <x v="23"/>
    <s v="Columbia"/>
    <n v="29203"/>
    <x v="94"/>
    <x v="92"/>
    <n v="8.3219999999999992"/>
    <n v="11"/>
    <n v="1212.8800000000001"/>
    <n v="90766"/>
    <n v="125.97999999999999"/>
    <x v="0"/>
  </r>
  <r>
    <n v="2240"/>
    <s v="Maurice Kelly"/>
    <x v="2"/>
    <n v="0.01"/>
    <n v="13.43"/>
    <n v="5.5"/>
    <x v="2"/>
    <x v="3"/>
    <x v="2"/>
    <x v="6"/>
    <x v="5"/>
    <s v="Fellowes Personal Hanging Folder Files, Navy"/>
    <n v="0.56999999999999995"/>
    <s v="United States"/>
    <x v="0"/>
    <x v="12"/>
    <s v="Lakeland"/>
    <n v="33801"/>
    <x v="94"/>
    <x v="99"/>
    <n v="-313.02179999999998"/>
    <n v="7"/>
    <n v="99.75"/>
    <n v="89102"/>
    <n v="13.42"/>
    <x v="0"/>
  </r>
  <r>
    <n v="2334"/>
    <s v="Stephanie Hawkins"/>
    <x v="2"/>
    <n v="0.06"/>
    <n v="60.65"/>
    <n v="12.23"/>
    <x v="1"/>
    <x v="1"/>
    <x v="0"/>
    <x v="11"/>
    <x v="6"/>
    <s v="Tenex Traditional Chairmats for Medium Pile Carpet, Standard Lip, 36&quot; x 48&quot;"/>
    <n v="0.64"/>
    <s v="United States"/>
    <x v="1"/>
    <x v="30"/>
    <s v="Greenfield"/>
    <n v="53220"/>
    <x v="94"/>
    <x v="98"/>
    <n v="427.00650000000002"/>
    <n v="10"/>
    <n v="618.85"/>
    <n v="89608"/>
    <n v="60.589999999999996"/>
    <x v="1"/>
  </r>
  <r>
    <n v="2874"/>
    <s v="Marian Willis"/>
    <x v="2"/>
    <n v="0.05"/>
    <n v="4.84"/>
    <n v="0.71"/>
    <x v="1"/>
    <x v="2"/>
    <x v="2"/>
    <x v="2"/>
    <x v="2"/>
    <s v="*Staples* Highlighting Markers"/>
    <n v="0.52"/>
    <s v="United States"/>
    <x v="1"/>
    <x v="13"/>
    <s v="La Vista"/>
    <n v="68128"/>
    <x v="94"/>
    <x v="100"/>
    <n v="13.4481"/>
    <n v="4"/>
    <n v="19.489999999999998"/>
    <n v="89873"/>
    <n v="4.79"/>
    <x v="1"/>
  </r>
  <r>
    <n v="102"/>
    <s v="Caroline Johnston"/>
    <x v="4"/>
    <n v="0.04"/>
    <n v="300.98"/>
    <n v="54.92"/>
    <x v="0"/>
    <x v="1"/>
    <x v="0"/>
    <x v="10"/>
    <x v="0"/>
    <s v="Atlantic Metals Mobile 5-Shelf Bookcases, Custom Colors"/>
    <n v="0.55000000000000004"/>
    <s v="United States"/>
    <x v="3"/>
    <x v="35"/>
    <s v="Boston"/>
    <n v="2129"/>
    <x v="94"/>
    <x v="97"/>
    <n v="2023.75"/>
    <n v="31"/>
    <n v="9459.94"/>
    <n v="42599"/>
    <n v="300.94"/>
    <x v="3"/>
  </r>
  <r>
    <n v="107"/>
    <s v="Lois Hamilton"/>
    <x v="4"/>
    <n v="0.04"/>
    <n v="300.98"/>
    <n v="54.92"/>
    <x v="0"/>
    <x v="1"/>
    <x v="0"/>
    <x v="10"/>
    <x v="0"/>
    <s v="Atlantic Metals Mobile 5-Shelf Bookcases, Custom Colors"/>
    <n v="0.55000000000000004"/>
    <s v="United States"/>
    <x v="3"/>
    <x v="47"/>
    <s v="Dover"/>
    <n v="3820"/>
    <x v="94"/>
    <x v="97"/>
    <n v="1684.4763"/>
    <n v="8"/>
    <n v="2441.27"/>
    <n v="88204"/>
    <n v="300.94"/>
    <x v="3"/>
  </r>
  <r>
    <n v="786"/>
    <s v="Jason Bray"/>
    <x v="4"/>
    <n v="0"/>
    <n v="8.34"/>
    <n v="4.82"/>
    <x v="1"/>
    <x v="2"/>
    <x v="2"/>
    <x v="7"/>
    <x v="5"/>
    <s v="Southworth 25% Cotton Antique Laid Paper &amp; Envelopes"/>
    <n v="0.4"/>
    <s v="United States"/>
    <x v="2"/>
    <x v="8"/>
    <s v="Mission Viejo"/>
    <n v="92691"/>
    <x v="94"/>
    <x v="97"/>
    <n v="-5.05"/>
    <n v="9"/>
    <n v="76.23"/>
    <n v="91513"/>
    <n v="8.34"/>
    <x v="2"/>
  </r>
  <r>
    <n v="1730"/>
    <s v="Kerry Wilkerson"/>
    <x v="1"/>
    <n v="0.1"/>
    <n v="65.989999999999995"/>
    <n v="3.99"/>
    <x v="2"/>
    <x v="0"/>
    <x v="1"/>
    <x v="12"/>
    <x v="5"/>
    <s v="StarTAC 7760"/>
    <n v="0.59"/>
    <s v="United States"/>
    <x v="2"/>
    <x v="37"/>
    <s v="Moscow"/>
    <n v="83843"/>
    <x v="95"/>
    <x v="93"/>
    <n v="-88.624799999999993"/>
    <n v="5"/>
    <n v="272.86"/>
    <n v="90653"/>
    <n v="65.89"/>
    <x v="2"/>
  </r>
  <r>
    <n v="1957"/>
    <s v="Ted Crowder"/>
    <x v="1"/>
    <n v="0.09"/>
    <n v="77.510000000000005"/>
    <n v="4"/>
    <x v="1"/>
    <x v="1"/>
    <x v="1"/>
    <x v="1"/>
    <x v="5"/>
    <s v="Micro Innovations Media Access Pro Keyboard"/>
    <n v="0.76"/>
    <s v="United States"/>
    <x v="1"/>
    <x v="6"/>
    <s v="University City"/>
    <n v="63130"/>
    <x v="95"/>
    <x v="93"/>
    <n v="-387.1044"/>
    <n v="1"/>
    <n v="77.47"/>
    <n v="89818"/>
    <n v="77.42"/>
    <x v="1"/>
  </r>
  <r>
    <n v="268"/>
    <s v="James Beck"/>
    <x v="2"/>
    <n v="0.02"/>
    <n v="5.58"/>
    <n v="5.3"/>
    <x v="1"/>
    <x v="2"/>
    <x v="2"/>
    <x v="15"/>
    <x v="5"/>
    <s v="Staples Brown Kraft Recycled Clasp Envelopes"/>
    <n v="0.35"/>
    <s v="United States"/>
    <x v="2"/>
    <x v="41"/>
    <s v="Flagstaff"/>
    <n v="86001"/>
    <x v="95"/>
    <x v="101"/>
    <n v="-22.48"/>
    <n v="3"/>
    <n v="18.670000000000002"/>
    <n v="88941"/>
    <n v="5.5600000000000005"/>
    <x v="2"/>
  </r>
  <r>
    <n v="268"/>
    <s v="James Beck"/>
    <x v="2"/>
    <n v="0.03"/>
    <n v="40.89"/>
    <n v="18.98"/>
    <x v="1"/>
    <x v="2"/>
    <x v="0"/>
    <x v="11"/>
    <x v="5"/>
    <s v="Eldon Executive Woodline II Cherry Finish Desk Accessories"/>
    <n v="0.56999999999999995"/>
    <s v="United States"/>
    <x v="2"/>
    <x v="41"/>
    <s v="Flagstaff"/>
    <n v="86001"/>
    <x v="95"/>
    <x v="102"/>
    <n v="78.98"/>
    <n v="5"/>
    <n v="210.77"/>
    <n v="88941"/>
    <n v="40.86"/>
    <x v="2"/>
  </r>
  <r>
    <n v="272"/>
    <s v="Eleanor Swain"/>
    <x v="2"/>
    <n v="0.02"/>
    <n v="5.58"/>
    <n v="5.3"/>
    <x v="1"/>
    <x v="2"/>
    <x v="2"/>
    <x v="15"/>
    <x v="5"/>
    <s v="Staples Brown Kraft Recycled Clasp Envelopes"/>
    <n v="0.35"/>
    <s v="United States"/>
    <x v="0"/>
    <x v="9"/>
    <s v="Charlotte"/>
    <n v="28204"/>
    <x v="95"/>
    <x v="101"/>
    <n v="-29.898399999999999"/>
    <n v="11"/>
    <n v="68.459999999999994"/>
    <n v="5509"/>
    <n v="5.5600000000000005"/>
    <x v="0"/>
  </r>
  <r>
    <n v="272"/>
    <s v="Eleanor Swain"/>
    <x v="2"/>
    <n v="0.03"/>
    <n v="40.89"/>
    <n v="18.98"/>
    <x v="1"/>
    <x v="2"/>
    <x v="0"/>
    <x v="11"/>
    <x v="5"/>
    <s v="Eldon Executive Woodline II Cherry Finish Desk Accessories"/>
    <n v="0.56999999999999995"/>
    <s v="United States"/>
    <x v="0"/>
    <x v="9"/>
    <s v="Charlotte"/>
    <n v="28204"/>
    <x v="95"/>
    <x v="102"/>
    <n v="52.916600000000003"/>
    <n v="21"/>
    <n v="885.23"/>
    <n v="5509"/>
    <n v="40.86"/>
    <x v="0"/>
  </r>
  <r>
    <n v="696"/>
    <s v="Johnny Reid"/>
    <x v="2"/>
    <n v="0.1"/>
    <n v="40.479999999999997"/>
    <n v="19.989999999999998"/>
    <x v="1"/>
    <x v="3"/>
    <x v="1"/>
    <x v="1"/>
    <x v="5"/>
    <s v="Keytronic Designer 104- Key Black Keyboard"/>
    <n v="0.77"/>
    <s v="United States"/>
    <x v="1"/>
    <x v="2"/>
    <s v="Crown Point"/>
    <n v="46307"/>
    <x v="95"/>
    <x v="93"/>
    <n v="-580.32000000000005"/>
    <n v="9"/>
    <n v="355.84"/>
    <n v="89848"/>
    <n v="40.379999999999995"/>
    <x v="1"/>
  </r>
  <r>
    <n v="698"/>
    <s v="Nelson Hensley"/>
    <x v="2"/>
    <n v="0.1"/>
    <n v="40.479999999999997"/>
    <n v="19.989999999999998"/>
    <x v="1"/>
    <x v="3"/>
    <x v="1"/>
    <x v="1"/>
    <x v="5"/>
    <s v="Keytronic Designer 104- Key Black Keyboard"/>
    <n v="0.77"/>
    <s v="United States"/>
    <x v="2"/>
    <x v="4"/>
    <s v="Seattle"/>
    <n v="98105"/>
    <x v="95"/>
    <x v="93"/>
    <n v="-580.32000000000005"/>
    <n v="36"/>
    <n v="1423.35"/>
    <n v="8994"/>
    <n v="40.379999999999995"/>
    <x v="2"/>
  </r>
  <r>
    <n v="683"/>
    <s v="Seth Merrill"/>
    <x v="4"/>
    <n v="0.06"/>
    <n v="17.670000000000002"/>
    <n v="8.99"/>
    <x v="2"/>
    <x v="0"/>
    <x v="0"/>
    <x v="11"/>
    <x v="1"/>
    <s v="Executive Impressions 12&quot; Wall Clock"/>
    <n v="0.47"/>
    <s v="United States"/>
    <x v="1"/>
    <x v="13"/>
    <s v="Papillion"/>
    <n v="68046"/>
    <x v="95"/>
    <x v="98"/>
    <n v="38.06"/>
    <n v="4"/>
    <n v="69.959999999999994"/>
    <n v="87765"/>
    <n v="17.610000000000003"/>
    <x v="1"/>
  </r>
  <r>
    <n v="1410"/>
    <s v="Charles Ward"/>
    <x v="4"/>
    <n v="0"/>
    <n v="65.989999999999995"/>
    <n v="5.26"/>
    <x v="1"/>
    <x v="3"/>
    <x v="1"/>
    <x v="12"/>
    <x v="5"/>
    <s v="g520"/>
    <n v="0.59"/>
    <s v="United States"/>
    <x v="2"/>
    <x v="8"/>
    <s v="Moreno Valley"/>
    <n v="92553"/>
    <x v="95"/>
    <x v="98"/>
    <n v="369.99869999999999"/>
    <n v="9"/>
    <n v="536.23"/>
    <n v="87086"/>
    <n v="65.989999999999995"/>
    <x v="2"/>
  </r>
  <r>
    <n v="1413"/>
    <s v="Pamela Wiley"/>
    <x v="4"/>
    <n v="0"/>
    <n v="65.989999999999995"/>
    <n v="5.26"/>
    <x v="1"/>
    <x v="3"/>
    <x v="1"/>
    <x v="12"/>
    <x v="5"/>
    <s v="g520"/>
    <n v="0.59"/>
    <s v="United States"/>
    <x v="3"/>
    <x v="35"/>
    <s v="Boston"/>
    <n v="2113"/>
    <x v="95"/>
    <x v="98"/>
    <n v="542.25"/>
    <n v="36"/>
    <n v="2144.92"/>
    <n v="10277"/>
    <n v="65.989999999999995"/>
    <x v="3"/>
  </r>
  <r>
    <n v="2196"/>
    <s v="Gene Heath Cross"/>
    <x v="4"/>
    <n v="0.03"/>
    <n v="27.48"/>
    <n v="4"/>
    <x v="1"/>
    <x v="0"/>
    <x v="1"/>
    <x v="1"/>
    <x v="5"/>
    <s v="Belkin MediaBoard 104- Keyboard"/>
    <n v="0.75"/>
    <s v="United States"/>
    <x v="3"/>
    <x v="11"/>
    <s v="Jamestown"/>
    <n v="14701"/>
    <x v="95"/>
    <x v="98"/>
    <n v="-88.840800000000002"/>
    <n v="11"/>
    <n v="294.97000000000003"/>
    <n v="89175"/>
    <n v="27.45"/>
    <x v="3"/>
  </r>
  <r>
    <n v="2196"/>
    <s v="Gene Heath Cross"/>
    <x v="4"/>
    <n v="0.1"/>
    <n v="179.99"/>
    <n v="19.989999999999998"/>
    <x v="1"/>
    <x v="0"/>
    <x v="1"/>
    <x v="1"/>
    <x v="5"/>
    <s v="Motorola SB4200 Cable Modem"/>
    <n v="0.48"/>
    <s v="United States"/>
    <x v="3"/>
    <x v="11"/>
    <s v="Jamestown"/>
    <n v="14701"/>
    <x v="95"/>
    <x v="98"/>
    <n v="1208.9903999999999"/>
    <n v="14"/>
    <n v="2458.0500000000002"/>
    <n v="89175"/>
    <n v="179.89000000000001"/>
    <x v="3"/>
  </r>
  <r>
    <n v="2196"/>
    <s v="Gene Heath Cross"/>
    <x v="4"/>
    <n v="0.1"/>
    <n v="140.85"/>
    <n v="19.989999999999998"/>
    <x v="1"/>
    <x v="0"/>
    <x v="2"/>
    <x v="6"/>
    <x v="5"/>
    <s v="Fellowes Strictly Business® Drawer File, Letter/Legal Size"/>
    <n v="0.73"/>
    <s v="United States"/>
    <x v="3"/>
    <x v="11"/>
    <s v="Jamestown"/>
    <n v="14701"/>
    <x v="95"/>
    <x v="93"/>
    <n v="9.9911999999999992"/>
    <n v="19"/>
    <n v="2465.75"/>
    <n v="89175"/>
    <n v="140.75"/>
    <x v="3"/>
  </r>
  <r>
    <n v="2073"/>
    <s v="Evan Kelley"/>
    <x v="3"/>
    <n v="0.05"/>
    <n v="291.73"/>
    <n v="48.8"/>
    <x v="0"/>
    <x v="1"/>
    <x v="0"/>
    <x v="9"/>
    <x v="3"/>
    <s v="Hon 4070 Series Pagoda™ Armless Upholstered Stacking Chairs"/>
    <n v="0.56000000000000005"/>
    <s v="United States"/>
    <x v="1"/>
    <x v="25"/>
    <s v="Garden City"/>
    <n v="48135"/>
    <x v="95"/>
    <x v="93"/>
    <n v="550.38080000000002"/>
    <n v="6"/>
    <n v="1818.41"/>
    <n v="88557"/>
    <n v="291.68"/>
    <x v="1"/>
  </r>
  <r>
    <n v="2539"/>
    <s v="Max Hubbard"/>
    <x v="3"/>
    <n v="0.08"/>
    <n v="12.53"/>
    <n v="0.5"/>
    <x v="1"/>
    <x v="2"/>
    <x v="2"/>
    <x v="13"/>
    <x v="5"/>
    <s v="Avery 485"/>
    <n v="0.38"/>
    <s v="United States"/>
    <x v="0"/>
    <x v="12"/>
    <s v="Winter Park"/>
    <n v="32789"/>
    <x v="95"/>
    <x v="98"/>
    <n v="215.71799999999999"/>
    <n v="5"/>
    <n v="61.1"/>
    <n v="91017"/>
    <n v="12.45"/>
    <x v="0"/>
  </r>
  <r>
    <n v="2540"/>
    <s v="Helen Ferguson"/>
    <x v="3"/>
    <n v="0.02"/>
    <n v="178.47"/>
    <n v="19.989999999999998"/>
    <x v="1"/>
    <x v="2"/>
    <x v="2"/>
    <x v="6"/>
    <x v="5"/>
    <s v="Hot File® 7-Pocket, Floor Stand"/>
    <n v="0.55000000000000004"/>
    <s v="United States"/>
    <x v="0"/>
    <x v="12"/>
    <s v="Winter Springs"/>
    <n v="32708"/>
    <x v="95"/>
    <x v="98"/>
    <n v="106.98480000000001"/>
    <n v="1"/>
    <n v="193.81"/>
    <n v="91017"/>
    <n v="178.45"/>
    <x v="0"/>
  </r>
  <r>
    <n v="15"/>
    <s v="Timothy Reese"/>
    <x v="0"/>
    <n v="0"/>
    <n v="4.42"/>
    <n v="4.99"/>
    <x v="1"/>
    <x v="0"/>
    <x v="2"/>
    <x v="15"/>
    <x v="5"/>
    <s v="Grip Seal Envelopes"/>
    <n v="0.38"/>
    <s v="United States"/>
    <x v="3"/>
    <x v="11"/>
    <s v="Smithtown"/>
    <n v="11787"/>
    <x v="96"/>
    <x v="93"/>
    <n v="-59.82"/>
    <n v="7"/>
    <n v="33.47"/>
    <n v="86837"/>
    <n v="4.42"/>
    <x v="3"/>
  </r>
  <r>
    <n v="1935"/>
    <s v="Diana Coble Hubbard"/>
    <x v="0"/>
    <n v="0.01"/>
    <n v="42.98"/>
    <n v="4.62"/>
    <x v="2"/>
    <x v="3"/>
    <x v="2"/>
    <x v="8"/>
    <x v="5"/>
    <s v="Belkin F9M820V08 8 Outlet Surge"/>
    <n v="0.56000000000000005"/>
    <s v="United States"/>
    <x v="1"/>
    <x v="18"/>
    <s v="Grand Prairie"/>
    <n v="75051"/>
    <x v="96"/>
    <x v="103"/>
    <n v="285.47370000000001"/>
    <n v="9"/>
    <n v="413.73"/>
    <n v="86686"/>
    <n v="42.97"/>
    <x v="1"/>
  </r>
  <r>
    <n v="2655"/>
    <s v="Benjamin Lam"/>
    <x v="0"/>
    <n v="7.0000000000000007E-2"/>
    <n v="2.94"/>
    <n v="0.81"/>
    <x v="1"/>
    <x v="3"/>
    <x v="2"/>
    <x v="2"/>
    <x v="2"/>
    <s v="Prang Colored Pencils"/>
    <n v="0.4"/>
    <s v="United States"/>
    <x v="0"/>
    <x v="5"/>
    <s v="Atlanta"/>
    <n v="30318"/>
    <x v="96"/>
    <x v="93"/>
    <n v="-93.927400000000006"/>
    <n v="10"/>
    <n v="29.88"/>
    <n v="86064"/>
    <n v="2.87"/>
    <x v="0"/>
  </r>
  <r>
    <n v="3098"/>
    <s v="Lorraine Boykin"/>
    <x v="0"/>
    <n v="0.05"/>
    <n v="35.44"/>
    <n v="5.09"/>
    <x v="1"/>
    <x v="1"/>
    <x v="2"/>
    <x v="7"/>
    <x v="5"/>
    <s v="Xerox 1932"/>
    <n v="0.38"/>
    <s v="United States"/>
    <x v="3"/>
    <x v="11"/>
    <s v="Shirley"/>
    <n v="11967"/>
    <x v="96"/>
    <x v="93"/>
    <n v="240.17519999999999"/>
    <n v="10"/>
    <n v="348.08"/>
    <n v="89314"/>
    <n v="35.39"/>
    <x v="3"/>
  </r>
  <r>
    <n v="1614"/>
    <s v="Wayne Lutz"/>
    <x v="2"/>
    <n v="0.06"/>
    <n v="40.97"/>
    <n v="1.99"/>
    <x v="1"/>
    <x v="1"/>
    <x v="1"/>
    <x v="1"/>
    <x v="1"/>
    <s v="TDK 4.7GB DVD-R Spindle, 15/Pack"/>
    <n v="0.42"/>
    <s v="United States"/>
    <x v="3"/>
    <x v="35"/>
    <s v="Hopkinton"/>
    <n v="1748"/>
    <x v="96"/>
    <x v="101"/>
    <n v="341.19810000000001"/>
    <n v="12"/>
    <n v="494.49"/>
    <n v="87823"/>
    <n v="40.909999999999997"/>
    <x v="3"/>
  </r>
  <r>
    <n v="1018"/>
    <s v="Meredith Humphrey"/>
    <x v="4"/>
    <n v="0.05"/>
    <n v="35.89"/>
    <n v="14.72"/>
    <x v="1"/>
    <x v="2"/>
    <x v="2"/>
    <x v="15"/>
    <x v="5"/>
    <s v="Jet-Pak Recycled Peel 'N' Seal Padded Mailers"/>
    <n v="0.4"/>
    <s v="United States"/>
    <x v="0"/>
    <x v="9"/>
    <s v="Cary"/>
    <n v="27511"/>
    <x v="96"/>
    <x v="93"/>
    <n v="22.866"/>
    <n v="19"/>
    <n v="680.39"/>
    <n v="88391"/>
    <n v="35.840000000000003"/>
    <x v="0"/>
  </r>
  <r>
    <n v="1018"/>
    <s v="Meredith Humphrey"/>
    <x v="4"/>
    <n v="0"/>
    <n v="11.48"/>
    <n v="5.43"/>
    <x v="1"/>
    <x v="2"/>
    <x v="2"/>
    <x v="7"/>
    <x v="5"/>
    <s v="Personal Creations™ Ink Jet Cards and Labels"/>
    <n v="0.36"/>
    <s v="United States"/>
    <x v="0"/>
    <x v="9"/>
    <s v="Cary"/>
    <n v="27511"/>
    <x v="96"/>
    <x v="98"/>
    <n v="115.72799999999999"/>
    <n v="6"/>
    <n v="75.52"/>
    <n v="88391"/>
    <n v="11.48"/>
    <x v="0"/>
  </r>
  <r>
    <n v="2561"/>
    <s v="Laurie Moon"/>
    <x v="3"/>
    <n v="7.0000000000000007E-2"/>
    <n v="3.98"/>
    <n v="5.26"/>
    <x v="1"/>
    <x v="1"/>
    <x v="2"/>
    <x v="5"/>
    <x v="5"/>
    <s v="Ibico Presentation Index for Binding Systems"/>
    <n v="0.38"/>
    <s v="United States"/>
    <x v="3"/>
    <x v="11"/>
    <s v="Ossining"/>
    <n v="10562"/>
    <x v="96"/>
    <x v="103"/>
    <n v="-59.963760000000001"/>
    <n v="7"/>
    <n v="29.77"/>
    <n v="86466"/>
    <n v="3.91"/>
    <x v="3"/>
  </r>
  <r>
    <n v="2561"/>
    <s v="Laurie Moon"/>
    <x v="3"/>
    <n v="7.0000000000000007E-2"/>
    <n v="12.22"/>
    <n v="2.85"/>
    <x v="1"/>
    <x v="1"/>
    <x v="0"/>
    <x v="11"/>
    <x v="1"/>
    <s v="Aluminum Document Frame"/>
    <n v="0.55000000000000004"/>
    <s v="United States"/>
    <x v="3"/>
    <x v="11"/>
    <s v="Ossining"/>
    <n v="10562"/>
    <x v="96"/>
    <x v="98"/>
    <n v="89.4148"/>
    <n v="12"/>
    <n v="147.19"/>
    <n v="86466"/>
    <n v="12.15"/>
    <x v="3"/>
  </r>
  <r>
    <n v="2563"/>
    <s v="Karen Warren"/>
    <x v="3"/>
    <n v="0.08"/>
    <n v="4.55"/>
    <n v="1.49"/>
    <x v="1"/>
    <x v="2"/>
    <x v="2"/>
    <x v="5"/>
    <x v="5"/>
    <s v="Presstex Flexible Ring Binders"/>
    <n v="0.35"/>
    <s v="United States"/>
    <x v="1"/>
    <x v="7"/>
    <s v="Fridley"/>
    <n v="55432"/>
    <x v="96"/>
    <x v="93"/>
    <n v="27.0273"/>
    <n v="9"/>
    <n v="39.17"/>
    <n v="91447"/>
    <n v="4.47"/>
    <x v="1"/>
  </r>
  <r>
    <n v="2699"/>
    <s v="Marcia Greenberg"/>
    <x v="3"/>
    <n v="0.04"/>
    <n v="70.98"/>
    <n v="26.74"/>
    <x v="0"/>
    <x v="3"/>
    <x v="0"/>
    <x v="10"/>
    <x v="0"/>
    <s v="Hon Metal Bookcases, Black"/>
    <n v="0.6"/>
    <s v="United States"/>
    <x v="2"/>
    <x v="41"/>
    <s v="Bullhead City"/>
    <n v="86442"/>
    <x v="96"/>
    <x v="103"/>
    <n v="-84.628799999999998"/>
    <n v="19"/>
    <n v="1345.33"/>
    <n v="87679"/>
    <n v="70.94"/>
    <x v="2"/>
  </r>
  <r>
    <n v="123"/>
    <s v="Shawn Stern"/>
    <x v="0"/>
    <n v="0.06"/>
    <n v="8.57"/>
    <n v="6.14"/>
    <x v="1"/>
    <x v="2"/>
    <x v="2"/>
    <x v="16"/>
    <x v="1"/>
    <s v="Acme® Office Executive Series Stainless Steel Trimmers"/>
    <n v="0.59"/>
    <s v="United States"/>
    <x v="0"/>
    <x v="21"/>
    <s v="Tysons Corner"/>
    <n v="22102"/>
    <x v="97"/>
    <x v="103"/>
    <n v="105.678"/>
    <n v="11"/>
    <n v="94.97"/>
    <n v="90669"/>
    <n v="8.51"/>
    <x v="0"/>
  </r>
  <r>
    <n v="1186"/>
    <s v="Glenda Herbert"/>
    <x v="0"/>
    <n v="7.0000000000000007E-2"/>
    <n v="400.97"/>
    <n v="48.26"/>
    <x v="0"/>
    <x v="1"/>
    <x v="1"/>
    <x v="3"/>
    <x v="0"/>
    <s v="Hewlett-Packard Deskjet 1220Cse Color Inkjet Printer"/>
    <n v="0.36"/>
    <s v="United States"/>
    <x v="2"/>
    <x v="8"/>
    <s v="Huntington Beach"/>
    <n v="92646"/>
    <x v="97"/>
    <x v="103"/>
    <n v="2581.5590999999999"/>
    <n v="10"/>
    <n v="3741.39"/>
    <n v="85939"/>
    <n v="400.90000000000003"/>
    <x v="2"/>
  </r>
  <r>
    <n v="1233"/>
    <s v="Gary Hester"/>
    <x v="0"/>
    <n v="0.1"/>
    <n v="120.98"/>
    <n v="9.07"/>
    <x v="2"/>
    <x v="1"/>
    <x v="2"/>
    <x v="5"/>
    <x v="5"/>
    <s v="GBC VeloBinder Electric Binding Machine"/>
    <n v="0.35"/>
    <s v="United States"/>
    <x v="1"/>
    <x v="18"/>
    <s v="Flower Mound"/>
    <n v="75028"/>
    <x v="97"/>
    <x v="96"/>
    <n v="297.45715999999999"/>
    <n v="5"/>
    <n v="568.24"/>
    <n v="89375"/>
    <n v="120.88000000000001"/>
    <x v="1"/>
  </r>
  <r>
    <n v="1233"/>
    <s v="Gary Hester"/>
    <x v="0"/>
    <n v="0.02"/>
    <n v="152.47999999999999"/>
    <n v="6.5"/>
    <x v="2"/>
    <x v="1"/>
    <x v="1"/>
    <x v="1"/>
    <x v="5"/>
    <s v="Adesso Programmable 142-Key Keyboard"/>
    <n v="0.74"/>
    <s v="United States"/>
    <x v="1"/>
    <x v="18"/>
    <s v="Flower Mound"/>
    <n v="75028"/>
    <x v="97"/>
    <x v="96"/>
    <n v="-564.60239999999999"/>
    <n v="1"/>
    <n v="162.91"/>
    <n v="89375"/>
    <n v="152.45999999999998"/>
    <x v="1"/>
  </r>
  <r>
    <n v="1178"/>
    <s v="Sandy Hunt"/>
    <x v="1"/>
    <n v="0.03"/>
    <n v="4.4800000000000004"/>
    <n v="49"/>
    <x v="1"/>
    <x v="1"/>
    <x v="2"/>
    <x v="8"/>
    <x v="4"/>
    <s v="Hoover Portapower™ Portable Vacuum"/>
    <n v="0.6"/>
    <s v="United States"/>
    <x v="0"/>
    <x v="12"/>
    <s v="Altamonte Springs"/>
    <n v="32701"/>
    <x v="97"/>
    <x v="96"/>
    <n v="64.266000000000005"/>
    <n v="2"/>
    <n v="21.46"/>
    <n v="89787"/>
    <n v="4.45"/>
    <x v="0"/>
  </r>
  <r>
    <n v="1178"/>
    <s v="Sandy Hunt"/>
    <x v="1"/>
    <n v="0.06"/>
    <n v="350.99"/>
    <n v="39"/>
    <x v="0"/>
    <x v="1"/>
    <x v="0"/>
    <x v="9"/>
    <x v="3"/>
    <s v="Global Leather Executive Chair"/>
    <n v="0.55000000000000004"/>
    <s v="United States"/>
    <x v="0"/>
    <x v="12"/>
    <s v="Altamonte Springs"/>
    <n v="32701"/>
    <x v="97"/>
    <x v="96"/>
    <n v="-302.61559999999997"/>
    <n v="10"/>
    <n v="3506.78"/>
    <n v="89787"/>
    <n v="350.93"/>
    <x v="0"/>
  </r>
  <r>
    <n v="1178"/>
    <s v="Sandy Hunt"/>
    <x v="1"/>
    <n v="0.09"/>
    <n v="40.98"/>
    <n v="6.5"/>
    <x v="2"/>
    <x v="1"/>
    <x v="1"/>
    <x v="1"/>
    <x v="5"/>
    <s v="Targus USB Numeric Keypad"/>
    <n v="0.74"/>
    <s v="United States"/>
    <x v="0"/>
    <x v="12"/>
    <s v="Altamonte Springs"/>
    <n v="32701"/>
    <x v="97"/>
    <x v="96"/>
    <n v="5.6916000000000002"/>
    <n v="7"/>
    <n v="267.69"/>
    <n v="89787"/>
    <n v="40.889999999999993"/>
    <x v="0"/>
  </r>
  <r>
    <n v="1250"/>
    <s v="Kara Patton"/>
    <x v="1"/>
    <n v="0"/>
    <n v="3.89"/>
    <n v="7.01"/>
    <x v="1"/>
    <x v="3"/>
    <x v="2"/>
    <x v="5"/>
    <x v="5"/>
    <s v="Avery Binder Labels"/>
    <n v="0.37"/>
    <s v="United States"/>
    <x v="1"/>
    <x v="10"/>
    <s v="Carpentersville"/>
    <n v="60110"/>
    <x v="97"/>
    <x v="93"/>
    <n v="-255.16890000000001"/>
    <n v="21"/>
    <n v="85.64"/>
    <n v="87877"/>
    <n v="3.89"/>
    <x v="1"/>
  </r>
  <r>
    <n v="1250"/>
    <s v="Kara Patton"/>
    <x v="1"/>
    <n v="0.09"/>
    <n v="120.98"/>
    <n v="30"/>
    <x v="0"/>
    <x v="3"/>
    <x v="0"/>
    <x v="9"/>
    <x v="3"/>
    <s v="Hon Every-Day® Chair Series Swivel Task Chairs"/>
    <n v="0.64"/>
    <s v="United States"/>
    <x v="1"/>
    <x v="10"/>
    <s v="Carpentersville"/>
    <n v="60110"/>
    <x v="97"/>
    <x v="96"/>
    <n v="74.004800000000003"/>
    <n v="22"/>
    <n v="2508.15"/>
    <n v="87877"/>
    <n v="120.89"/>
    <x v="1"/>
  </r>
  <r>
    <n v="1250"/>
    <s v="Kara Patton"/>
    <x v="1"/>
    <n v="0.1"/>
    <n v="30.98"/>
    <n v="5.76"/>
    <x v="1"/>
    <x v="3"/>
    <x v="2"/>
    <x v="7"/>
    <x v="5"/>
    <s v="IBM Multi-Purpose Copy Paper, 8 1/2 x 11&quot;, Case"/>
    <n v="0.4"/>
    <s v="United States"/>
    <x v="1"/>
    <x v="10"/>
    <s v="Carpentersville"/>
    <n v="60110"/>
    <x v="97"/>
    <x v="103"/>
    <n v="109.4248"/>
    <n v="8"/>
    <n v="225.62"/>
    <n v="87877"/>
    <n v="30.88"/>
    <x v="1"/>
  </r>
  <r>
    <n v="2488"/>
    <s v="Gordon Walker"/>
    <x v="1"/>
    <n v="0.08"/>
    <n v="4.91"/>
    <n v="0.5"/>
    <x v="1"/>
    <x v="1"/>
    <x v="2"/>
    <x v="13"/>
    <x v="5"/>
    <s v="Avery 493"/>
    <n v="0.36"/>
    <s v="United States"/>
    <x v="0"/>
    <x v="1"/>
    <s v="Cabot"/>
    <n v="72023"/>
    <x v="97"/>
    <x v="93"/>
    <n v="12.726000000000001"/>
    <n v="9"/>
    <n v="42.69"/>
    <n v="86887"/>
    <n v="4.83"/>
    <x v="0"/>
  </r>
  <r>
    <n v="2488"/>
    <s v="Gordon Walker"/>
    <x v="1"/>
    <n v="0.02"/>
    <n v="28.15"/>
    <n v="6.17"/>
    <x v="1"/>
    <x v="1"/>
    <x v="2"/>
    <x v="2"/>
    <x v="1"/>
    <s v="Boston Model 1800 Electric Pencil Sharpener, Gray"/>
    <n v="0.55000000000000004"/>
    <s v="United States"/>
    <x v="0"/>
    <x v="1"/>
    <s v="Cabot"/>
    <n v="72023"/>
    <x v="97"/>
    <x v="103"/>
    <n v="160.8066"/>
    <n v="11"/>
    <n v="327.41000000000003"/>
    <n v="86887"/>
    <n v="28.13"/>
    <x v="0"/>
  </r>
  <r>
    <n v="2491"/>
    <s v="Sean N Boyer"/>
    <x v="1"/>
    <n v="0.08"/>
    <n v="4.91"/>
    <n v="0.5"/>
    <x v="1"/>
    <x v="1"/>
    <x v="2"/>
    <x v="13"/>
    <x v="5"/>
    <s v="Avery 493"/>
    <n v="0.36"/>
    <s v="United States"/>
    <x v="2"/>
    <x v="8"/>
    <s v="Los Angeles"/>
    <n v="90045"/>
    <x v="97"/>
    <x v="93"/>
    <n v="31.751999999999999"/>
    <n v="36"/>
    <n v="170.75"/>
    <n v="14785"/>
    <n v="4.83"/>
    <x v="2"/>
  </r>
  <r>
    <n v="2491"/>
    <s v="Sean N Boyer"/>
    <x v="1"/>
    <n v="0.02"/>
    <n v="28.15"/>
    <n v="6.17"/>
    <x v="1"/>
    <x v="1"/>
    <x v="2"/>
    <x v="2"/>
    <x v="1"/>
    <s v="Boston Model 1800 Electric Pencil Sharpener, Gray"/>
    <n v="0.55000000000000004"/>
    <s v="United States"/>
    <x v="2"/>
    <x v="8"/>
    <s v="Los Angeles"/>
    <n v="90045"/>
    <x v="97"/>
    <x v="103"/>
    <n v="117.208"/>
    <n v="45"/>
    <n v="1339.42"/>
    <n v="14785"/>
    <n v="28.13"/>
    <x v="2"/>
  </r>
  <r>
    <n v="115"/>
    <s v="Dwight M Carr"/>
    <x v="2"/>
    <n v="7.0000000000000007E-2"/>
    <n v="2.12"/>
    <n v="1.99"/>
    <x v="1"/>
    <x v="2"/>
    <x v="1"/>
    <x v="1"/>
    <x v="1"/>
    <s v="Fuji Slim Jewel Case CD-R"/>
    <n v="0.55000000000000004"/>
    <s v="United States"/>
    <x v="2"/>
    <x v="14"/>
    <s v="Mcminnville"/>
    <n v="97128"/>
    <x v="97"/>
    <x v="96"/>
    <n v="-55.84"/>
    <n v="12"/>
    <n v="26.07"/>
    <n v="89585"/>
    <n v="2.0500000000000003"/>
    <x v="2"/>
  </r>
  <r>
    <n v="117"/>
    <s v="Linda Weiss"/>
    <x v="2"/>
    <n v="7.0000000000000007E-2"/>
    <n v="2.12"/>
    <n v="1.99"/>
    <x v="1"/>
    <x v="2"/>
    <x v="1"/>
    <x v="1"/>
    <x v="1"/>
    <s v="Fuji Slim Jewel Case CD-R"/>
    <n v="0.55000000000000004"/>
    <s v="United States"/>
    <x v="2"/>
    <x v="4"/>
    <s v="Seattle"/>
    <n v="98103"/>
    <x v="97"/>
    <x v="96"/>
    <n v="-55.84"/>
    <n v="46"/>
    <n v="99.94"/>
    <n v="58914"/>
    <n v="2.0500000000000003"/>
    <x v="2"/>
  </r>
  <r>
    <n v="2851"/>
    <s v="Annie Sherrill"/>
    <x v="2"/>
    <n v="0.05"/>
    <n v="115.99"/>
    <n v="8.99"/>
    <x v="1"/>
    <x v="1"/>
    <x v="1"/>
    <x v="12"/>
    <x v="5"/>
    <s v="5185"/>
    <n v="0.57999999999999996"/>
    <s v="United States"/>
    <x v="1"/>
    <x v="18"/>
    <s v="Odessa"/>
    <n v="79762"/>
    <x v="97"/>
    <x v="99"/>
    <n v="719.35260000000005"/>
    <n v="11"/>
    <n v="1042.54"/>
    <n v="86454"/>
    <n v="115.94"/>
    <x v="1"/>
  </r>
  <r>
    <n v="1271"/>
    <s v="Joanne Church"/>
    <x v="4"/>
    <n v="7.0000000000000007E-2"/>
    <n v="125.99"/>
    <n v="7.69"/>
    <x v="1"/>
    <x v="3"/>
    <x v="1"/>
    <x v="12"/>
    <x v="5"/>
    <s v="StarTAC 3000"/>
    <n v="0.59"/>
    <s v="United States"/>
    <x v="2"/>
    <x v="8"/>
    <s v="La Mesa"/>
    <n v="91941"/>
    <x v="97"/>
    <x v="103"/>
    <n v="588.24570000000006"/>
    <n v="8"/>
    <n v="852.53"/>
    <n v="88410"/>
    <n v="125.92"/>
    <x v="2"/>
  </r>
  <r>
    <n v="191"/>
    <s v="Gerald Kearney"/>
    <x v="3"/>
    <n v="0.05"/>
    <n v="3.8"/>
    <n v="1.49"/>
    <x v="1"/>
    <x v="3"/>
    <x v="2"/>
    <x v="5"/>
    <x v="5"/>
    <s v="Durable Pressboard Binders"/>
    <n v="0.38"/>
    <s v="United States"/>
    <x v="1"/>
    <x v="10"/>
    <s v="Aurora"/>
    <n v="60505"/>
    <x v="97"/>
    <x v="96"/>
    <n v="14.467000000000001"/>
    <n v="14"/>
    <n v="53.26"/>
    <n v="89093"/>
    <n v="3.75"/>
    <x v="1"/>
  </r>
  <r>
    <n v="191"/>
    <s v="Gerald Kearney"/>
    <x v="3"/>
    <n v="0.09"/>
    <n v="30.73"/>
    <n v="4"/>
    <x v="1"/>
    <x v="3"/>
    <x v="1"/>
    <x v="1"/>
    <x v="5"/>
    <s v="Fellowes 17-key keypad for PS/2 interface"/>
    <n v="0.75"/>
    <s v="United States"/>
    <x v="1"/>
    <x v="10"/>
    <s v="Aurora"/>
    <n v="60505"/>
    <x v="97"/>
    <x v="93"/>
    <n v="-99.986400000000003"/>
    <n v="7"/>
    <n v="203.49"/>
    <n v="89093"/>
    <n v="30.64"/>
    <x v="1"/>
  </r>
  <r>
    <n v="191"/>
    <s v="Gerald Kearney"/>
    <x v="3"/>
    <n v="0"/>
    <n v="125.99"/>
    <n v="8.08"/>
    <x v="1"/>
    <x v="3"/>
    <x v="1"/>
    <x v="12"/>
    <x v="5"/>
    <s v="StarTAC ST7762"/>
    <n v="0.56999999999999995"/>
    <s v="United States"/>
    <x v="1"/>
    <x v="10"/>
    <s v="Aurora"/>
    <n v="60505"/>
    <x v="97"/>
    <x v="103"/>
    <n v="1348.59672"/>
    <n v="22"/>
    <n v="2356.0100000000002"/>
    <n v="89093"/>
    <n v="125.99"/>
    <x v="1"/>
  </r>
  <r>
    <n v="1634"/>
    <s v="Katherine W Epstein"/>
    <x v="3"/>
    <n v="0.08"/>
    <n v="100.97"/>
    <n v="14"/>
    <x v="0"/>
    <x v="2"/>
    <x v="1"/>
    <x v="3"/>
    <x v="3"/>
    <s v="Hewlett-Packard Deskjet 3820 Color Inkjet Printer"/>
    <n v="0.37"/>
    <s v="United States"/>
    <x v="0"/>
    <x v="0"/>
    <s v="Jackson"/>
    <n v="39212"/>
    <x v="97"/>
    <x v="103"/>
    <n v="-73.494119999999995"/>
    <n v="15"/>
    <n v="1483.16"/>
    <n v="90532"/>
    <n v="100.89"/>
    <x v="0"/>
  </r>
  <r>
    <n v="2334"/>
    <s v="Stephanie Hawkins"/>
    <x v="3"/>
    <n v="0.05"/>
    <n v="14.81"/>
    <n v="13.32"/>
    <x v="1"/>
    <x v="0"/>
    <x v="2"/>
    <x v="8"/>
    <x v="5"/>
    <s v="Holmes Replacement Filter for HEPA Air Cleaner, Large Room"/>
    <n v="0.43"/>
    <s v="United States"/>
    <x v="1"/>
    <x v="30"/>
    <s v="Greenfield"/>
    <n v="53220"/>
    <x v="97"/>
    <x v="96"/>
    <n v="-190.49"/>
    <n v="8"/>
    <n v="115.99"/>
    <n v="89609"/>
    <n v="14.76"/>
    <x v="1"/>
  </r>
  <r>
    <n v="2334"/>
    <s v="Stephanie Hawkins"/>
    <x v="3"/>
    <n v="0.08"/>
    <n v="2.78"/>
    <n v="1.25"/>
    <x v="1"/>
    <x v="0"/>
    <x v="2"/>
    <x v="2"/>
    <x v="2"/>
    <s v="Newell 318"/>
    <n v="0.59"/>
    <s v="United States"/>
    <x v="1"/>
    <x v="30"/>
    <s v="Greenfield"/>
    <n v="53220"/>
    <x v="97"/>
    <x v="103"/>
    <n v="-8.77"/>
    <n v="7"/>
    <n v="19.46"/>
    <n v="89609"/>
    <n v="2.6999999999999997"/>
    <x v="1"/>
  </r>
  <r>
    <n v="2847"/>
    <s v="Vanessa Day"/>
    <x v="3"/>
    <n v="0.04"/>
    <n v="90.48"/>
    <n v="19.989999999999998"/>
    <x v="1"/>
    <x v="3"/>
    <x v="2"/>
    <x v="15"/>
    <x v="5"/>
    <s v="Tyvek® Side-Opening Peel &amp; Seel® Expanding Envelopes"/>
    <n v="0.4"/>
    <s v="United States"/>
    <x v="0"/>
    <x v="34"/>
    <s v="Collierville"/>
    <n v="38017"/>
    <x v="97"/>
    <x v="96"/>
    <n v="55.555199999999999"/>
    <n v="3"/>
    <n v="268.64"/>
    <n v="85928"/>
    <n v="90.44"/>
    <x v="0"/>
  </r>
  <r>
    <n v="2847"/>
    <s v="Vanessa Day"/>
    <x v="3"/>
    <n v="0.02"/>
    <n v="9.77"/>
    <n v="6.02"/>
    <x v="1"/>
    <x v="3"/>
    <x v="0"/>
    <x v="11"/>
    <x v="6"/>
    <s v="DAX Solid Wood Frames"/>
    <n v="0.48"/>
    <s v="United States"/>
    <x v="0"/>
    <x v="34"/>
    <s v="Collierville"/>
    <n v="38017"/>
    <x v="97"/>
    <x v="103"/>
    <n v="-535.33199999999999"/>
    <n v="9"/>
    <n v="87.68"/>
    <n v="85928"/>
    <n v="9.75"/>
    <x v="0"/>
  </r>
  <r>
    <n v="2847"/>
    <s v="Vanessa Day"/>
    <x v="3"/>
    <n v="0.09"/>
    <n v="34.99"/>
    <n v="7.73"/>
    <x v="1"/>
    <x v="3"/>
    <x v="2"/>
    <x v="2"/>
    <x v="5"/>
    <s v="Hunt Boston® Vacuum Mount KS Pencil Sharpener"/>
    <n v="0.59"/>
    <s v="United States"/>
    <x v="0"/>
    <x v="34"/>
    <s v="Collierville"/>
    <n v="38017"/>
    <x v="97"/>
    <x v="96"/>
    <n v="-208.72040000000001"/>
    <n v="1"/>
    <n v="37.619999999999997"/>
    <n v="85928"/>
    <n v="34.9"/>
    <x v="0"/>
  </r>
  <r>
    <n v="1602"/>
    <s v="Frank Hess"/>
    <x v="0"/>
    <n v="0.1"/>
    <n v="9.11"/>
    <n v="2.15"/>
    <x v="1"/>
    <x v="2"/>
    <x v="2"/>
    <x v="7"/>
    <x v="2"/>
    <s v="Black Print Carbonless Snap-Off® Rapid Letter, 8 1/2&quot; x 7&quot;"/>
    <n v="0.4"/>
    <s v="United States"/>
    <x v="3"/>
    <x v="36"/>
    <s v="Waldorf"/>
    <n v="20601"/>
    <x v="98"/>
    <x v="101"/>
    <n v="-3.9312"/>
    <n v="2"/>
    <n v="17.420000000000002"/>
    <n v="89680"/>
    <n v="9.01"/>
    <x v="3"/>
  </r>
  <r>
    <n v="451"/>
    <s v="Joyce Murray"/>
    <x v="1"/>
    <n v="0.03"/>
    <n v="15.99"/>
    <n v="11.28"/>
    <x v="1"/>
    <x v="2"/>
    <x v="1"/>
    <x v="3"/>
    <x v="6"/>
    <s v="210 Trimline Phone, White"/>
    <n v="0.38"/>
    <s v="United States"/>
    <x v="2"/>
    <x v="8"/>
    <s v="Los Altos"/>
    <n v="94024"/>
    <x v="98"/>
    <x v="96"/>
    <n v="-53.296199999999999"/>
    <n v="2"/>
    <n v="35.479999999999997"/>
    <n v="86010"/>
    <n v="15.96"/>
    <x v="2"/>
  </r>
  <r>
    <n v="3191"/>
    <s v="Jenny Hawkins"/>
    <x v="1"/>
    <n v="0.09"/>
    <n v="35.94"/>
    <n v="6.66"/>
    <x v="1"/>
    <x v="3"/>
    <x v="2"/>
    <x v="15"/>
    <x v="5"/>
    <s v="Tyvek ® Top-Opening Peel &amp; Seel ® Envelopes, Gray"/>
    <n v="0.4"/>
    <s v="United States"/>
    <x v="1"/>
    <x v="30"/>
    <s v="Stevens Point"/>
    <n v="54481"/>
    <x v="98"/>
    <x v="101"/>
    <n v="172.56440000000001"/>
    <n v="9"/>
    <n v="312.22000000000003"/>
    <n v="86448"/>
    <n v="35.849999999999994"/>
    <x v="1"/>
  </r>
  <r>
    <n v="2684"/>
    <s v="Edna Michael"/>
    <x v="2"/>
    <n v="7.0000000000000007E-2"/>
    <n v="4.97"/>
    <n v="5.71"/>
    <x v="1"/>
    <x v="0"/>
    <x v="0"/>
    <x v="11"/>
    <x v="6"/>
    <s v="DAX Value U-Channel Document Frames, Easel Back"/>
    <n v="0.54"/>
    <s v="United States"/>
    <x v="0"/>
    <x v="12"/>
    <s v="Port Charlotte"/>
    <n v="33952"/>
    <x v="98"/>
    <x v="100"/>
    <n v="-180.15199999999999"/>
    <n v="5"/>
    <n v="26.66"/>
    <n v="89148"/>
    <n v="4.8999999999999995"/>
    <x v="0"/>
  </r>
  <r>
    <n v="2684"/>
    <s v="Edna Michael"/>
    <x v="2"/>
    <n v="0.09"/>
    <n v="2.62"/>
    <n v="0.8"/>
    <x v="1"/>
    <x v="0"/>
    <x v="2"/>
    <x v="14"/>
    <x v="2"/>
    <s v="Staples Metal Binder Clips"/>
    <n v="0.39"/>
    <s v="United States"/>
    <x v="0"/>
    <x v="12"/>
    <s v="Port Charlotte"/>
    <n v="33952"/>
    <x v="98"/>
    <x v="101"/>
    <n v="8.3879999999999999"/>
    <n v="12"/>
    <n v="29.55"/>
    <n v="89148"/>
    <n v="2.5300000000000002"/>
    <x v="0"/>
  </r>
  <r>
    <n v="2684"/>
    <s v="Edna Michael"/>
    <x v="2"/>
    <n v="0.03"/>
    <n v="65.989999999999995"/>
    <n v="8.8000000000000007"/>
    <x v="1"/>
    <x v="0"/>
    <x v="1"/>
    <x v="12"/>
    <x v="5"/>
    <s v="6120"/>
    <n v="0.57999999999999996"/>
    <s v="United States"/>
    <x v="0"/>
    <x v="12"/>
    <s v="Port Charlotte"/>
    <n v="33952"/>
    <x v="98"/>
    <x v="103"/>
    <n v="9.9398999999999997"/>
    <n v="21"/>
    <n v="1237.4000000000001"/>
    <n v="89148"/>
    <n v="65.959999999999994"/>
    <x v="0"/>
  </r>
  <r>
    <n v="1103"/>
    <s v="Sidney Bowling"/>
    <x v="3"/>
    <n v="0.05"/>
    <n v="328.14"/>
    <n v="91.05"/>
    <x v="0"/>
    <x v="2"/>
    <x v="2"/>
    <x v="8"/>
    <x v="3"/>
    <s v="Sanyo Counter Height Refrigerator with Crisper, 3.6 Cubic Foot, Stainless Steel/Black"/>
    <n v="0.56999999999999995"/>
    <s v="United States"/>
    <x v="1"/>
    <x v="13"/>
    <s v="Omaha"/>
    <n v="68046"/>
    <x v="98"/>
    <x v="96"/>
    <n v="772.04"/>
    <n v="7"/>
    <n v="2291.39"/>
    <n v="90977"/>
    <n v="328.09"/>
    <x v="1"/>
  </r>
  <r>
    <n v="1104"/>
    <s v="Timothy Ross"/>
    <x v="3"/>
    <n v="0.05"/>
    <n v="328.14"/>
    <n v="91.05"/>
    <x v="0"/>
    <x v="2"/>
    <x v="2"/>
    <x v="8"/>
    <x v="3"/>
    <s v="Sanyo Counter Height Refrigerator with Crisper, 3.6 Cubic Foot, Stainless Steel/Black"/>
    <n v="0.56999999999999995"/>
    <s v="United States"/>
    <x v="3"/>
    <x v="11"/>
    <s v="New York City"/>
    <n v="10282"/>
    <x v="98"/>
    <x v="96"/>
    <n v="772.04"/>
    <n v="29"/>
    <n v="9492.92"/>
    <n v="27456"/>
    <n v="328.09"/>
    <x v="3"/>
  </r>
  <r>
    <n v="1185"/>
    <s v="Lee Xu"/>
    <x v="3"/>
    <n v="0.08"/>
    <n v="11.7"/>
    <n v="6.96"/>
    <x v="1"/>
    <x v="1"/>
    <x v="2"/>
    <x v="8"/>
    <x v="6"/>
    <s v="Harmony HEPA Quiet Air Purifiers"/>
    <n v="0.5"/>
    <s v="United States"/>
    <x v="0"/>
    <x v="16"/>
    <s v="Madison"/>
    <n v="35756"/>
    <x v="98"/>
    <x v="99"/>
    <n v="28.565999999999999"/>
    <n v="8"/>
    <n v="87.8"/>
    <n v="85940"/>
    <n v="11.62"/>
    <x v="0"/>
  </r>
  <r>
    <n v="2430"/>
    <s v="Kimberly Reilly"/>
    <x v="3"/>
    <n v="0.04"/>
    <n v="7.08"/>
    <n v="2.35"/>
    <x v="1"/>
    <x v="2"/>
    <x v="2"/>
    <x v="2"/>
    <x v="2"/>
    <s v="SANFORD Major Accent™ Highlighters"/>
    <n v="0.47"/>
    <s v="United States"/>
    <x v="1"/>
    <x v="18"/>
    <s v="Killeen"/>
    <n v="76541"/>
    <x v="98"/>
    <x v="96"/>
    <n v="24.59"/>
    <n v="7"/>
    <n v="49.1"/>
    <n v="91109"/>
    <n v="7.04"/>
    <x v="1"/>
  </r>
  <r>
    <n v="2999"/>
    <s v="Kim McCarthy"/>
    <x v="3"/>
    <n v="0.03"/>
    <n v="10.98"/>
    <n v="3.37"/>
    <x v="1"/>
    <x v="1"/>
    <x v="2"/>
    <x v="16"/>
    <x v="1"/>
    <s v="Fiskars® Softgrip Scissors"/>
    <n v="0.56999999999999995"/>
    <s v="United States"/>
    <x v="1"/>
    <x v="25"/>
    <s v="Oak Park"/>
    <n v="48237"/>
    <x v="98"/>
    <x v="96"/>
    <n v="11.82"/>
    <n v="5"/>
    <n v="56.19"/>
    <n v="87041"/>
    <n v="10.950000000000001"/>
    <x v="1"/>
  </r>
  <r>
    <n v="2363"/>
    <s v="Jacob Murray"/>
    <x v="1"/>
    <n v="0"/>
    <n v="5.77"/>
    <n v="5.92"/>
    <x v="1"/>
    <x v="2"/>
    <x v="0"/>
    <x v="11"/>
    <x v="6"/>
    <s v="DAX Cubicle Frames - 8x10"/>
    <n v="0.55000000000000004"/>
    <s v="United States"/>
    <x v="3"/>
    <x v="27"/>
    <s v="Medina"/>
    <n v="44256"/>
    <x v="99"/>
    <x v="99"/>
    <n v="-61.5276"/>
    <n v="11"/>
    <n v="69.89"/>
    <n v="90040"/>
    <n v="5.77"/>
    <x v="3"/>
  </r>
  <r>
    <n v="2862"/>
    <s v="Carrie High"/>
    <x v="1"/>
    <n v="0"/>
    <n v="12.22"/>
    <n v="2.85"/>
    <x v="1"/>
    <x v="3"/>
    <x v="0"/>
    <x v="11"/>
    <x v="1"/>
    <s v="Aluminum Document Frame"/>
    <n v="0.55000000000000004"/>
    <s v="United States"/>
    <x v="1"/>
    <x v="13"/>
    <s v="La Vista"/>
    <n v="68128"/>
    <x v="99"/>
    <x v="101"/>
    <n v="76.389899999999997"/>
    <n v="9"/>
    <n v="110.71"/>
    <n v="88278"/>
    <n v="12.22"/>
    <x v="1"/>
  </r>
  <r>
    <n v="369"/>
    <s v="Troy Moon"/>
    <x v="2"/>
    <n v="0.09"/>
    <n v="19.23"/>
    <n v="6.15"/>
    <x v="2"/>
    <x v="3"/>
    <x v="0"/>
    <x v="11"/>
    <x v="1"/>
    <s v="Executive Impressions 13&quot; Clairmont Wall Clock"/>
    <n v="0.44"/>
    <s v="United States"/>
    <x v="2"/>
    <x v="8"/>
    <s v="Oakland"/>
    <n v="94601"/>
    <x v="99"/>
    <x v="99"/>
    <n v="211.232"/>
    <n v="21"/>
    <n v="394.1"/>
    <n v="90292"/>
    <n v="19.14"/>
    <x v="2"/>
  </r>
  <r>
    <n v="1712"/>
    <s v="Regina Langley"/>
    <x v="2"/>
    <n v="0.03"/>
    <n v="11.66"/>
    <n v="7.95"/>
    <x v="1"/>
    <x v="3"/>
    <x v="2"/>
    <x v="2"/>
    <x v="1"/>
    <s v="Hunt BOSTON® Vista® Battery-Operated Pencil Sharpener, Black"/>
    <n v="0.57999999999999996"/>
    <s v="United States"/>
    <x v="0"/>
    <x v="5"/>
    <s v="Martinez"/>
    <n v="30907"/>
    <x v="99"/>
    <x v="104"/>
    <n v="-31.094000000000001"/>
    <n v="22"/>
    <n v="267.32"/>
    <n v="87749"/>
    <n v="11.63"/>
    <x v="0"/>
  </r>
  <r>
    <n v="721"/>
    <s v="Melvin Duke"/>
    <x v="4"/>
    <n v="0.01"/>
    <n v="7.28"/>
    <n v="11.15"/>
    <x v="1"/>
    <x v="3"/>
    <x v="2"/>
    <x v="7"/>
    <x v="5"/>
    <s v="Array® Parchment Paper, Assorted Colors"/>
    <n v="0.37"/>
    <s v="United States"/>
    <x v="1"/>
    <x v="2"/>
    <s v="Frankfort"/>
    <n v="46041"/>
    <x v="99"/>
    <x v="99"/>
    <n v="-24.245999999999999"/>
    <n v="1"/>
    <n v="11.21"/>
    <n v="91054"/>
    <n v="7.2700000000000005"/>
    <x v="1"/>
  </r>
  <r>
    <n v="445"/>
    <s v="Judy Barrett"/>
    <x v="3"/>
    <n v="0.03"/>
    <n v="48.04"/>
    <n v="19.989999999999998"/>
    <x v="1"/>
    <x v="0"/>
    <x v="2"/>
    <x v="7"/>
    <x v="5"/>
    <s v="14-7/8 x 11 Blue Bar Computer Printout Paper"/>
    <n v="0.37"/>
    <s v="United States"/>
    <x v="1"/>
    <x v="13"/>
    <s v="Norfolk"/>
    <n v="68701"/>
    <x v="99"/>
    <x v="99"/>
    <n v="-4.46"/>
    <n v="2"/>
    <n v="101.71"/>
    <n v="88083"/>
    <n v="48.01"/>
    <x v="1"/>
  </r>
  <r>
    <n v="918"/>
    <s v="Kerry Jernigan"/>
    <x v="1"/>
    <n v="0.05"/>
    <n v="35.51"/>
    <n v="6.31"/>
    <x v="1"/>
    <x v="1"/>
    <x v="2"/>
    <x v="6"/>
    <x v="5"/>
    <s v="Steel Personal Filing/Posting Tote"/>
    <n v="0.57999999999999996"/>
    <s v="United States"/>
    <x v="2"/>
    <x v="8"/>
    <s v="Rancho Cucamonga"/>
    <n v="91730"/>
    <x v="100"/>
    <x v="102"/>
    <n v="6.11"/>
    <n v="2"/>
    <n v="73.099999999999994"/>
    <n v="90492"/>
    <n v="35.46"/>
    <x v="2"/>
  </r>
  <r>
    <n v="919"/>
    <s v="Tracy Livingston"/>
    <x v="1"/>
    <n v="0.1"/>
    <n v="8.34"/>
    <n v="2.64"/>
    <x v="1"/>
    <x v="1"/>
    <x v="2"/>
    <x v="16"/>
    <x v="1"/>
    <s v="Acme® Elite Stainless Steel Scissors"/>
    <n v="0.59"/>
    <s v="United States"/>
    <x v="2"/>
    <x v="8"/>
    <s v="Redding"/>
    <n v="96003"/>
    <x v="100"/>
    <x v="101"/>
    <n v="-6.34"/>
    <n v="6"/>
    <n v="47.95"/>
    <n v="90492"/>
    <n v="8.24"/>
    <x v="2"/>
  </r>
  <r>
    <n v="920"/>
    <s v="Jessie Kelly"/>
    <x v="1"/>
    <n v="0.03"/>
    <n v="8.0399999999999991"/>
    <n v="8.94"/>
    <x v="1"/>
    <x v="1"/>
    <x v="2"/>
    <x v="5"/>
    <x v="5"/>
    <s v="Fellowes Twister Kit, Gray/Clear, 3/pkg"/>
    <n v="0.4"/>
    <s v="United States"/>
    <x v="2"/>
    <x v="8"/>
    <s v="Redlands"/>
    <n v="92374"/>
    <x v="100"/>
    <x v="102"/>
    <n v="-160.27549999999999"/>
    <n v="9"/>
    <n v="76.77"/>
    <n v="90492"/>
    <n v="8.01"/>
    <x v="2"/>
  </r>
  <r>
    <n v="754"/>
    <s v="Helen Lyons"/>
    <x v="2"/>
    <n v="0.06"/>
    <n v="119.99"/>
    <n v="14"/>
    <x v="0"/>
    <x v="1"/>
    <x v="1"/>
    <x v="3"/>
    <x v="3"/>
    <s v="Epson C82 Color Inkjet Printer"/>
    <n v="0.36"/>
    <s v="United States"/>
    <x v="2"/>
    <x v="41"/>
    <s v="Prescott Valley"/>
    <n v="86314"/>
    <x v="100"/>
    <x v="105"/>
    <n v="-207.679788"/>
    <n v="2"/>
    <n v="243.86"/>
    <n v="90439"/>
    <n v="119.92999999999999"/>
    <x v="2"/>
  </r>
  <r>
    <n v="3221"/>
    <s v="Sean Pugh"/>
    <x v="3"/>
    <n v="0.03"/>
    <n v="6.68"/>
    <n v="1.5"/>
    <x v="1"/>
    <x v="3"/>
    <x v="2"/>
    <x v="2"/>
    <x v="2"/>
    <s v="Sanford Liquid Accent Highlighters"/>
    <n v="0.48"/>
    <s v="United States"/>
    <x v="0"/>
    <x v="12"/>
    <s v="Sunrise"/>
    <n v="33322"/>
    <x v="100"/>
    <x v="99"/>
    <n v="-577.30399999999997"/>
    <n v="7"/>
    <n v="48.32"/>
    <n v="90815"/>
    <n v="6.6499999999999995"/>
    <x v="0"/>
  </r>
  <r>
    <n v="171"/>
    <s v="Christina Matthews"/>
    <x v="0"/>
    <n v="0.05"/>
    <n v="1.88"/>
    <n v="1.49"/>
    <x v="1"/>
    <x v="3"/>
    <x v="2"/>
    <x v="5"/>
    <x v="5"/>
    <s v="Staples® General Use 3-Ring Binders"/>
    <n v="0.37"/>
    <s v="United States"/>
    <x v="3"/>
    <x v="33"/>
    <s v="Fort Lee"/>
    <n v="7024"/>
    <x v="101"/>
    <x v="100"/>
    <n v="-2.9095"/>
    <n v="1"/>
    <n v="3.42"/>
    <n v="87464"/>
    <n v="1.8299999999999998"/>
    <x v="3"/>
  </r>
  <r>
    <n v="1561"/>
    <s v="Edwin Coley"/>
    <x v="0"/>
    <n v="0.05"/>
    <n v="12.2"/>
    <n v="6.02"/>
    <x v="1"/>
    <x v="3"/>
    <x v="0"/>
    <x v="11"/>
    <x v="1"/>
    <s v="Advantus Panel Wall Certificate Holder - 8.5x11"/>
    <n v="0.43"/>
    <s v="United States"/>
    <x v="1"/>
    <x v="18"/>
    <s v="Mansfield"/>
    <n v="76063"/>
    <x v="101"/>
    <x v="102"/>
    <n v="-6.6420000000000003"/>
    <n v="5"/>
    <n v="63.93"/>
    <n v="88094"/>
    <n v="12.149999999999999"/>
    <x v="1"/>
  </r>
  <r>
    <n v="2738"/>
    <s v="Sherri Kramer"/>
    <x v="0"/>
    <n v="0.02"/>
    <n v="33.979999999999997"/>
    <n v="1.99"/>
    <x v="1"/>
    <x v="0"/>
    <x v="1"/>
    <x v="1"/>
    <x v="1"/>
    <s v="Imation Neon 80 Minute CD-R Spindle, 50/Pack"/>
    <n v="0.45"/>
    <s v="United States"/>
    <x v="3"/>
    <x v="42"/>
    <s v="South Burlington"/>
    <n v="5403"/>
    <x v="101"/>
    <x v="100"/>
    <n v="164.06129999999999"/>
    <n v="7"/>
    <n v="237.77"/>
    <n v="89017"/>
    <n v="33.959999999999994"/>
    <x v="3"/>
  </r>
  <r>
    <n v="3169"/>
    <s v="Janice Boswell"/>
    <x v="0"/>
    <n v="0.08"/>
    <n v="7.28"/>
    <n v="11.15"/>
    <x v="2"/>
    <x v="0"/>
    <x v="2"/>
    <x v="7"/>
    <x v="5"/>
    <s v="Array® Parchment Paper, Assorted Colors"/>
    <n v="0.37"/>
    <s v="United States"/>
    <x v="0"/>
    <x v="12"/>
    <s v="Port Orange"/>
    <n v="32127"/>
    <x v="101"/>
    <x v="102"/>
    <n v="-44.414999999999999"/>
    <n v="1"/>
    <n v="14.66"/>
    <n v="86490"/>
    <n v="7.2"/>
    <x v="0"/>
  </r>
  <r>
    <n v="2973"/>
    <s v="Sally Liu"/>
    <x v="1"/>
    <n v="0.01"/>
    <n v="30.97"/>
    <n v="4"/>
    <x v="1"/>
    <x v="2"/>
    <x v="1"/>
    <x v="1"/>
    <x v="5"/>
    <s v="Microsoft Multimedia Keyboard"/>
    <n v="0.74"/>
    <s v="United States"/>
    <x v="1"/>
    <x v="30"/>
    <s v="New Berlin"/>
    <n v="53151"/>
    <x v="101"/>
    <x v="100"/>
    <n v="17.102799999999998"/>
    <n v="17"/>
    <n v="523.05999999999995"/>
    <n v="87186"/>
    <n v="30.959999999999997"/>
    <x v="1"/>
  </r>
  <r>
    <n v="2973"/>
    <s v="Sally Liu"/>
    <x v="1"/>
    <n v="0.08"/>
    <n v="125.99"/>
    <n v="7.69"/>
    <x v="1"/>
    <x v="2"/>
    <x v="1"/>
    <x v="12"/>
    <x v="5"/>
    <s v="Timeport L7089"/>
    <n v="0.57999999999999996"/>
    <s v="United States"/>
    <x v="1"/>
    <x v="30"/>
    <s v="New Berlin"/>
    <n v="53151"/>
    <x v="101"/>
    <x v="100"/>
    <n v="1269.3819599999999"/>
    <n v="23"/>
    <n v="2424.6799999999998"/>
    <n v="87186"/>
    <n v="125.91"/>
    <x v="1"/>
  </r>
  <r>
    <n v="2250"/>
    <s v="Alvin Hoover"/>
    <x v="2"/>
    <n v="0"/>
    <n v="2.08"/>
    <n v="5.33"/>
    <x v="1"/>
    <x v="2"/>
    <x v="0"/>
    <x v="11"/>
    <x v="5"/>
    <s v="Eldon® Wave Desk Accessories"/>
    <n v="0.43"/>
    <s v="United States"/>
    <x v="3"/>
    <x v="28"/>
    <s v="State College"/>
    <n v="16801"/>
    <x v="101"/>
    <x v="104"/>
    <n v="-192.5532"/>
    <n v="22"/>
    <n v="51.41"/>
    <n v="86699"/>
    <n v="2.08"/>
    <x v="3"/>
  </r>
  <r>
    <n v="940"/>
    <s v="Albert Maxwell"/>
    <x v="2"/>
    <n v="0.09"/>
    <n v="100.98"/>
    <n v="35.840000000000003"/>
    <x v="0"/>
    <x v="2"/>
    <x v="0"/>
    <x v="10"/>
    <x v="0"/>
    <s v="Bush Westfield Collection Bookcases, Fully Assembled"/>
    <n v="0.62"/>
    <s v="United States"/>
    <x v="3"/>
    <x v="22"/>
    <s v="New Milford"/>
    <n v="6776"/>
    <x v="102"/>
    <x v="105"/>
    <n v="-193.58"/>
    <n v="4"/>
    <n v="396.19"/>
    <n v="90844"/>
    <n v="100.89"/>
    <x v="3"/>
  </r>
  <r>
    <n v="329"/>
    <s v="Faye Dyer"/>
    <x v="4"/>
    <n v="0.06"/>
    <n v="296.18"/>
    <n v="54.12"/>
    <x v="0"/>
    <x v="2"/>
    <x v="0"/>
    <x v="0"/>
    <x v="0"/>
    <s v="Hon 94000 Series Round Tables"/>
    <n v="0.76"/>
    <s v="United States"/>
    <x v="3"/>
    <x v="29"/>
    <s v="Sanford"/>
    <n v="4073"/>
    <x v="102"/>
    <x v="100"/>
    <n v="-715.77820599999995"/>
    <n v="5"/>
    <n v="1170.21"/>
    <n v="89726"/>
    <n v="296.12"/>
    <x v="3"/>
  </r>
  <r>
    <n v="331"/>
    <s v="Bradley Pollock"/>
    <x v="4"/>
    <n v="0.01"/>
    <n v="29.1"/>
    <n v="4"/>
    <x v="2"/>
    <x v="2"/>
    <x v="1"/>
    <x v="1"/>
    <x v="5"/>
    <s v="Acco Keyboard-In-A-Box®"/>
    <n v="0.78"/>
    <s v="United States"/>
    <x v="3"/>
    <x v="47"/>
    <s v="Goffstown"/>
    <n v="3045"/>
    <x v="102"/>
    <x v="106"/>
    <n v="-22.82"/>
    <n v="8"/>
    <n v="243.32"/>
    <n v="89726"/>
    <n v="29.09"/>
    <x v="3"/>
  </r>
  <r>
    <n v="1559"/>
    <s v="Zachary Maynard"/>
    <x v="0"/>
    <n v="0.1"/>
    <n v="226.67"/>
    <n v="28.16"/>
    <x v="0"/>
    <x v="1"/>
    <x v="0"/>
    <x v="9"/>
    <x v="3"/>
    <s v="Hon GuestStacker Chair"/>
    <n v="0.59"/>
    <s v="United States"/>
    <x v="0"/>
    <x v="21"/>
    <s v="Blacksburg"/>
    <n v="24060"/>
    <x v="103"/>
    <x v="107"/>
    <n v="-390.76799999999997"/>
    <n v="5"/>
    <n v="1088.26"/>
    <n v="87424"/>
    <n v="226.57"/>
    <x v="0"/>
  </r>
  <r>
    <n v="1632"/>
    <s v="Lori Wolfe"/>
    <x v="1"/>
    <n v="0.02"/>
    <n v="25.99"/>
    <n v="5.37"/>
    <x v="1"/>
    <x v="2"/>
    <x v="2"/>
    <x v="2"/>
    <x v="5"/>
    <s v="BOSTON® Ranger® #55 Pencil Sharpener, Black"/>
    <n v="0.56000000000000005"/>
    <s v="United States"/>
    <x v="0"/>
    <x v="0"/>
    <s v="Hattiesburg"/>
    <n v="39401"/>
    <x v="103"/>
    <x v="107"/>
    <n v="-88.158000000000001"/>
    <n v="9"/>
    <n v="243.24"/>
    <n v="90533"/>
    <n v="25.97"/>
    <x v="0"/>
  </r>
  <r>
    <n v="553"/>
    <s v="Kristine Connolly"/>
    <x v="2"/>
    <n v="0.01"/>
    <n v="4.9800000000000004"/>
    <n v="7.44"/>
    <x v="1"/>
    <x v="3"/>
    <x v="2"/>
    <x v="7"/>
    <x v="5"/>
    <s v="Xerox 1922"/>
    <n v="0.36"/>
    <s v="United States"/>
    <x v="2"/>
    <x v="8"/>
    <s v="Los Angeles"/>
    <n v="90008"/>
    <x v="103"/>
    <x v="108"/>
    <n v="-179.59200000000001"/>
    <n v="63"/>
    <n v="330.21"/>
    <n v="8165"/>
    <n v="4.9700000000000006"/>
    <x v="2"/>
  </r>
  <r>
    <n v="555"/>
    <s v="Walter Young"/>
    <x v="2"/>
    <n v="0.01"/>
    <n v="4.9800000000000004"/>
    <n v="7.44"/>
    <x v="1"/>
    <x v="3"/>
    <x v="2"/>
    <x v="7"/>
    <x v="5"/>
    <s v="Xerox 1922"/>
    <n v="0.36"/>
    <s v="United States"/>
    <x v="2"/>
    <x v="15"/>
    <s v="Pleasant Grove"/>
    <n v="84062"/>
    <x v="103"/>
    <x v="108"/>
    <n v="-161.6328"/>
    <n v="16"/>
    <n v="83.86"/>
    <n v="86191"/>
    <n v="4.9700000000000006"/>
    <x v="2"/>
  </r>
  <r>
    <n v="2952"/>
    <s v="Thelma Murray"/>
    <x v="4"/>
    <n v="0.08"/>
    <n v="5.74"/>
    <n v="5.01"/>
    <x v="2"/>
    <x v="3"/>
    <x v="2"/>
    <x v="5"/>
    <x v="5"/>
    <s v="Binder Posts"/>
    <n v="0.39"/>
    <s v="United States"/>
    <x v="3"/>
    <x v="27"/>
    <s v="Grove City"/>
    <n v="43123"/>
    <x v="103"/>
    <x v="107"/>
    <n v="-61.628039999999999"/>
    <n v="12"/>
    <n v="70.03"/>
    <n v="91398"/>
    <n v="5.66"/>
    <x v="3"/>
  </r>
  <r>
    <n v="568"/>
    <s v="Peter McConnell"/>
    <x v="3"/>
    <n v="0.09"/>
    <n v="70.97"/>
    <n v="3.5"/>
    <x v="1"/>
    <x v="1"/>
    <x v="2"/>
    <x v="8"/>
    <x v="5"/>
    <s v="Tripp Lite Isotel 8 Ultra 8 Outlet Metal Surge"/>
    <n v="0.59"/>
    <s v="United States"/>
    <x v="0"/>
    <x v="0"/>
    <s v="Columbus"/>
    <n v="39701"/>
    <x v="103"/>
    <x v="100"/>
    <n v="-99.567999999999998"/>
    <n v="12"/>
    <n v="805.99"/>
    <n v="88880"/>
    <n v="70.88"/>
    <x v="0"/>
  </r>
  <r>
    <n v="1607"/>
    <s v="Kathleen Huang Hall"/>
    <x v="3"/>
    <n v="0.01"/>
    <n v="15.16"/>
    <n v="15.09"/>
    <x v="1"/>
    <x v="2"/>
    <x v="2"/>
    <x v="5"/>
    <x v="5"/>
    <s v="GBC Clear Cover, 8-1/2 x 11, unpunched, 25 covers per pack"/>
    <n v="0.39"/>
    <s v="United States"/>
    <x v="3"/>
    <x v="11"/>
    <s v="Freeport"/>
    <n v="11520"/>
    <x v="103"/>
    <x v="100"/>
    <n v="-200.85900000000001"/>
    <n v="7"/>
    <n v="110.93"/>
    <n v="87994"/>
    <n v="15.15"/>
    <x v="3"/>
  </r>
  <r>
    <n v="1818"/>
    <s v="Ian Hall"/>
    <x v="3"/>
    <n v="0.06"/>
    <n v="17.98"/>
    <n v="8.51"/>
    <x v="1"/>
    <x v="1"/>
    <x v="1"/>
    <x v="3"/>
    <x v="6"/>
    <s v="Canon P1-DHIII Palm Printing Calculator"/>
    <n v="0.4"/>
    <s v="United States"/>
    <x v="1"/>
    <x v="25"/>
    <s v="Dearborn"/>
    <n v="48126"/>
    <x v="103"/>
    <x v="107"/>
    <n v="-47.243088"/>
    <n v="3"/>
    <n v="56.38"/>
    <n v="85991"/>
    <n v="17.920000000000002"/>
    <x v="1"/>
  </r>
  <r>
    <n v="1818"/>
    <s v="Ian Hall"/>
    <x v="3"/>
    <n v="0.1"/>
    <n v="9.99"/>
    <n v="4.78"/>
    <x v="2"/>
    <x v="1"/>
    <x v="2"/>
    <x v="7"/>
    <x v="5"/>
    <s v="Xerox 1896"/>
    <n v="0.4"/>
    <s v="United States"/>
    <x v="1"/>
    <x v="25"/>
    <s v="Dearborn"/>
    <n v="48126"/>
    <x v="103"/>
    <x v="109"/>
    <n v="9.1539999999999999"/>
    <n v="12"/>
    <n v="119.13"/>
    <n v="85991"/>
    <n v="9.89"/>
    <x v="1"/>
  </r>
  <r>
    <n v="1821"/>
    <s v="Vanessa Boyer"/>
    <x v="3"/>
    <n v="7.0000000000000007E-2"/>
    <n v="18.649999999999999"/>
    <n v="3.77"/>
    <x v="1"/>
    <x v="1"/>
    <x v="0"/>
    <x v="11"/>
    <x v="1"/>
    <s v="3M Polarizing Light Filter Sleeves"/>
    <n v="0.39"/>
    <s v="United States"/>
    <x v="3"/>
    <x v="11"/>
    <s v="New York City"/>
    <n v="10177"/>
    <x v="103"/>
    <x v="106"/>
    <n v="149.72"/>
    <n v="34"/>
    <n v="643.64"/>
    <n v="47108"/>
    <n v="18.579999999999998"/>
    <x v="3"/>
  </r>
  <r>
    <n v="1821"/>
    <s v="Vanessa Boyer"/>
    <x v="3"/>
    <n v="0.06"/>
    <n v="17.98"/>
    <n v="8.51"/>
    <x v="1"/>
    <x v="1"/>
    <x v="1"/>
    <x v="3"/>
    <x v="6"/>
    <s v="Canon P1-DHIII Palm Printing Calculator"/>
    <n v="0.4"/>
    <s v="United States"/>
    <x v="3"/>
    <x v="11"/>
    <s v="New York City"/>
    <n v="10177"/>
    <x v="103"/>
    <x v="107"/>
    <n v="-52.492319999999999"/>
    <n v="13"/>
    <n v="244.31"/>
    <n v="47108"/>
    <n v="17.920000000000002"/>
    <x v="3"/>
  </r>
  <r>
    <n v="1821"/>
    <s v="Vanessa Boyer"/>
    <x v="3"/>
    <n v="0.1"/>
    <n v="9.99"/>
    <n v="4.78"/>
    <x v="2"/>
    <x v="1"/>
    <x v="2"/>
    <x v="7"/>
    <x v="5"/>
    <s v="Xerox 1896"/>
    <n v="0.4"/>
    <s v="United States"/>
    <x v="3"/>
    <x v="11"/>
    <s v="New York City"/>
    <n v="10177"/>
    <x v="103"/>
    <x v="109"/>
    <n v="7.96"/>
    <n v="47"/>
    <n v="466.58"/>
    <n v="47108"/>
    <n v="9.89"/>
    <x v="3"/>
  </r>
  <r>
    <n v="1821"/>
    <s v="Vanessa Boyer"/>
    <x v="3"/>
    <n v="0.08"/>
    <n v="175.99"/>
    <n v="8.99"/>
    <x v="2"/>
    <x v="1"/>
    <x v="1"/>
    <x v="12"/>
    <x v="5"/>
    <s v="2180"/>
    <n v="0.56999999999999995"/>
    <s v="United States"/>
    <x v="3"/>
    <x v="11"/>
    <s v="New York City"/>
    <n v="10177"/>
    <x v="103"/>
    <x v="106"/>
    <n v="-459.08280000000002"/>
    <n v="16"/>
    <n v="2290.69"/>
    <n v="47108"/>
    <n v="175.91"/>
    <x v="3"/>
  </r>
  <r>
    <n v="2139"/>
    <s v="Jon Kendall"/>
    <x v="0"/>
    <n v="0.05"/>
    <n v="2550.14"/>
    <n v="29.7"/>
    <x v="0"/>
    <x v="3"/>
    <x v="1"/>
    <x v="3"/>
    <x v="3"/>
    <s v="Epson DFX-8500 Dot Matrix Printer"/>
    <n v="0.56999999999999995"/>
    <s v="United States"/>
    <x v="1"/>
    <x v="30"/>
    <s v="Watertown"/>
    <n v="53094"/>
    <x v="104"/>
    <x v="107"/>
    <n v="-3971.0628000000002"/>
    <n v="2"/>
    <n v="4845.2700000000004"/>
    <n v="86003"/>
    <n v="2550.0899999999997"/>
    <x v="1"/>
  </r>
  <r>
    <n v="1916"/>
    <s v="Marcia Feldman"/>
    <x v="1"/>
    <n v="0.01"/>
    <n v="125.99"/>
    <n v="8.99"/>
    <x v="1"/>
    <x v="2"/>
    <x v="1"/>
    <x v="12"/>
    <x v="5"/>
    <s v="SC7868i"/>
    <n v="0.55000000000000004"/>
    <s v="United States"/>
    <x v="0"/>
    <x v="1"/>
    <s v="Little Rock"/>
    <n v="72209"/>
    <x v="104"/>
    <x v="109"/>
    <n v="-45.472000000000001"/>
    <n v="9"/>
    <n v="1011.44"/>
    <n v="85895"/>
    <n v="125.97999999999999"/>
    <x v="0"/>
  </r>
  <r>
    <n v="653"/>
    <s v="Ann Katz"/>
    <x v="3"/>
    <n v="0"/>
    <n v="2.78"/>
    <n v="1.49"/>
    <x v="2"/>
    <x v="1"/>
    <x v="2"/>
    <x v="5"/>
    <x v="5"/>
    <s v="Wilson Jones Suede Grain Vinyl Binders"/>
    <n v="0.36"/>
    <s v="United States"/>
    <x v="2"/>
    <x v="8"/>
    <s v="Rancho Cucamonga"/>
    <n v="91730"/>
    <x v="104"/>
    <x v="107"/>
    <n v="20.6448"/>
    <n v="9"/>
    <n v="29.92"/>
    <n v="91213"/>
    <n v="2.78"/>
    <x v="2"/>
  </r>
  <r>
    <n v="1041"/>
    <s v="Mildred Chase"/>
    <x v="0"/>
    <n v="0.06"/>
    <n v="55.94"/>
    <n v="4"/>
    <x v="1"/>
    <x v="0"/>
    <x v="1"/>
    <x v="1"/>
    <x v="5"/>
    <s v="Fellowes Smart Design 104-Key Enhanced Keyboard, PS/2 Adapter, Platinum"/>
    <n v="0.74"/>
    <s v="United States"/>
    <x v="2"/>
    <x v="8"/>
    <s v="Woodland"/>
    <n v="95695"/>
    <x v="105"/>
    <x v="109"/>
    <n v="-13.77"/>
    <n v="6"/>
    <n v="322.77"/>
    <n v="87846"/>
    <n v="55.879999999999995"/>
    <x v="2"/>
  </r>
  <r>
    <n v="1041"/>
    <s v="Mildred Chase"/>
    <x v="0"/>
    <n v="7.0000000000000007E-2"/>
    <n v="6.3"/>
    <n v="0.5"/>
    <x v="1"/>
    <x v="0"/>
    <x v="2"/>
    <x v="13"/>
    <x v="5"/>
    <s v="Avery 48"/>
    <n v="0.39"/>
    <s v="United States"/>
    <x v="2"/>
    <x v="8"/>
    <s v="Woodland"/>
    <n v="95695"/>
    <x v="105"/>
    <x v="107"/>
    <n v="44.912100000000002"/>
    <n v="11"/>
    <n v="65.09"/>
    <n v="87846"/>
    <n v="6.2299999999999995"/>
    <x v="2"/>
  </r>
  <r>
    <n v="1350"/>
    <s v="Jackie Burke"/>
    <x v="1"/>
    <n v="0"/>
    <n v="12.2"/>
    <n v="6.02"/>
    <x v="2"/>
    <x v="2"/>
    <x v="0"/>
    <x v="11"/>
    <x v="1"/>
    <s v="Advantus Panel Wall Certificate Holder - 8.5x11"/>
    <n v="0.43"/>
    <s v="United States"/>
    <x v="0"/>
    <x v="12"/>
    <s v="Carol City"/>
    <n v="33055"/>
    <x v="105"/>
    <x v="109"/>
    <n v="-172.298"/>
    <n v="4"/>
    <n v="56.24"/>
    <n v="88233"/>
    <n v="12.2"/>
    <x v="0"/>
  </r>
  <r>
    <n v="2867"/>
    <s v="Dana Teague"/>
    <x v="1"/>
    <n v="0.01"/>
    <n v="125.99"/>
    <n v="8.99"/>
    <x v="1"/>
    <x v="3"/>
    <x v="1"/>
    <x v="12"/>
    <x v="5"/>
    <s v="M70"/>
    <n v="0.59"/>
    <s v="United States"/>
    <x v="3"/>
    <x v="31"/>
    <s v="Washington"/>
    <n v="20016"/>
    <x v="105"/>
    <x v="109"/>
    <n v="-582.64800000000002"/>
    <n v="2"/>
    <n v="226.88"/>
    <n v="11013"/>
    <n v="125.97999999999999"/>
    <x v="3"/>
  </r>
  <r>
    <n v="2868"/>
    <s v="Eugene Clayton"/>
    <x v="1"/>
    <n v="0.01"/>
    <n v="125.99"/>
    <n v="8.99"/>
    <x v="1"/>
    <x v="3"/>
    <x v="1"/>
    <x v="12"/>
    <x v="5"/>
    <s v="M70"/>
    <n v="0.59"/>
    <s v="United States"/>
    <x v="2"/>
    <x v="4"/>
    <s v="Edmonds"/>
    <n v="98026"/>
    <x v="105"/>
    <x v="109"/>
    <n v="-582.64800000000002"/>
    <n v="1"/>
    <n v="113.44"/>
    <n v="85827"/>
    <n v="125.97999999999999"/>
    <x v="2"/>
  </r>
  <r>
    <n v="1889"/>
    <s v="Oscar Bowers"/>
    <x v="2"/>
    <n v="0.09"/>
    <n v="78.8"/>
    <n v="35"/>
    <x v="1"/>
    <x v="2"/>
    <x v="2"/>
    <x v="6"/>
    <x v="4"/>
    <s v="Space Solutions™ Industrial Galvanized Steel Shelving."/>
    <n v="0.83"/>
    <s v="United States"/>
    <x v="3"/>
    <x v="27"/>
    <s v="Kettering"/>
    <n v="45429"/>
    <x v="105"/>
    <x v="110"/>
    <n v="-1025.0172"/>
    <n v="14"/>
    <n v="1059.3800000000001"/>
    <n v="90631"/>
    <n v="78.709999999999994"/>
    <x v="3"/>
  </r>
  <r>
    <n v="2593"/>
    <s v="Anne Schultz"/>
    <x v="2"/>
    <n v="0.02"/>
    <n v="419.19"/>
    <n v="19.989999999999998"/>
    <x v="1"/>
    <x v="3"/>
    <x v="2"/>
    <x v="6"/>
    <x v="5"/>
    <s v="Smead Adjustable Mobile File Trolley with Lockable Top"/>
    <n v="0.57999999999999996"/>
    <s v="United States"/>
    <x v="0"/>
    <x v="5"/>
    <s v="Athens"/>
    <n v="30605"/>
    <x v="105"/>
    <x v="107"/>
    <n v="-39.606000000000002"/>
    <n v="10"/>
    <n v="4354.55"/>
    <n v="87772"/>
    <n v="419.17"/>
    <x v="0"/>
  </r>
  <r>
    <n v="377"/>
    <s v="Sylvia Bush"/>
    <x v="4"/>
    <n v="0.03"/>
    <n v="25.98"/>
    <n v="5.37"/>
    <x v="1"/>
    <x v="1"/>
    <x v="2"/>
    <x v="8"/>
    <x v="6"/>
    <s v="3M Office Air Cleaner"/>
    <n v="0.5"/>
    <s v="United States"/>
    <x v="1"/>
    <x v="10"/>
    <s v="Batavia"/>
    <n v="60510"/>
    <x v="105"/>
    <x v="107"/>
    <n v="250.0376"/>
    <n v="17"/>
    <n v="460.87"/>
    <n v="89579"/>
    <n v="25.95"/>
    <x v="1"/>
  </r>
  <r>
    <n v="2004"/>
    <s v="James Dickinson Ball"/>
    <x v="4"/>
    <n v="0.06"/>
    <n v="4.24"/>
    <n v="5.41"/>
    <x v="1"/>
    <x v="2"/>
    <x v="2"/>
    <x v="5"/>
    <x v="5"/>
    <s v="Storex DuraTech Recycled Plastic Frosted Binders"/>
    <n v="0.35"/>
    <s v="United States"/>
    <x v="2"/>
    <x v="24"/>
    <s v="Bozeman"/>
    <n v="59715"/>
    <x v="105"/>
    <x v="105"/>
    <n v="-78.916679999999999"/>
    <n v="10"/>
    <n v="45"/>
    <n v="91277"/>
    <n v="4.1800000000000006"/>
    <x v="2"/>
  </r>
  <r>
    <n v="2004"/>
    <s v="James Dickinson Ball"/>
    <x v="4"/>
    <n v="0.04"/>
    <n v="6783.02"/>
    <n v="24.49"/>
    <x v="1"/>
    <x v="2"/>
    <x v="1"/>
    <x v="3"/>
    <x v="4"/>
    <s v="Polycom ViewStation™ ISDN Videoconferencing Unit"/>
    <n v="0.39"/>
    <s v="United States"/>
    <x v="2"/>
    <x v="24"/>
    <s v="Bozeman"/>
    <n v="59715"/>
    <x v="105"/>
    <x v="105"/>
    <n v="-13562.637408000001"/>
    <n v="1"/>
    <n v="6569.07"/>
    <n v="91277"/>
    <n v="6782.9800000000005"/>
    <x v="2"/>
  </r>
  <r>
    <n v="507"/>
    <s v="Carol Saunders"/>
    <x v="0"/>
    <n v="0.01"/>
    <n v="55.98"/>
    <n v="4.8600000000000003"/>
    <x v="2"/>
    <x v="3"/>
    <x v="2"/>
    <x v="7"/>
    <x v="5"/>
    <s v="Xerox 1908"/>
    <n v="0.36"/>
    <s v="United States"/>
    <x v="0"/>
    <x v="32"/>
    <s v="Bowling Green"/>
    <n v="42104"/>
    <x v="106"/>
    <x v="104"/>
    <n v="32.940899999999999"/>
    <n v="11"/>
    <n v="646.97"/>
    <n v="87357"/>
    <n v="55.97"/>
    <x v="0"/>
  </r>
  <r>
    <n v="507"/>
    <s v="Carol Saunders"/>
    <x v="0"/>
    <n v="0.04"/>
    <n v="65.989999999999995"/>
    <n v="8.99"/>
    <x v="1"/>
    <x v="3"/>
    <x v="1"/>
    <x v="12"/>
    <x v="5"/>
    <s v="Talkabout T8367"/>
    <n v="0.56000000000000005"/>
    <s v="United States"/>
    <x v="0"/>
    <x v="32"/>
    <s v="Bowling Green"/>
    <n v="42104"/>
    <x v="106"/>
    <x v="105"/>
    <n v="131.334"/>
    <n v="17"/>
    <n v="946.29"/>
    <n v="87357"/>
    <n v="65.949999999999989"/>
    <x v="0"/>
  </r>
  <r>
    <n v="665"/>
    <s v="Miriam Mueller"/>
    <x v="0"/>
    <n v="0.02"/>
    <n v="130.97999999999999"/>
    <n v="30"/>
    <x v="0"/>
    <x v="3"/>
    <x v="0"/>
    <x v="9"/>
    <x v="3"/>
    <s v="Office Star - Contemporary Task Swivel chair with 2-way adjustable arms, Plum"/>
    <n v="0.78"/>
    <s v="United States"/>
    <x v="0"/>
    <x v="34"/>
    <s v="Murfreesboro"/>
    <n v="37130"/>
    <x v="106"/>
    <x v="105"/>
    <n v="90.762"/>
    <n v="6"/>
    <n v="793.39"/>
    <n v="88678"/>
    <n v="130.95999999999998"/>
    <x v="0"/>
  </r>
  <r>
    <n v="1959"/>
    <s v="Bonnie Matthews Rowland"/>
    <x v="2"/>
    <n v="0.02"/>
    <n v="9.99"/>
    <n v="11.59"/>
    <x v="1"/>
    <x v="2"/>
    <x v="2"/>
    <x v="7"/>
    <x v="5"/>
    <s v="Hammermill Color Copier Paper (28Lb. and 96 Bright)"/>
    <n v="0.4"/>
    <s v="United States"/>
    <x v="0"/>
    <x v="12"/>
    <s v="Miami"/>
    <n v="33916"/>
    <x v="106"/>
    <x v="111"/>
    <n v="-171.15770000000001"/>
    <n v="43"/>
    <n v="475.42"/>
    <n v="26342"/>
    <n v="9.9700000000000006"/>
    <x v="0"/>
  </r>
  <r>
    <n v="1959"/>
    <s v="Bonnie Matthews Rowland"/>
    <x v="2"/>
    <n v="0.02"/>
    <n v="48.04"/>
    <n v="5.79"/>
    <x v="1"/>
    <x v="2"/>
    <x v="2"/>
    <x v="7"/>
    <x v="5"/>
    <s v="Xerox 1937"/>
    <n v="0.37"/>
    <s v="United States"/>
    <x v="0"/>
    <x v="12"/>
    <s v="Miami"/>
    <n v="33916"/>
    <x v="106"/>
    <x v="112"/>
    <n v="624.23900000000003"/>
    <n v="74"/>
    <n v="3598.82"/>
    <n v="26342"/>
    <n v="48.019999999999996"/>
    <x v="0"/>
  </r>
  <r>
    <n v="1959"/>
    <s v="Bonnie Matthews Rowland"/>
    <x v="2"/>
    <n v="0.04"/>
    <n v="6.68"/>
    <n v="4.91"/>
    <x v="1"/>
    <x v="2"/>
    <x v="2"/>
    <x v="7"/>
    <x v="5"/>
    <s v="Xerox 1986"/>
    <n v="0.37"/>
    <s v="United States"/>
    <x v="0"/>
    <x v="12"/>
    <s v="Miami"/>
    <n v="33916"/>
    <x v="106"/>
    <x v="113"/>
    <n v="-14.3241"/>
    <n v="5"/>
    <n v="41.22"/>
    <n v="26342"/>
    <n v="6.64"/>
    <x v="0"/>
  </r>
  <r>
    <n v="1962"/>
    <s v="Sean Burton"/>
    <x v="2"/>
    <n v="0.02"/>
    <n v="48.04"/>
    <n v="5.79"/>
    <x v="1"/>
    <x v="2"/>
    <x v="2"/>
    <x v="7"/>
    <x v="5"/>
    <s v="Xerox 1937"/>
    <n v="0.37"/>
    <s v="United States"/>
    <x v="1"/>
    <x v="25"/>
    <s v="Saginaw"/>
    <n v="48601"/>
    <x v="106"/>
    <x v="112"/>
    <n v="604.01909999999998"/>
    <n v="18"/>
    <n v="875.39"/>
    <n v="88857"/>
    <n v="48.019999999999996"/>
    <x v="1"/>
  </r>
  <r>
    <n v="1962"/>
    <s v="Sean Burton"/>
    <x v="2"/>
    <n v="0.04"/>
    <n v="6.68"/>
    <n v="4.91"/>
    <x v="1"/>
    <x v="2"/>
    <x v="2"/>
    <x v="7"/>
    <x v="5"/>
    <s v="Xerox 1986"/>
    <n v="0.37"/>
    <s v="United States"/>
    <x v="1"/>
    <x v="25"/>
    <s v="Saginaw"/>
    <n v="48601"/>
    <x v="106"/>
    <x v="113"/>
    <n v="-11.631600000000001"/>
    <n v="1"/>
    <n v="8.24"/>
    <n v="88857"/>
    <n v="6.64"/>
    <x v="1"/>
  </r>
  <r>
    <n v="1826"/>
    <s v="Kate Peck"/>
    <x v="4"/>
    <n v="0.1"/>
    <n v="52.99"/>
    <n v="19.989999999999998"/>
    <x v="2"/>
    <x v="3"/>
    <x v="2"/>
    <x v="6"/>
    <x v="5"/>
    <s v="Gould Plastics 9-Pocket Panel Bin, 18-3/8w x 5-1/4d x 20-1/2h, Black"/>
    <n v="0.81"/>
    <s v="United States"/>
    <x v="1"/>
    <x v="20"/>
    <s v="Bettendorf"/>
    <n v="52722"/>
    <x v="106"/>
    <x v="105"/>
    <n v="-517.16999999999996"/>
    <n v="7"/>
    <n v="337.59"/>
    <n v="86958"/>
    <n v="52.89"/>
    <x v="1"/>
  </r>
  <r>
    <n v="1827"/>
    <s v="Vincent Hale"/>
    <x v="4"/>
    <n v="7.0000000000000007E-2"/>
    <n v="100.98"/>
    <n v="57.38"/>
    <x v="0"/>
    <x v="3"/>
    <x v="0"/>
    <x v="10"/>
    <x v="0"/>
    <s v="Bush Westfield Collection Bookcases, Dark Cherry Finish, Fully Assembled"/>
    <n v="0.78"/>
    <s v="United States"/>
    <x v="1"/>
    <x v="20"/>
    <s v="Burlington"/>
    <n v="52601"/>
    <x v="106"/>
    <x v="110"/>
    <n v="-429.86"/>
    <n v="2"/>
    <n v="215.32"/>
    <n v="86958"/>
    <n v="100.91000000000001"/>
    <x v="1"/>
  </r>
  <r>
    <n v="1827"/>
    <s v="Vincent Hale"/>
    <x v="4"/>
    <n v="0.03"/>
    <n v="85.99"/>
    <n v="0.99"/>
    <x v="1"/>
    <x v="3"/>
    <x v="1"/>
    <x v="12"/>
    <x v="2"/>
    <s v="Accessory34"/>
    <n v="0.55000000000000004"/>
    <s v="United States"/>
    <x v="1"/>
    <x v="20"/>
    <s v="Burlington"/>
    <n v="52601"/>
    <x v="106"/>
    <x v="104"/>
    <n v="264.16649999999998"/>
    <n v="5"/>
    <n v="382.85"/>
    <n v="86958"/>
    <n v="85.96"/>
    <x v="1"/>
  </r>
  <r>
    <n v="2097"/>
    <s v="Patsy Shea"/>
    <x v="4"/>
    <n v="0.1"/>
    <n v="300.97000000000003"/>
    <n v="7.18"/>
    <x v="1"/>
    <x v="2"/>
    <x v="1"/>
    <x v="1"/>
    <x v="5"/>
    <s v="Gyration Ultra Professional Cordless Optical Suite"/>
    <n v="0.48"/>
    <s v="United States"/>
    <x v="0"/>
    <x v="23"/>
    <s v="Hilton Head Island"/>
    <n v="29915"/>
    <x v="106"/>
    <x v="105"/>
    <n v="138.018"/>
    <n v="4"/>
    <n v="1094.33"/>
    <n v="87889"/>
    <n v="300.87"/>
    <x v="0"/>
  </r>
  <r>
    <n v="2098"/>
    <s v="Tracy Dyer"/>
    <x v="4"/>
    <n v="0.06"/>
    <n v="39.89"/>
    <n v="3.04"/>
    <x v="1"/>
    <x v="2"/>
    <x v="0"/>
    <x v="11"/>
    <x v="2"/>
    <s v="Ultra Commercial Grade Dual Valve Door Closer"/>
    <n v="0.53"/>
    <s v="United States"/>
    <x v="0"/>
    <x v="23"/>
    <s v="Mount Pleasant"/>
    <n v="29464"/>
    <x v="106"/>
    <x v="104"/>
    <n v="38.874000000000002"/>
    <n v="10"/>
    <n v="389.97"/>
    <n v="87889"/>
    <n v="39.83"/>
    <x v="0"/>
  </r>
  <r>
    <n v="2655"/>
    <s v="Benjamin Lam"/>
    <x v="4"/>
    <n v="0.09"/>
    <n v="89.99"/>
    <n v="42"/>
    <x v="0"/>
    <x v="1"/>
    <x v="0"/>
    <x v="9"/>
    <x v="3"/>
    <s v="Global Leather Task Chair, Black"/>
    <n v="0.66"/>
    <s v="United States"/>
    <x v="0"/>
    <x v="5"/>
    <s v="Atlanta"/>
    <n v="30318"/>
    <x v="106"/>
    <x v="109"/>
    <n v="223.416"/>
    <n v="6"/>
    <n v="511.25"/>
    <n v="86063"/>
    <n v="89.899999999999991"/>
    <x v="0"/>
  </r>
  <r>
    <n v="3155"/>
    <s v="Julian Keith Mayer"/>
    <x v="0"/>
    <n v="0.05"/>
    <n v="159.99"/>
    <n v="5.5"/>
    <x v="1"/>
    <x v="1"/>
    <x v="1"/>
    <x v="1"/>
    <x v="5"/>
    <s v="Gyration RF Keyboard"/>
    <n v="0.49"/>
    <s v="United States"/>
    <x v="0"/>
    <x v="12"/>
    <s v="Sanford"/>
    <n v="32771"/>
    <x v="107"/>
    <x v="110"/>
    <n v="12.263999999999999"/>
    <n v="23"/>
    <n v="3600.65"/>
    <n v="86902"/>
    <n v="159.94"/>
    <x v="0"/>
  </r>
  <r>
    <n v="1836"/>
    <s v="Dwight Albright Huffman"/>
    <x v="1"/>
    <n v="0.01"/>
    <n v="155.99"/>
    <n v="8.99"/>
    <x v="2"/>
    <x v="3"/>
    <x v="1"/>
    <x v="12"/>
    <x v="5"/>
    <s v="CF 688"/>
    <n v="0.57999999999999996"/>
    <s v="United States"/>
    <x v="2"/>
    <x v="8"/>
    <s v="San Francisco"/>
    <n v="94110"/>
    <x v="107"/>
    <x v="104"/>
    <n v="-219.07908"/>
    <n v="5"/>
    <n v="675.83"/>
    <n v="86600"/>
    <n v="155.98000000000002"/>
    <x v="2"/>
  </r>
  <r>
    <n v="1837"/>
    <s v="Herbert Williamson"/>
    <x v="1"/>
    <n v="0.01"/>
    <n v="5.98"/>
    <n v="5.46"/>
    <x v="1"/>
    <x v="3"/>
    <x v="2"/>
    <x v="7"/>
    <x v="5"/>
    <s v="Xerox 1983"/>
    <n v="0.36"/>
    <s v="United States"/>
    <x v="2"/>
    <x v="8"/>
    <s v="San Gabriel"/>
    <n v="91776"/>
    <x v="107"/>
    <x v="110"/>
    <n v="-18.878399999999999"/>
    <n v="4"/>
    <n v="28"/>
    <n v="86600"/>
    <n v="5.9700000000000006"/>
    <x v="2"/>
  </r>
  <r>
    <n v="2212"/>
    <s v="Stacy Chang"/>
    <x v="1"/>
    <n v="0.09"/>
    <n v="199.99"/>
    <n v="24.49"/>
    <x v="2"/>
    <x v="2"/>
    <x v="1"/>
    <x v="4"/>
    <x v="4"/>
    <s v="Canon PC-428 Personal Copier"/>
    <n v="0.46"/>
    <s v="United States"/>
    <x v="3"/>
    <x v="36"/>
    <s v="Catonsville"/>
    <n v="21228"/>
    <x v="107"/>
    <x v="110"/>
    <n v="631.33000000000004"/>
    <n v="5"/>
    <n v="990.25"/>
    <n v="88029"/>
    <n v="199.9"/>
    <x v="3"/>
  </r>
  <r>
    <n v="152"/>
    <s v="Kent Kerr"/>
    <x v="2"/>
    <n v="0.01"/>
    <n v="79.52"/>
    <n v="48.2"/>
    <x v="1"/>
    <x v="2"/>
    <x v="0"/>
    <x v="11"/>
    <x v="6"/>
    <s v="Eldon Cleatmat Plus™ Chair Mats for High Pile Carpets"/>
    <n v="0.74"/>
    <s v="United States"/>
    <x v="0"/>
    <x v="34"/>
    <s v="Knoxville"/>
    <n v="37918"/>
    <x v="107"/>
    <x v="114"/>
    <n v="-40.683999999999997"/>
    <n v="8"/>
    <n v="667.84"/>
    <n v="89522"/>
    <n v="79.509999999999991"/>
    <x v="0"/>
  </r>
  <r>
    <n v="1933"/>
    <s v="William Crawford"/>
    <x v="2"/>
    <n v="0.06"/>
    <n v="3.58"/>
    <n v="1.63"/>
    <x v="1"/>
    <x v="3"/>
    <x v="2"/>
    <x v="14"/>
    <x v="2"/>
    <s v="OIC Colored Binder Clips, Assorted Sizes"/>
    <n v="0.36"/>
    <s v="United States"/>
    <x v="1"/>
    <x v="18"/>
    <s v="Garland"/>
    <n v="75043"/>
    <x v="107"/>
    <x v="112"/>
    <n v="14"/>
    <n v="10"/>
    <n v="34.76"/>
    <n v="86687"/>
    <n v="3.52"/>
    <x v="1"/>
  </r>
  <r>
    <n v="1940"/>
    <s v="Eileen McDonald"/>
    <x v="2"/>
    <n v="0"/>
    <n v="78.650000000000006"/>
    <n v="13.99"/>
    <x v="1"/>
    <x v="3"/>
    <x v="2"/>
    <x v="8"/>
    <x v="6"/>
    <s v="Honeywell Quietcare HEPA Air Cleaner"/>
    <n v="0.52"/>
    <s v="United States"/>
    <x v="2"/>
    <x v="15"/>
    <s v="Draper"/>
    <n v="84020"/>
    <x v="107"/>
    <x v="114"/>
    <n v="386.00670000000002"/>
    <n v="7"/>
    <n v="559.42999999999995"/>
    <n v="88871"/>
    <n v="78.650000000000006"/>
    <x v="2"/>
  </r>
  <r>
    <n v="1940"/>
    <s v="Eileen McDonald"/>
    <x v="2"/>
    <n v="0.08"/>
    <n v="122.99"/>
    <n v="70.2"/>
    <x v="0"/>
    <x v="3"/>
    <x v="0"/>
    <x v="9"/>
    <x v="3"/>
    <s v="Global High-Back Leather Tilter, Burgundy"/>
    <n v="0.74"/>
    <s v="United States"/>
    <x v="2"/>
    <x v="15"/>
    <s v="Draper"/>
    <n v="84020"/>
    <x v="107"/>
    <x v="108"/>
    <n v="-1867.97"/>
    <n v="10"/>
    <n v="1216.52"/>
    <n v="88871"/>
    <n v="122.91"/>
    <x v="2"/>
  </r>
  <r>
    <n v="2066"/>
    <s v="Claudia Webb"/>
    <x v="2"/>
    <n v="0.1"/>
    <n v="4.24"/>
    <n v="5.41"/>
    <x v="1"/>
    <x v="3"/>
    <x v="2"/>
    <x v="5"/>
    <x v="5"/>
    <s v="Storex DuraTech Recycled Plastic Frosted Binders"/>
    <n v="0.35"/>
    <s v="United States"/>
    <x v="0"/>
    <x v="9"/>
    <s v="Indian Trail"/>
    <n v="28079"/>
    <x v="107"/>
    <x v="112"/>
    <n v="-61.6"/>
    <n v="8"/>
    <n v="34.159999999999997"/>
    <n v="85835"/>
    <n v="4.1400000000000006"/>
    <x v="0"/>
  </r>
  <r>
    <n v="2547"/>
    <s v="Edna Freeman"/>
    <x v="2"/>
    <n v="7.0000000000000007E-2"/>
    <n v="6.48"/>
    <n v="9.5399999999999991"/>
    <x v="1"/>
    <x v="0"/>
    <x v="2"/>
    <x v="7"/>
    <x v="5"/>
    <s v="Xerox 1905"/>
    <n v="0.37"/>
    <s v="United States"/>
    <x v="0"/>
    <x v="21"/>
    <s v="Virginia Beach"/>
    <n v="23464"/>
    <x v="107"/>
    <x v="105"/>
    <n v="2.2320000000000002"/>
    <n v="1"/>
    <n v="10.86"/>
    <n v="87916"/>
    <n v="6.41"/>
    <x v="0"/>
  </r>
  <r>
    <n v="3380"/>
    <s v="Eva Decker"/>
    <x v="0"/>
    <n v="0.03"/>
    <n v="315.98"/>
    <n v="19.989999999999998"/>
    <x v="1"/>
    <x v="2"/>
    <x v="2"/>
    <x v="5"/>
    <x v="5"/>
    <s v="GBC ProClick™ 150 Presentation Binding System"/>
    <n v="0.38"/>
    <s v="United States"/>
    <x v="0"/>
    <x v="5"/>
    <s v="La Grange"/>
    <n v="30240"/>
    <x v="108"/>
    <x v="115"/>
    <n v="-4.4800000000000004"/>
    <n v="18"/>
    <n v="5572.18"/>
    <n v="88838"/>
    <n v="315.95000000000005"/>
    <x v="0"/>
  </r>
  <r>
    <n v="3380"/>
    <s v="Eva Decker"/>
    <x v="0"/>
    <n v="0.03"/>
    <n v="63.94"/>
    <n v="14.48"/>
    <x v="1"/>
    <x v="2"/>
    <x v="0"/>
    <x v="11"/>
    <x v="5"/>
    <s v="Howard Miller 16&quot; Diameter Gallery Wall Clock"/>
    <n v="0.46"/>
    <s v="United States"/>
    <x v="0"/>
    <x v="5"/>
    <s v="La Grange"/>
    <n v="30240"/>
    <x v="108"/>
    <x v="110"/>
    <n v="43.691699999999997"/>
    <n v="8"/>
    <n v="522.46"/>
    <n v="88838"/>
    <n v="63.91"/>
    <x v="0"/>
  </r>
  <r>
    <n v="151"/>
    <s v="Geoffrey Zhu"/>
    <x v="1"/>
    <n v="0.09"/>
    <n v="5.98"/>
    <n v="2.5"/>
    <x v="1"/>
    <x v="2"/>
    <x v="2"/>
    <x v="15"/>
    <x v="5"/>
    <s v="Wausau Papers Astrobrights® Colored Envelopes"/>
    <n v="0.36"/>
    <s v="United States"/>
    <x v="0"/>
    <x v="34"/>
    <s v="Kingsport"/>
    <n v="37664"/>
    <x v="108"/>
    <x v="115"/>
    <n v="13.896000000000001"/>
    <n v="5"/>
    <n v="28.11"/>
    <n v="89523"/>
    <n v="5.8900000000000006"/>
    <x v="0"/>
  </r>
  <r>
    <n v="1259"/>
    <s v="Keith Hobbs"/>
    <x v="1"/>
    <n v="0.03"/>
    <n v="3.69"/>
    <n v="2.5"/>
    <x v="2"/>
    <x v="2"/>
    <x v="2"/>
    <x v="15"/>
    <x v="5"/>
    <s v="Colored Envelopes"/>
    <n v="0.39"/>
    <s v="United States"/>
    <x v="0"/>
    <x v="32"/>
    <s v="Danville"/>
    <n v="40422"/>
    <x v="108"/>
    <x v="104"/>
    <n v="-2196.6840000000002"/>
    <n v="9"/>
    <n v="38.65"/>
    <n v="86534"/>
    <n v="3.66"/>
    <x v="0"/>
  </r>
  <r>
    <n v="2117"/>
    <s v="Jack Hatcher"/>
    <x v="1"/>
    <n v="0.03"/>
    <n v="320.98"/>
    <n v="24.49"/>
    <x v="1"/>
    <x v="2"/>
    <x v="0"/>
    <x v="9"/>
    <x v="4"/>
    <s v="Hon Pagoda™ Stacking Chairs"/>
    <n v="0.55000000000000004"/>
    <s v="United States"/>
    <x v="1"/>
    <x v="18"/>
    <s v="Greenville"/>
    <n v="75401"/>
    <x v="108"/>
    <x v="115"/>
    <n v="4554.4346999999998"/>
    <n v="20"/>
    <n v="6600.63"/>
    <n v="90891"/>
    <n v="320.95000000000005"/>
    <x v="1"/>
  </r>
  <r>
    <n v="2117"/>
    <s v="Jack Hatcher"/>
    <x v="1"/>
    <n v="0.06"/>
    <n v="125.99"/>
    <n v="8.8000000000000007"/>
    <x v="1"/>
    <x v="2"/>
    <x v="1"/>
    <x v="12"/>
    <x v="5"/>
    <s v="StarTAC 6500"/>
    <n v="0.59"/>
    <s v="United States"/>
    <x v="1"/>
    <x v="18"/>
    <s v="Greenville"/>
    <n v="75401"/>
    <x v="108"/>
    <x v="110"/>
    <n v="618.19308000000001"/>
    <n v="18"/>
    <n v="1811.99"/>
    <n v="90891"/>
    <n v="125.92999999999999"/>
    <x v="1"/>
  </r>
  <r>
    <n v="3084"/>
    <s v="Debbie Hsu"/>
    <x v="1"/>
    <n v="0"/>
    <n v="65.989999999999995"/>
    <n v="5.99"/>
    <x v="2"/>
    <x v="0"/>
    <x v="1"/>
    <x v="12"/>
    <x v="5"/>
    <s v="i1000"/>
    <n v="0.57999999999999996"/>
    <s v="United States"/>
    <x v="2"/>
    <x v="4"/>
    <s v="Lacey"/>
    <n v="98503"/>
    <x v="108"/>
    <x v="115"/>
    <n v="313.81200000000001"/>
    <n v="14"/>
    <n v="798.89"/>
    <n v="89879"/>
    <n v="65.989999999999995"/>
    <x v="2"/>
  </r>
  <r>
    <n v="56"/>
    <s v="Randall Montgomery"/>
    <x v="4"/>
    <n v="0.06"/>
    <n v="3.8"/>
    <n v="1.49"/>
    <x v="1"/>
    <x v="1"/>
    <x v="2"/>
    <x v="5"/>
    <x v="5"/>
    <s v="Durable Pressboard Binders"/>
    <n v="0.38"/>
    <s v="United States"/>
    <x v="3"/>
    <x v="11"/>
    <s v="Tonawanda"/>
    <n v="14150"/>
    <x v="108"/>
    <x v="110"/>
    <n v="19.6282"/>
    <n v="20"/>
    <n v="73.55"/>
    <n v="88075"/>
    <n v="3.7399999999999998"/>
    <x v="3"/>
  </r>
  <r>
    <n v="56"/>
    <s v="Randall Montgomery"/>
    <x v="4"/>
    <n v="0.06"/>
    <n v="1.76"/>
    <n v="0.7"/>
    <x v="1"/>
    <x v="1"/>
    <x v="2"/>
    <x v="2"/>
    <x v="2"/>
    <s v="Newell 310"/>
    <n v="0.56000000000000005"/>
    <s v="United States"/>
    <x v="3"/>
    <x v="11"/>
    <s v="Tonawanda"/>
    <n v="14150"/>
    <x v="108"/>
    <x v="110"/>
    <n v="-1.6524000000000001"/>
    <n v="17"/>
    <n v="29.57"/>
    <n v="88075"/>
    <n v="1.7"/>
    <x v="3"/>
  </r>
  <r>
    <n v="240"/>
    <s v="Gilbert Scarborough"/>
    <x v="4"/>
    <n v="0.1"/>
    <n v="19.98"/>
    <n v="5.77"/>
    <x v="2"/>
    <x v="0"/>
    <x v="2"/>
    <x v="7"/>
    <x v="5"/>
    <s v="Xerox Blank Computer Paper"/>
    <n v="0.38"/>
    <s v="United States"/>
    <x v="2"/>
    <x v="3"/>
    <s v="Fountain"/>
    <n v="80817"/>
    <x v="108"/>
    <x v="104"/>
    <n v="35.090000000000003"/>
    <n v="3"/>
    <n v="57.41"/>
    <n v="90479"/>
    <n v="19.88"/>
    <x v="2"/>
  </r>
  <r>
    <n v="241"/>
    <s v="Amy Ellis Holder"/>
    <x v="4"/>
    <n v="0.06"/>
    <n v="259.70999999999998"/>
    <n v="66.67"/>
    <x v="0"/>
    <x v="0"/>
    <x v="0"/>
    <x v="0"/>
    <x v="0"/>
    <s v="Bevis Round Bullnose 29&quot; High Table Top"/>
    <n v="0.61"/>
    <s v="United States"/>
    <x v="2"/>
    <x v="3"/>
    <s v="Grand Junction"/>
    <n v="81503"/>
    <x v="108"/>
    <x v="110"/>
    <n v="785.63"/>
    <n v="11"/>
    <n v="2809.87"/>
    <n v="90479"/>
    <n v="259.64999999999998"/>
    <x v="2"/>
  </r>
  <r>
    <n v="970"/>
    <s v="Lynn Payne"/>
    <x v="4"/>
    <n v="0"/>
    <n v="170.98"/>
    <n v="35.89"/>
    <x v="0"/>
    <x v="1"/>
    <x v="0"/>
    <x v="10"/>
    <x v="0"/>
    <s v="Rush Hierlooms Collection 1&quot; Thick Stackable Bookcases"/>
    <n v="0.66"/>
    <s v="United States"/>
    <x v="0"/>
    <x v="21"/>
    <s v="Rose Hill"/>
    <n v="24281"/>
    <x v="108"/>
    <x v="110"/>
    <n v="-102.66200000000001"/>
    <n v="8"/>
    <n v="1452.18"/>
    <n v="86173"/>
    <n v="170.98"/>
    <x v="0"/>
  </r>
  <r>
    <n v="3283"/>
    <s v="William Woodard"/>
    <x v="0"/>
    <n v="0.05"/>
    <n v="363.25"/>
    <n v="19.989999999999998"/>
    <x v="2"/>
    <x v="3"/>
    <x v="2"/>
    <x v="8"/>
    <x v="5"/>
    <s v="Hoover WindTunnel™ Plus Canister Vacuum"/>
    <n v="0.56999999999999995"/>
    <s v="United States"/>
    <x v="0"/>
    <x v="12"/>
    <s v="Kendall"/>
    <n v="33156"/>
    <x v="109"/>
    <x v="110"/>
    <n v="-269.75549999999998"/>
    <n v="5"/>
    <n v="1867.04"/>
    <n v="90752"/>
    <n v="363.2"/>
    <x v="0"/>
  </r>
  <r>
    <n v="2038"/>
    <s v="Peter Adams"/>
    <x v="1"/>
    <n v="0.06"/>
    <n v="40.99"/>
    <n v="17.48"/>
    <x v="1"/>
    <x v="0"/>
    <x v="2"/>
    <x v="7"/>
    <x v="5"/>
    <s v="Xerox 1893"/>
    <n v="0.36"/>
    <s v="United States"/>
    <x v="3"/>
    <x v="11"/>
    <s v="Mount Vernon"/>
    <n v="10550"/>
    <x v="109"/>
    <x v="110"/>
    <n v="109.16"/>
    <n v="7"/>
    <n v="277.12"/>
    <n v="89334"/>
    <n v="40.93"/>
    <x v="3"/>
  </r>
  <r>
    <n v="2260"/>
    <s v="Geoffrey H Wong"/>
    <x v="1"/>
    <n v="0.08"/>
    <n v="4.9800000000000004"/>
    <n v="0.49"/>
    <x v="1"/>
    <x v="3"/>
    <x v="2"/>
    <x v="13"/>
    <x v="5"/>
    <s v="Avery White Multi-Purpose Labels"/>
    <n v="0.39"/>
    <s v="United States"/>
    <x v="0"/>
    <x v="5"/>
    <s v="Rome"/>
    <n v="30161"/>
    <x v="109"/>
    <x v="115"/>
    <n v="4949.9160000000002"/>
    <n v="1"/>
    <n v="4.95"/>
    <n v="89602"/>
    <n v="4.9000000000000004"/>
    <x v="0"/>
  </r>
  <r>
    <n v="2260"/>
    <s v="Geoffrey H Wong"/>
    <x v="1"/>
    <n v="0.09"/>
    <n v="119.99"/>
    <n v="14"/>
    <x v="0"/>
    <x v="3"/>
    <x v="1"/>
    <x v="3"/>
    <x v="3"/>
    <s v="Epson C82 Color Inkjet Printer"/>
    <n v="0.36"/>
    <s v="United States"/>
    <x v="0"/>
    <x v="5"/>
    <s v="Rome"/>
    <n v="30161"/>
    <x v="109"/>
    <x v="112"/>
    <n v="1055.604"/>
    <n v="4"/>
    <n v="461.24"/>
    <n v="89602"/>
    <n v="119.89999999999999"/>
    <x v="0"/>
  </r>
  <r>
    <n v="2964"/>
    <s v="Kathy Hinton"/>
    <x v="1"/>
    <n v="0.06"/>
    <n v="42.98"/>
    <n v="4.62"/>
    <x v="1"/>
    <x v="1"/>
    <x v="2"/>
    <x v="8"/>
    <x v="5"/>
    <s v="Belkin F9M820V08 8 Outlet Surge"/>
    <n v="0.56000000000000005"/>
    <s v="United States"/>
    <x v="3"/>
    <x v="27"/>
    <s v="Mount Vernon"/>
    <n v="43050"/>
    <x v="109"/>
    <x v="112"/>
    <n v="-24.63"/>
    <n v="1"/>
    <n v="47.04"/>
    <n v="88610"/>
    <n v="42.919999999999995"/>
    <x v="3"/>
  </r>
  <r>
    <n v="535"/>
    <s v="Jill Clements"/>
    <x v="2"/>
    <n v="0"/>
    <n v="15.99"/>
    <n v="13.18"/>
    <x v="1"/>
    <x v="3"/>
    <x v="2"/>
    <x v="5"/>
    <x v="5"/>
    <s v="GBC Pre-Punched Binding Paper, Plastic, White, 8-1/2&quot; x 11&quot;"/>
    <n v="0.37"/>
    <s v="United States"/>
    <x v="0"/>
    <x v="21"/>
    <s v="Montclair"/>
    <n v="22025"/>
    <x v="109"/>
    <x v="113"/>
    <n v="46.488"/>
    <n v="23"/>
    <n v="403.25"/>
    <n v="88511"/>
    <n v="15.99"/>
    <x v="0"/>
  </r>
  <r>
    <n v="2548"/>
    <s v="Wayne Bass"/>
    <x v="2"/>
    <n v="0.05"/>
    <n v="30.98"/>
    <n v="9.18"/>
    <x v="2"/>
    <x v="0"/>
    <x v="2"/>
    <x v="7"/>
    <x v="5"/>
    <s v="Xerox 1951"/>
    <n v="0.4"/>
    <s v="United States"/>
    <x v="2"/>
    <x v="8"/>
    <s v="Los Angeles"/>
    <n v="90068"/>
    <x v="109"/>
    <x v="110"/>
    <n v="61.47"/>
    <n v="12"/>
    <n v="382.29"/>
    <n v="40997"/>
    <n v="30.93"/>
    <x v="2"/>
  </r>
  <r>
    <n v="2548"/>
    <s v="Wayne Bass"/>
    <x v="2"/>
    <n v="0.05"/>
    <n v="22.99"/>
    <n v="8.99"/>
    <x v="1"/>
    <x v="0"/>
    <x v="2"/>
    <x v="2"/>
    <x v="1"/>
    <s v="Boston KS Multi-Size Manual Pencil Sharpener"/>
    <n v="0.56999999999999995"/>
    <s v="United States"/>
    <x v="2"/>
    <x v="8"/>
    <s v="Los Angeles"/>
    <n v="90068"/>
    <x v="109"/>
    <x v="116"/>
    <n v="18.27"/>
    <n v="37"/>
    <n v="881.74"/>
    <n v="40997"/>
    <n v="22.939999999999998"/>
    <x v="2"/>
  </r>
  <r>
    <n v="2548"/>
    <s v="Wayne Bass"/>
    <x v="2"/>
    <n v="0.04"/>
    <n v="212.6"/>
    <n v="110.2"/>
    <x v="0"/>
    <x v="0"/>
    <x v="0"/>
    <x v="0"/>
    <x v="0"/>
    <s v="Bush Advantage Collection® Round Conference Table"/>
    <n v="0.73"/>
    <s v="United States"/>
    <x v="2"/>
    <x v="8"/>
    <s v="Los Angeles"/>
    <n v="90068"/>
    <x v="109"/>
    <x v="113"/>
    <n v="-513.79042000000004"/>
    <n v="33"/>
    <n v="7384.18"/>
    <n v="40997"/>
    <n v="212.56"/>
    <x v="2"/>
  </r>
  <r>
    <n v="2549"/>
    <s v="Martha Bowers"/>
    <x v="2"/>
    <n v="0.05"/>
    <n v="30.98"/>
    <n v="9.18"/>
    <x v="2"/>
    <x v="0"/>
    <x v="2"/>
    <x v="7"/>
    <x v="5"/>
    <s v="Xerox 1951"/>
    <n v="0.4"/>
    <s v="United States"/>
    <x v="3"/>
    <x v="27"/>
    <s v="Whitehall"/>
    <n v="43213"/>
    <x v="109"/>
    <x v="110"/>
    <n v="61.47"/>
    <n v="3"/>
    <n v="95.57"/>
    <n v="88657"/>
    <n v="30.93"/>
    <x v="3"/>
  </r>
  <r>
    <n v="2549"/>
    <s v="Martha Bowers"/>
    <x v="2"/>
    <n v="0.05"/>
    <n v="22.99"/>
    <n v="8.99"/>
    <x v="1"/>
    <x v="0"/>
    <x v="2"/>
    <x v="2"/>
    <x v="1"/>
    <s v="Boston KS Multi-Size Manual Pencil Sharpener"/>
    <n v="0.56999999999999995"/>
    <s v="United States"/>
    <x v="3"/>
    <x v="27"/>
    <s v="Whitehall"/>
    <n v="43213"/>
    <x v="109"/>
    <x v="116"/>
    <n v="18.27"/>
    <n v="9"/>
    <n v="214.48"/>
    <n v="88657"/>
    <n v="22.939999999999998"/>
    <x v="3"/>
  </r>
  <r>
    <n v="2549"/>
    <s v="Martha Bowers"/>
    <x v="2"/>
    <n v="0.04"/>
    <n v="212.6"/>
    <n v="110.2"/>
    <x v="0"/>
    <x v="0"/>
    <x v="0"/>
    <x v="0"/>
    <x v="0"/>
    <s v="Bush Advantage Collection® Round Conference Table"/>
    <n v="0.73"/>
    <s v="United States"/>
    <x v="3"/>
    <x v="27"/>
    <s v="Whitehall"/>
    <n v="43213"/>
    <x v="109"/>
    <x v="113"/>
    <n v="-513.79042000000004"/>
    <n v="8"/>
    <n v="1790.1"/>
    <n v="88657"/>
    <n v="212.56"/>
    <x v="3"/>
  </r>
  <r>
    <n v="627"/>
    <s v="Scott McKenna"/>
    <x v="4"/>
    <n v="0.02"/>
    <n v="419.19"/>
    <n v="19.989999999999998"/>
    <x v="1"/>
    <x v="3"/>
    <x v="2"/>
    <x v="6"/>
    <x v="5"/>
    <s v="Smead Adjustable Mobile File Trolley with Lockable Top"/>
    <n v="0.57999999999999996"/>
    <s v="United States"/>
    <x v="3"/>
    <x v="27"/>
    <s v="Steubenville"/>
    <n v="43952"/>
    <x v="109"/>
    <x v="115"/>
    <n v="6610.2"/>
    <n v="22"/>
    <n v="9580"/>
    <n v="90469"/>
    <n v="419.17"/>
    <x v="3"/>
  </r>
  <r>
    <n v="2668"/>
    <s v="Carlos Hanson"/>
    <x v="3"/>
    <n v="0.06"/>
    <n v="3.93"/>
    <n v="0.99"/>
    <x v="1"/>
    <x v="2"/>
    <x v="2"/>
    <x v="14"/>
    <x v="2"/>
    <s v="Staples Vinyl Coated Paper Clips"/>
    <n v="0.39"/>
    <s v="United States"/>
    <x v="1"/>
    <x v="46"/>
    <s v="Rapid City"/>
    <n v="57701"/>
    <x v="109"/>
    <x v="112"/>
    <n v="10.782400000000001"/>
    <n v="6"/>
    <n v="24.18"/>
    <n v="87832"/>
    <n v="3.87"/>
    <x v="1"/>
  </r>
  <r>
    <n v="2932"/>
    <s v="Phyllis Hull"/>
    <x v="1"/>
    <n v="0.01"/>
    <n v="35.44"/>
    <n v="19.989999999999998"/>
    <x v="1"/>
    <x v="0"/>
    <x v="2"/>
    <x v="7"/>
    <x v="5"/>
    <s v="Xerox 1880"/>
    <n v="0.38"/>
    <s v="United States"/>
    <x v="3"/>
    <x v="22"/>
    <s v="Stratford"/>
    <n v="6614"/>
    <x v="110"/>
    <x v="112"/>
    <n v="-52.822800000000001"/>
    <n v="1"/>
    <n v="55.43"/>
    <n v="87620"/>
    <n v="35.43"/>
    <x v="3"/>
  </r>
  <r>
    <n v="2938"/>
    <s v="Laurie Case Daniel"/>
    <x v="1"/>
    <n v="0.03"/>
    <n v="47.9"/>
    <n v="5.86"/>
    <x v="1"/>
    <x v="0"/>
    <x v="2"/>
    <x v="7"/>
    <x v="5"/>
    <s v="Xerox 1938"/>
    <n v="0.37"/>
    <s v="United States"/>
    <x v="3"/>
    <x v="35"/>
    <s v="Stoneham"/>
    <n v="2180"/>
    <x v="110"/>
    <x v="113"/>
    <n v="642.99030000000005"/>
    <n v="20"/>
    <n v="931.87"/>
    <n v="87620"/>
    <n v="47.87"/>
    <x v="3"/>
  </r>
  <r>
    <n v="666"/>
    <s v="Emily Sims"/>
    <x v="2"/>
    <n v="0.02"/>
    <n v="4.57"/>
    <n v="5.42"/>
    <x v="1"/>
    <x v="3"/>
    <x v="2"/>
    <x v="5"/>
    <x v="5"/>
    <s v="Newell® 3-Hole Punched Plastic Slotted Magazine Holders for Binders"/>
    <n v="0.37"/>
    <s v="United States"/>
    <x v="0"/>
    <x v="34"/>
    <s v="Nashville"/>
    <n v="37211"/>
    <x v="110"/>
    <x v="114"/>
    <n v="-352.81400000000002"/>
    <n v="11"/>
    <n v="54.04"/>
    <n v="88679"/>
    <n v="4.5500000000000007"/>
    <x v="0"/>
  </r>
  <r>
    <n v="667"/>
    <s v="Allison Kirby"/>
    <x v="2"/>
    <n v="0.02"/>
    <n v="4.57"/>
    <n v="5.42"/>
    <x v="1"/>
    <x v="3"/>
    <x v="2"/>
    <x v="5"/>
    <x v="5"/>
    <s v="Newell® 3-Hole Punched Plastic Slotted Magazine Holders for Binders"/>
    <n v="0.37"/>
    <s v="United States"/>
    <x v="1"/>
    <x v="18"/>
    <s v="Dallas"/>
    <n v="75203"/>
    <x v="110"/>
    <x v="114"/>
    <n v="-124.2805"/>
    <n v="45"/>
    <n v="221.06"/>
    <n v="48257"/>
    <n v="4.5500000000000007"/>
    <x v="1"/>
  </r>
  <r>
    <n v="1777"/>
    <s v="Miriam Greenberg"/>
    <x v="2"/>
    <n v="7.0000000000000007E-2"/>
    <n v="5.43"/>
    <n v="0.95"/>
    <x v="1"/>
    <x v="1"/>
    <x v="2"/>
    <x v="7"/>
    <x v="2"/>
    <s v="Wirebound Message Book, 4 per Page"/>
    <n v="0.36"/>
    <s v="United States"/>
    <x v="1"/>
    <x v="2"/>
    <s v="Valparaiso"/>
    <n v="46383"/>
    <x v="110"/>
    <x v="114"/>
    <n v="26.5029"/>
    <n v="7"/>
    <n v="38.409999999999997"/>
    <n v="89939"/>
    <n v="5.3599999999999994"/>
    <x v="1"/>
  </r>
  <r>
    <n v="678"/>
    <s v="Edward McKenzie"/>
    <x v="4"/>
    <n v="0.04"/>
    <n v="15.42"/>
    <n v="10.68"/>
    <x v="2"/>
    <x v="3"/>
    <x v="2"/>
    <x v="6"/>
    <x v="5"/>
    <s v="Decoflex Hanging Personal Folder File, Blue"/>
    <n v="0.57999999999999996"/>
    <s v="United States"/>
    <x v="0"/>
    <x v="21"/>
    <s v="Rose Hill"/>
    <n v="24281"/>
    <x v="110"/>
    <x v="112"/>
    <n v="-109.70399999999999"/>
    <n v="5"/>
    <n v="81.14"/>
    <n v="88889"/>
    <n v="15.38"/>
    <x v="0"/>
  </r>
  <r>
    <n v="2760"/>
    <s v="Evan Adkins"/>
    <x v="4"/>
    <n v="0.08"/>
    <n v="22.01"/>
    <n v="5.53"/>
    <x v="1"/>
    <x v="3"/>
    <x v="2"/>
    <x v="2"/>
    <x v="1"/>
    <s v="Boston 16801 Nautilus™ Battery Pencil Sharpener"/>
    <n v="0.59"/>
    <s v="United States"/>
    <x v="3"/>
    <x v="22"/>
    <s v="Waterbury"/>
    <n v="6708"/>
    <x v="110"/>
    <x v="108"/>
    <n v="105.7"/>
    <n v="11"/>
    <n v="241.97"/>
    <n v="90724"/>
    <n v="21.930000000000003"/>
    <x v="3"/>
  </r>
  <r>
    <n v="2764"/>
    <s v="Arnold Johnson"/>
    <x v="4"/>
    <n v="0.02"/>
    <n v="29.74"/>
    <n v="6.64"/>
    <x v="1"/>
    <x v="3"/>
    <x v="2"/>
    <x v="6"/>
    <x v="5"/>
    <s v="Acco Perma® 2700 Stacking Storage Drawers"/>
    <n v="0.7"/>
    <s v="United States"/>
    <x v="3"/>
    <x v="33"/>
    <s v="Hackensack"/>
    <n v="7601"/>
    <x v="110"/>
    <x v="115"/>
    <n v="-21.06"/>
    <n v="4"/>
    <n v="120.81"/>
    <n v="90724"/>
    <n v="29.72"/>
    <x v="3"/>
  </r>
  <r>
    <n v="2737"/>
    <s v="Rachel Bates"/>
    <x v="3"/>
    <n v="0.05"/>
    <n v="100.98"/>
    <n v="7.18"/>
    <x v="1"/>
    <x v="0"/>
    <x v="1"/>
    <x v="1"/>
    <x v="5"/>
    <s v="Logitech Cordless Elite Duo"/>
    <n v="0.4"/>
    <s v="United States"/>
    <x v="3"/>
    <x v="42"/>
    <s v="Rutland"/>
    <n v="5701"/>
    <x v="110"/>
    <x v="108"/>
    <n v="566.60730000000001"/>
    <n v="8"/>
    <n v="821.17"/>
    <n v="89018"/>
    <n v="100.93"/>
    <x v="3"/>
  </r>
  <r>
    <n v="2114"/>
    <s v="Paige Mason"/>
    <x v="0"/>
    <n v="0.08"/>
    <n v="2.89"/>
    <n v="0.49"/>
    <x v="1"/>
    <x v="3"/>
    <x v="2"/>
    <x v="13"/>
    <x v="5"/>
    <s v="*Staples* Packaging Labels"/>
    <n v="0.38"/>
    <s v="United States"/>
    <x v="0"/>
    <x v="21"/>
    <s v="Norfolk"/>
    <n v="23518"/>
    <x v="111"/>
    <x v="112"/>
    <n v="38.405999999999999"/>
    <n v="1"/>
    <n v="3.07"/>
    <n v="88404"/>
    <n v="2.81"/>
    <x v="0"/>
  </r>
  <r>
    <n v="1253"/>
    <s v="Vickie Coates"/>
    <x v="2"/>
    <n v="0.02"/>
    <n v="46.89"/>
    <n v="5.0999999999999996"/>
    <x v="1"/>
    <x v="2"/>
    <x v="2"/>
    <x v="8"/>
    <x v="6"/>
    <s v="Bionaire Personal Warm Mist Humidifier/Vaporizer"/>
    <n v="0.46"/>
    <s v="United States"/>
    <x v="1"/>
    <x v="18"/>
    <s v="Cedar Park"/>
    <n v="78613"/>
    <x v="111"/>
    <x v="112"/>
    <n v="421.3485"/>
    <n v="13"/>
    <n v="610.65"/>
    <n v="89981"/>
    <n v="46.87"/>
    <x v="1"/>
  </r>
  <r>
    <n v="1253"/>
    <s v="Vickie Coates"/>
    <x v="2"/>
    <n v="0.05"/>
    <n v="140.97999999999999"/>
    <n v="36.090000000000003"/>
    <x v="0"/>
    <x v="2"/>
    <x v="0"/>
    <x v="10"/>
    <x v="0"/>
    <s v="Sauder Forest Hills Library, Woodland Oak Finish"/>
    <n v="0.77"/>
    <s v="United States"/>
    <x v="1"/>
    <x v="18"/>
    <s v="Cedar Park"/>
    <n v="78613"/>
    <x v="111"/>
    <x v="113"/>
    <n v="-373.09"/>
    <n v="5"/>
    <n v="699.24"/>
    <n v="89981"/>
    <n v="140.92999999999998"/>
    <x v="1"/>
  </r>
  <r>
    <n v="1253"/>
    <s v="Vickie Coates"/>
    <x v="2"/>
    <n v="0.1"/>
    <n v="212.6"/>
    <n v="110.2"/>
    <x v="0"/>
    <x v="2"/>
    <x v="0"/>
    <x v="0"/>
    <x v="0"/>
    <s v="Bush Advantage Collection® Round Conference Table"/>
    <n v="0.73"/>
    <s v="United States"/>
    <x v="1"/>
    <x v="18"/>
    <s v="Cedar Park"/>
    <n v="78613"/>
    <x v="111"/>
    <x v="113"/>
    <n v="-3465.0720000000001"/>
    <n v="12"/>
    <n v="2346.0300000000002"/>
    <n v="89981"/>
    <n v="212.5"/>
    <x v="1"/>
  </r>
  <r>
    <n v="146"/>
    <s v="Yvonne Fox"/>
    <x v="4"/>
    <n v="0.06"/>
    <n v="180.98"/>
    <n v="26.2"/>
    <x v="0"/>
    <x v="3"/>
    <x v="0"/>
    <x v="9"/>
    <x v="3"/>
    <s v="Global Ergonomic Managers Chair"/>
    <n v="0.59"/>
    <s v="United States"/>
    <x v="1"/>
    <x v="18"/>
    <s v="Watauga"/>
    <n v="76148"/>
    <x v="111"/>
    <x v="108"/>
    <n v="251.4084"/>
    <n v="5"/>
    <n v="929.57"/>
    <n v="91090"/>
    <n v="180.92"/>
    <x v="1"/>
  </r>
  <r>
    <n v="699"/>
    <s v="Jenny Gold"/>
    <x v="4"/>
    <n v="0.03"/>
    <n v="5.28"/>
    <n v="5.61"/>
    <x v="1"/>
    <x v="1"/>
    <x v="2"/>
    <x v="7"/>
    <x v="5"/>
    <s v="Xerox 1954"/>
    <n v="0.4"/>
    <s v="United States"/>
    <x v="2"/>
    <x v="8"/>
    <s v="Los Angeles"/>
    <n v="90041"/>
    <x v="111"/>
    <x v="108"/>
    <n v="-16.670000000000002"/>
    <n v="5"/>
    <n v="32.5"/>
    <n v="44517"/>
    <n v="5.25"/>
    <x v="2"/>
  </r>
  <r>
    <n v="702"/>
    <s v="Kelly O'Connor"/>
    <x v="4"/>
    <n v="0.03"/>
    <n v="5.28"/>
    <n v="5.61"/>
    <x v="1"/>
    <x v="1"/>
    <x v="2"/>
    <x v="7"/>
    <x v="5"/>
    <s v="Xerox 1954"/>
    <n v="0.4"/>
    <s v="United States"/>
    <x v="2"/>
    <x v="8"/>
    <s v="Santa Rosa"/>
    <n v="95404"/>
    <x v="111"/>
    <x v="108"/>
    <n v="-16.670000000000002"/>
    <n v="1"/>
    <n v="6.5"/>
    <n v="87977"/>
    <n v="5.25"/>
    <x v="2"/>
  </r>
  <r>
    <n v="1304"/>
    <s v="Sherri McIntosh"/>
    <x v="4"/>
    <n v="0.08"/>
    <n v="2.88"/>
    <n v="0.5"/>
    <x v="1"/>
    <x v="1"/>
    <x v="2"/>
    <x v="13"/>
    <x v="5"/>
    <s v="Avery 507"/>
    <n v="0.39"/>
    <s v="United States"/>
    <x v="2"/>
    <x v="15"/>
    <s v="West Jordan"/>
    <n v="84084"/>
    <x v="111"/>
    <x v="108"/>
    <n v="6.0305999999999997"/>
    <n v="3"/>
    <n v="8.74"/>
    <n v="87004"/>
    <n v="2.8"/>
    <x v="2"/>
  </r>
  <r>
    <n v="483"/>
    <s v="Edgar McKenzie"/>
    <x v="3"/>
    <n v="0.06"/>
    <n v="3.36"/>
    <n v="6.27"/>
    <x v="1"/>
    <x v="3"/>
    <x v="2"/>
    <x v="5"/>
    <x v="5"/>
    <s v="Cardinal Poly Pocket Divider Pockets for Ring Binders"/>
    <n v="0.4"/>
    <s v="United States"/>
    <x v="1"/>
    <x v="10"/>
    <s v="Oswego"/>
    <n v="60543"/>
    <x v="111"/>
    <x v="108"/>
    <n v="-24.057539999999999"/>
    <n v="2"/>
    <n v="8.82"/>
    <n v="90354"/>
    <n v="3.3"/>
    <x v="1"/>
  </r>
  <r>
    <n v="483"/>
    <s v="Edgar McKenzie"/>
    <x v="3"/>
    <n v="7.0000000000000007E-2"/>
    <n v="699.99"/>
    <n v="24.49"/>
    <x v="1"/>
    <x v="3"/>
    <x v="1"/>
    <x v="4"/>
    <x v="4"/>
    <s v="Canon PC1060 Personal Laser Copier"/>
    <n v="0.41"/>
    <s v="United States"/>
    <x v="1"/>
    <x v="10"/>
    <s v="Oswego"/>
    <n v="60543"/>
    <x v="111"/>
    <x v="113"/>
    <n v="2583.5614799999998"/>
    <n v="9"/>
    <n v="5976.09"/>
    <n v="90354"/>
    <n v="699.92"/>
    <x v="1"/>
  </r>
  <r>
    <n v="1257"/>
    <s v="Ryan Foster"/>
    <x v="0"/>
    <n v="0.04"/>
    <n v="2.52"/>
    <n v="1.92"/>
    <x v="1"/>
    <x v="2"/>
    <x v="2"/>
    <x v="16"/>
    <x v="2"/>
    <s v="Letter Slitter"/>
    <n v="0.82"/>
    <s v="United States"/>
    <x v="2"/>
    <x v="3"/>
    <s v="Aurora"/>
    <n v="80013"/>
    <x v="112"/>
    <x v="108"/>
    <n v="-8.2080000000000002"/>
    <n v="1"/>
    <n v="3.13"/>
    <n v="86536"/>
    <n v="2.48"/>
    <x v="2"/>
  </r>
  <r>
    <n v="3325"/>
    <s v="Diane Barr"/>
    <x v="0"/>
    <n v="7.0000000000000007E-2"/>
    <n v="5.58"/>
    <n v="1.99"/>
    <x v="1"/>
    <x v="1"/>
    <x v="2"/>
    <x v="2"/>
    <x v="2"/>
    <s v="DIXON Ticonderoga® Erasable Checking Pencils"/>
    <n v="0.46"/>
    <s v="United States"/>
    <x v="2"/>
    <x v="14"/>
    <s v="Coos Bay"/>
    <n v="97420"/>
    <x v="112"/>
    <x v="114"/>
    <n v="23.045999999999999"/>
    <n v="23"/>
    <n v="121.46"/>
    <n v="90987"/>
    <n v="5.51"/>
    <x v="2"/>
  </r>
  <r>
    <n v="1085"/>
    <s v="Ted Dunlap"/>
    <x v="1"/>
    <n v="0.04"/>
    <n v="9.06"/>
    <n v="9.86"/>
    <x v="1"/>
    <x v="2"/>
    <x v="2"/>
    <x v="7"/>
    <x v="5"/>
    <s v="Southworth 25% Cotton Linen-Finish Paper &amp; Envelopes"/>
    <n v="0.4"/>
    <s v="United States"/>
    <x v="3"/>
    <x v="11"/>
    <s v="Deer Park"/>
    <n v="11729"/>
    <x v="112"/>
    <x v="113"/>
    <n v="-53.25"/>
    <n v="3"/>
    <n v="30.87"/>
    <n v="86123"/>
    <n v="9.0200000000000014"/>
    <x v="3"/>
  </r>
  <r>
    <n v="1086"/>
    <s v="Leon Peele"/>
    <x v="1"/>
    <n v="0.04"/>
    <n v="14.27"/>
    <n v="7.27"/>
    <x v="1"/>
    <x v="2"/>
    <x v="2"/>
    <x v="5"/>
    <x v="5"/>
    <s v="GBC Laser Imprintable Binding System Covers, Desert Sand"/>
    <n v="0.38"/>
    <s v="United States"/>
    <x v="3"/>
    <x v="11"/>
    <s v="Dix Hills"/>
    <n v="11746"/>
    <x v="112"/>
    <x v="113"/>
    <n v="2.125"/>
    <n v="3"/>
    <n v="45.24"/>
    <n v="86123"/>
    <n v="14.23"/>
    <x v="3"/>
  </r>
  <r>
    <n v="1670"/>
    <s v="Carolyn Bowling"/>
    <x v="2"/>
    <n v="0.03"/>
    <n v="35.409999999999997"/>
    <n v="1.99"/>
    <x v="1"/>
    <x v="0"/>
    <x v="1"/>
    <x v="1"/>
    <x v="1"/>
    <s v="Imation DVD-RAM discs"/>
    <n v="0.43"/>
    <s v="United States"/>
    <x v="0"/>
    <x v="21"/>
    <s v="Blacksburg"/>
    <n v="24060"/>
    <x v="112"/>
    <x v="114"/>
    <n v="1912.422"/>
    <n v="10"/>
    <n v="367.52"/>
    <n v="86722"/>
    <n v="35.379999999999995"/>
    <x v="0"/>
  </r>
  <r>
    <n v="1670"/>
    <s v="Carolyn Bowling"/>
    <x v="2"/>
    <n v="0"/>
    <n v="142.86000000000001"/>
    <n v="19.989999999999998"/>
    <x v="1"/>
    <x v="0"/>
    <x v="2"/>
    <x v="6"/>
    <x v="5"/>
    <s v="Letter Size Cart"/>
    <n v="0.56000000000000005"/>
    <s v="United States"/>
    <x v="0"/>
    <x v="21"/>
    <s v="Blacksburg"/>
    <n v="24060"/>
    <x v="112"/>
    <x v="117"/>
    <n v="-739.32600000000002"/>
    <n v="11"/>
    <n v="1576.35"/>
    <n v="86722"/>
    <n v="142.86000000000001"/>
    <x v="0"/>
  </r>
  <r>
    <n v="1391"/>
    <s v="Carolyn Greer"/>
    <x v="3"/>
    <n v="0"/>
    <n v="2.88"/>
    <n v="0.7"/>
    <x v="2"/>
    <x v="1"/>
    <x v="2"/>
    <x v="2"/>
    <x v="2"/>
    <s v="Newell 340"/>
    <n v="0.56000000000000005"/>
    <s v="United States"/>
    <x v="2"/>
    <x v="8"/>
    <s v="Sunnyvale"/>
    <n v="94086"/>
    <x v="112"/>
    <x v="108"/>
    <n v="-0.11"/>
    <n v="1"/>
    <n v="7.96"/>
    <n v="88727"/>
    <n v="2.88"/>
    <x v="2"/>
  </r>
  <r>
    <n v="2570"/>
    <s v="Yvonne Stephens"/>
    <x v="0"/>
    <n v="0"/>
    <n v="4.37"/>
    <n v="5.15"/>
    <x v="1"/>
    <x v="1"/>
    <x v="2"/>
    <x v="8"/>
    <x v="5"/>
    <s v="Eureka Sanitaire ® Multi-Pro Heavy-Duty Upright, Disposable Bags"/>
    <n v="0.59"/>
    <s v="United States"/>
    <x v="2"/>
    <x v="8"/>
    <s v="Davis"/>
    <n v="95616"/>
    <x v="113"/>
    <x v="111"/>
    <n v="-150.2604"/>
    <n v="19"/>
    <n v="87.85"/>
    <n v="90327"/>
    <n v="4.37"/>
    <x v="2"/>
  </r>
  <r>
    <n v="2570"/>
    <s v="Yvonne Stephens"/>
    <x v="0"/>
    <n v="0.01"/>
    <n v="500.98"/>
    <n v="56"/>
    <x v="0"/>
    <x v="1"/>
    <x v="0"/>
    <x v="9"/>
    <x v="3"/>
    <s v="Global Troy™ Executive Leather Low-Back Tilter"/>
    <n v="0.6"/>
    <s v="United States"/>
    <x v="2"/>
    <x v="8"/>
    <s v="Davis"/>
    <n v="95616"/>
    <x v="113"/>
    <x v="114"/>
    <n v="4899.1288000000004"/>
    <n v="14"/>
    <n v="7429.63"/>
    <n v="90327"/>
    <n v="500.97"/>
    <x v="2"/>
  </r>
  <r>
    <n v="2570"/>
    <s v="Yvonne Stephens"/>
    <x v="0"/>
    <n v="0.02"/>
    <n v="12.58"/>
    <n v="5.16"/>
    <x v="1"/>
    <x v="1"/>
    <x v="0"/>
    <x v="11"/>
    <x v="5"/>
    <s v="DAX Copper Panel Document Frame, 5 x 7 Size"/>
    <n v="0.43"/>
    <s v="United States"/>
    <x v="2"/>
    <x v="8"/>
    <s v="Davis"/>
    <n v="95616"/>
    <x v="113"/>
    <x v="113"/>
    <n v="44.712000000000003"/>
    <n v="18"/>
    <n v="224.29"/>
    <n v="90327"/>
    <n v="12.56"/>
    <x v="2"/>
  </r>
  <r>
    <n v="2570"/>
    <s v="Yvonne Stephens"/>
    <x v="0"/>
    <n v="0.1"/>
    <n v="7.7"/>
    <n v="3.68"/>
    <x v="1"/>
    <x v="1"/>
    <x v="0"/>
    <x v="11"/>
    <x v="2"/>
    <s v="Deflect-O® Glasstique™ Clear Desk Accessories"/>
    <n v="0.52"/>
    <s v="United States"/>
    <x v="2"/>
    <x v="8"/>
    <s v="Davis"/>
    <n v="95616"/>
    <x v="113"/>
    <x v="114"/>
    <n v="-22.626000000000001"/>
    <n v="7"/>
    <n v="51.2"/>
    <n v="90327"/>
    <n v="7.6000000000000005"/>
    <x v="2"/>
  </r>
  <r>
    <n v="2571"/>
    <s v="Rosemary O'Brien"/>
    <x v="0"/>
    <n v="0.01"/>
    <n v="500.98"/>
    <n v="56"/>
    <x v="0"/>
    <x v="1"/>
    <x v="0"/>
    <x v="9"/>
    <x v="3"/>
    <s v="Global Troy™ Executive Leather Low-Back Tilter"/>
    <n v="0.6"/>
    <s v="United States"/>
    <x v="3"/>
    <x v="11"/>
    <s v="New York City"/>
    <n v="10165"/>
    <x v="113"/>
    <x v="114"/>
    <n v="4260.1120000000001"/>
    <n v="56"/>
    <n v="29718.53"/>
    <n v="50656"/>
    <n v="500.97"/>
    <x v="3"/>
  </r>
  <r>
    <n v="2571"/>
    <s v="Rosemary O'Brien"/>
    <x v="0"/>
    <n v="0.1"/>
    <n v="7.7"/>
    <n v="3.68"/>
    <x v="1"/>
    <x v="1"/>
    <x v="0"/>
    <x v="11"/>
    <x v="2"/>
    <s v="Deflect-O® Glasstique™ Clear Desk Accessories"/>
    <n v="0.52"/>
    <s v="United States"/>
    <x v="3"/>
    <x v="11"/>
    <s v="New York City"/>
    <n v="10165"/>
    <x v="113"/>
    <x v="114"/>
    <n v="-25.14"/>
    <n v="27"/>
    <n v="197.48"/>
    <n v="50656"/>
    <n v="7.6000000000000005"/>
    <x v="3"/>
  </r>
  <r>
    <n v="3379"/>
    <s v="Annette McIntyre"/>
    <x v="0"/>
    <n v="0.05"/>
    <n v="3.14"/>
    <n v="1.92"/>
    <x v="2"/>
    <x v="2"/>
    <x v="2"/>
    <x v="16"/>
    <x v="2"/>
    <s v="Serrated Blade or Curved Handle Hand Letter Openers"/>
    <n v="0.84"/>
    <s v="United States"/>
    <x v="0"/>
    <x v="5"/>
    <s v="Kennesaw"/>
    <n v="30144"/>
    <x v="113"/>
    <x v="114"/>
    <n v="1628.37"/>
    <n v="18"/>
    <n v="59.22"/>
    <n v="88839"/>
    <n v="3.0900000000000003"/>
    <x v="0"/>
  </r>
  <r>
    <n v="731"/>
    <s v="June Herbert"/>
    <x v="1"/>
    <n v="0.09"/>
    <n v="101.41"/>
    <n v="35"/>
    <x v="1"/>
    <x v="1"/>
    <x v="2"/>
    <x v="6"/>
    <x v="4"/>
    <s v="Tennsco Regal Shelving Units"/>
    <n v="0.82"/>
    <s v="United States"/>
    <x v="3"/>
    <x v="35"/>
    <s v="Burlington"/>
    <n v="1803"/>
    <x v="114"/>
    <x v="111"/>
    <n v="-801.15480000000002"/>
    <n v="12"/>
    <n v="1178.32"/>
    <n v="90362"/>
    <n v="101.32"/>
    <x v="3"/>
  </r>
  <r>
    <n v="1893"/>
    <s v="Melanie Burgess"/>
    <x v="2"/>
    <n v="0.03"/>
    <n v="180.98"/>
    <n v="26.2"/>
    <x v="0"/>
    <x v="1"/>
    <x v="0"/>
    <x v="9"/>
    <x v="3"/>
    <s v="Global Ergonomic Managers Chair"/>
    <n v="0.59"/>
    <s v="United States"/>
    <x v="1"/>
    <x v="6"/>
    <s v="Webster Groves"/>
    <n v="63119"/>
    <x v="114"/>
    <x v="118"/>
    <n v="588.54"/>
    <n v="5"/>
    <n v="928.92"/>
    <n v="91262"/>
    <n v="180.95"/>
    <x v="1"/>
  </r>
  <r>
    <n v="2491"/>
    <s v="Sean N Boyer"/>
    <x v="2"/>
    <n v="0.06"/>
    <n v="4.28"/>
    <n v="0.94"/>
    <x v="1"/>
    <x v="1"/>
    <x v="2"/>
    <x v="2"/>
    <x v="2"/>
    <s v="Newell 336"/>
    <n v="0.56000000000000005"/>
    <s v="United States"/>
    <x v="2"/>
    <x v="8"/>
    <s v="Los Angeles"/>
    <n v="90045"/>
    <x v="114"/>
    <x v="116"/>
    <n v="0.37"/>
    <n v="9"/>
    <n v="38.96"/>
    <n v="11712"/>
    <n v="4.2200000000000006"/>
    <x v="2"/>
  </r>
  <r>
    <n v="2495"/>
    <s v="Maria Block"/>
    <x v="2"/>
    <n v="0.06"/>
    <n v="4.28"/>
    <n v="0.94"/>
    <x v="1"/>
    <x v="1"/>
    <x v="2"/>
    <x v="2"/>
    <x v="2"/>
    <s v="Newell 336"/>
    <n v="0.56000000000000005"/>
    <s v="United States"/>
    <x v="2"/>
    <x v="45"/>
    <s v="Rock Springs"/>
    <n v="82901"/>
    <x v="114"/>
    <x v="116"/>
    <n v="0.37"/>
    <n v="2"/>
    <n v="8.66"/>
    <n v="86885"/>
    <n v="4.2200000000000006"/>
    <x v="2"/>
  </r>
  <r>
    <n v="2489"/>
    <s v="Craig Liu"/>
    <x v="4"/>
    <n v="0.04"/>
    <n v="419.19"/>
    <n v="19.989999999999998"/>
    <x v="1"/>
    <x v="2"/>
    <x v="2"/>
    <x v="6"/>
    <x v="5"/>
    <s v="Smead Adjustable Mobile File Trolley with Lockable Top"/>
    <n v="0.57999999999999996"/>
    <s v="United States"/>
    <x v="2"/>
    <x v="8"/>
    <s v="Concord"/>
    <n v="94521"/>
    <x v="114"/>
    <x v="111"/>
    <n v="1388.3559"/>
    <n v="5"/>
    <n v="2012.11"/>
    <n v="86885"/>
    <n v="419.15"/>
    <x v="2"/>
  </r>
  <r>
    <n v="2491"/>
    <s v="Sean N Boyer"/>
    <x v="4"/>
    <n v="0.04"/>
    <n v="419.19"/>
    <n v="19.989999999999998"/>
    <x v="1"/>
    <x v="2"/>
    <x v="2"/>
    <x v="6"/>
    <x v="5"/>
    <s v="Smead Adjustable Mobile File Trolley with Lockable Top"/>
    <n v="0.57999999999999996"/>
    <s v="United States"/>
    <x v="2"/>
    <x v="8"/>
    <s v="Los Angeles"/>
    <n v="90045"/>
    <x v="114"/>
    <x v="111"/>
    <n v="1947.67"/>
    <n v="20"/>
    <n v="8048.45"/>
    <n v="23042"/>
    <n v="419.15"/>
    <x v="2"/>
  </r>
  <r>
    <n v="2380"/>
    <s v="Lisa Branch"/>
    <x v="3"/>
    <n v="7.0000000000000007E-2"/>
    <n v="3.38"/>
    <n v="0.85"/>
    <x v="1"/>
    <x v="0"/>
    <x v="2"/>
    <x v="2"/>
    <x v="2"/>
    <s v="Avery Hi-Liter® Fluorescent Desk Style Markers"/>
    <n v="0.48"/>
    <s v="United States"/>
    <x v="1"/>
    <x v="25"/>
    <s v="Grand Rapids"/>
    <n v="49505"/>
    <x v="114"/>
    <x v="116"/>
    <n v="19.04"/>
    <n v="9"/>
    <n v="29.08"/>
    <n v="86654"/>
    <n v="3.31"/>
    <x v="1"/>
  </r>
  <r>
    <n v="2382"/>
    <s v="Geoffrey Saunders"/>
    <x v="3"/>
    <n v="7.0000000000000007E-2"/>
    <n v="3.38"/>
    <n v="0.85"/>
    <x v="1"/>
    <x v="0"/>
    <x v="2"/>
    <x v="2"/>
    <x v="2"/>
    <s v="Avery Hi-Liter® Fluorescent Desk Style Markers"/>
    <n v="0.48"/>
    <s v="United States"/>
    <x v="3"/>
    <x v="11"/>
    <s v="New York City"/>
    <n v="10024"/>
    <x v="114"/>
    <x v="116"/>
    <n v="19.04"/>
    <n v="34"/>
    <n v="109.86"/>
    <n v="13606"/>
    <n v="3.31"/>
    <x v="3"/>
  </r>
  <r>
    <n v="2468"/>
    <s v="Rhonda Stein"/>
    <x v="0"/>
    <n v="0.09"/>
    <n v="58.1"/>
    <n v="1.49"/>
    <x v="2"/>
    <x v="2"/>
    <x v="2"/>
    <x v="5"/>
    <x v="5"/>
    <s v="Avery Arch Ring Binders"/>
    <n v="0.38"/>
    <s v="United States"/>
    <x v="0"/>
    <x v="9"/>
    <s v="Salisbury"/>
    <n v="28144"/>
    <x v="115"/>
    <x v="119"/>
    <n v="765.75"/>
    <n v="3"/>
    <n v="169.46"/>
    <n v="88135"/>
    <n v="58.01"/>
    <x v="0"/>
  </r>
  <r>
    <n v="983"/>
    <s v="Sue Drake"/>
    <x v="2"/>
    <n v="0.09"/>
    <n v="300.97000000000003"/>
    <n v="7.18"/>
    <x v="1"/>
    <x v="3"/>
    <x v="1"/>
    <x v="1"/>
    <x v="5"/>
    <s v="Gyration Ultra Professional Cordless Optical Suite"/>
    <n v="0.48"/>
    <s v="United States"/>
    <x v="0"/>
    <x v="1"/>
    <s v="Searcy"/>
    <n v="72143"/>
    <x v="115"/>
    <x v="111"/>
    <n v="17.771999999999998"/>
    <n v="10"/>
    <n v="2848.38"/>
    <n v="90201"/>
    <n v="300.88000000000005"/>
    <x v="0"/>
  </r>
  <r>
    <n v="202"/>
    <s v="Max Small"/>
    <x v="3"/>
    <n v="0.09"/>
    <n v="12.28"/>
    <n v="4.8600000000000003"/>
    <x v="1"/>
    <x v="3"/>
    <x v="2"/>
    <x v="7"/>
    <x v="5"/>
    <s v="Xerox 1933"/>
    <n v="0.38"/>
    <s v="United States"/>
    <x v="1"/>
    <x v="19"/>
    <s v="Bartlesville"/>
    <n v="74006"/>
    <x v="115"/>
    <x v="116"/>
    <n v="1.73"/>
    <n v="3"/>
    <n v="34.65"/>
    <n v="88971"/>
    <n v="12.19"/>
    <x v="1"/>
  </r>
  <r>
    <n v="762"/>
    <s v="Stuart Holloway"/>
    <x v="3"/>
    <n v="0"/>
    <n v="125.99"/>
    <n v="8.99"/>
    <x v="1"/>
    <x v="0"/>
    <x v="1"/>
    <x v="12"/>
    <x v="5"/>
    <s v="5170i"/>
    <n v="0.56999999999999995"/>
    <s v="United States"/>
    <x v="2"/>
    <x v="4"/>
    <s v="Vancouver"/>
    <n v="98661"/>
    <x v="115"/>
    <x v="119"/>
    <n v="613.89576"/>
    <n v="12"/>
    <n v="1362.2"/>
    <n v="87525"/>
    <n v="125.99"/>
    <x v="2"/>
  </r>
  <r>
    <n v="3320"/>
    <s v="Alicia Maynard"/>
    <x v="3"/>
    <n v="0.08"/>
    <n v="3.28"/>
    <n v="3.97"/>
    <x v="1"/>
    <x v="0"/>
    <x v="2"/>
    <x v="2"/>
    <x v="2"/>
    <s v="Newell 342"/>
    <n v="0.56000000000000005"/>
    <s v="United States"/>
    <x v="0"/>
    <x v="34"/>
    <s v="Jackson"/>
    <n v="38301"/>
    <x v="115"/>
    <x v="116"/>
    <n v="0.42659999999999998"/>
    <n v="18"/>
    <n v="57.24"/>
    <n v="90103"/>
    <n v="3.1999999999999997"/>
    <x v="0"/>
  </r>
  <r>
    <n v="3320"/>
    <s v="Alicia Maynard"/>
    <x v="3"/>
    <n v="0.09"/>
    <n v="40.97"/>
    <n v="8.99"/>
    <x v="2"/>
    <x v="0"/>
    <x v="2"/>
    <x v="2"/>
    <x v="1"/>
    <s v="Sanford 52201 APSCO Electric Pencil Sharpener"/>
    <n v="0.59"/>
    <s v="United States"/>
    <x v="0"/>
    <x v="34"/>
    <s v="Jackson"/>
    <n v="38301"/>
    <x v="115"/>
    <x v="119"/>
    <n v="66.215999999999994"/>
    <n v="22"/>
    <n v="824.7"/>
    <n v="90103"/>
    <n v="40.879999999999995"/>
    <x v="0"/>
  </r>
  <r>
    <n v="1439"/>
    <s v="Kyle Kaufman"/>
    <x v="0"/>
    <n v="0.05"/>
    <n v="6.48"/>
    <n v="6.22"/>
    <x v="1"/>
    <x v="3"/>
    <x v="2"/>
    <x v="7"/>
    <x v="5"/>
    <s v="Xerox 1894"/>
    <n v="0.37"/>
    <s v="United States"/>
    <x v="3"/>
    <x v="27"/>
    <s v="Euclid"/>
    <n v="44117"/>
    <x v="116"/>
    <x v="119"/>
    <n v="-29.07"/>
    <n v="3"/>
    <n v="21.46"/>
    <n v="90121"/>
    <n v="6.4300000000000006"/>
    <x v="3"/>
  </r>
  <r>
    <n v="3011"/>
    <s v="Tammy Raynor"/>
    <x v="0"/>
    <n v="0.03"/>
    <n v="300.64999999999998"/>
    <n v="24.49"/>
    <x v="1"/>
    <x v="3"/>
    <x v="2"/>
    <x v="8"/>
    <x v="4"/>
    <s v="Honeywell Enviracaire Portable HEPA Air Cleaner for 17' x 22' Room"/>
    <n v="0.52"/>
    <s v="United States"/>
    <x v="3"/>
    <x v="35"/>
    <s v="Boston"/>
    <n v="2113"/>
    <x v="116"/>
    <x v="118"/>
    <n v="1282.4960000000001"/>
    <n v="32"/>
    <n v="9705.4599999999991"/>
    <n v="7623"/>
    <n v="300.62"/>
    <x v="3"/>
  </r>
  <r>
    <n v="3011"/>
    <s v="Tammy Raynor"/>
    <x v="0"/>
    <n v="0.06"/>
    <n v="49.99"/>
    <n v="19.989999999999998"/>
    <x v="1"/>
    <x v="3"/>
    <x v="1"/>
    <x v="1"/>
    <x v="5"/>
    <s v="US Robotics 56K V.92 Internal PCI Faxmodem"/>
    <n v="0.45"/>
    <s v="United States"/>
    <x v="3"/>
    <x v="35"/>
    <s v="Boston"/>
    <n v="2113"/>
    <x v="116"/>
    <x v="118"/>
    <n v="17.2"/>
    <n v="67"/>
    <n v="3247.54"/>
    <n v="7623"/>
    <n v="49.93"/>
    <x v="3"/>
  </r>
  <r>
    <n v="3011"/>
    <s v="Tammy Raynor"/>
    <x v="0"/>
    <n v="0.1"/>
    <n v="104.85"/>
    <n v="4.6500000000000004"/>
    <x v="1"/>
    <x v="3"/>
    <x v="2"/>
    <x v="7"/>
    <x v="5"/>
    <s v="Xerox 1941"/>
    <n v="0.37"/>
    <s v="United States"/>
    <x v="3"/>
    <x v="35"/>
    <s v="Boston"/>
    <n v="2113"/>
    <x v="116"/>
    <x v="119"/>
    <n v="1184.1199999999999"/>
    <n v="58"/>
    <n v="5582.63"/>
    <n v="7623"/>
    <n v="104.75"/>
    <x v="3"/>
  </r>
  <r>
    <n v="3012"/>
    <s v="Annie Livingston"/>
    <x v="0"/>
    <n v="0.03"/>
    <n v="300.64999999999998"/>
    <n v="24.49"/>
    <x v="1"/>
    <x v="3"/>
    <x v="2"/>
    <x v="8"/>
    <x v="4"/>
    <s v="Honeywell Enviracaire Portable HEPA Air Cleaner for 17' x 22' Room"/>
    <n v="0.52"/>
    <s v="United States"/>
    <x v="3"/>
    <x v="11"/>
    <s v="Rochester"/>
    <n v="14609"/>
    <x v="116"/>
    <x v="118"/>
    <n v="1474.8704"/>
    <n v="8"/>
    <n v="2426.36"/>
    <n v="86346"/>
    <n v="300.62"/>
    <x v="3"/>
  </r>
  <r>
    <n v="3012"/>
    <s v="Annie Livingston"/>
    <x v="0"/>
    <n v="0.06"/>
    <n v="49.99"/>
    <n v="19.989999999999998"/>
    <x v="1"/>
    <x v="3"/>
    <x v="1"/>
    <x v="1"/>
    <x v="5"/>
    <s v="US Robotics 56K V.92 Internal PCI Faxmodem"/>
    <n v="0.45"/>
    <s v="United States"/>
    <x v="3"/>
    <x v="11"/>
    <s v="Rochester"/>
    <n v="14609"/>
    <x v="116"/>
    <x v="118"/>
    <n v="19.78"/>
    <n v="17"/>
    <n v="824"/>
    <n v="86346"/>
    <n v="49.93"/>
    <x v="3"/>
  </r>
  <r>
    <n v="3012"/>
    <s v="Annie Livingston"/>
    <x v="0"/>
    <n v="0.1"/>
    <n v="104.85"/>
    <n v="4.6500000000000004"/>
    <x v="1"/>
    <x v="3"/>
    <x v="2"/>
    <x v="7"/>
    <x v="5"/>
    <s v="Xerox 1941"/>
    <n v="0.37"/>
    <s v="United States"/>
    <x v="3"/>
    <x v="11"/>
    <s v="Rochester"/>
    <n v="14609"/>
    <x v="116"/>
    <x v="119"/>
    <n v="929.79570000000001"/>
    <n v="14"/>
    <n v="1347.53"/>
    <n v="86346"/>
    <n v="104.75"/>
    <x v="3"/>
  </r>
  <r>
    <n v="2254"/>
    <s v="Jeff Meadows"/>
    <x v="1"/>
    <n v="0.1"/>
    <n v="48.91"/>
    <n v="5.97"/>
    <x v="1"/>
    <x v="3"/>
    <x v="2"/>
    <x v="7"/>
    <x v="5"/>
    <s v="Xerox 1917"/>
    <n v="0.38"/>
    <s v="United States"/>
    <x v="0"/>
    <x v="32"/>
    <s v="Paducah"/>
    <n v="42003"/>
    <x v="116"/>
    <x v="118"/>
    <n v="156.74340000000001"/>
    <n v="14"/>
    <n v="618.96"/>
    <n v="89279"/>
    <n v="48.809999999999995"/>
    <x v="0"/>
  </r>
  <r>
    <n v="2254"/>
    <s v="Jeff Meadows"/>
    <x v="1"/>
    <n v="0.08"/>
    <n v="5.98"/>
    <n v="5.46"/>
    <x v="1"/>
    <x v="3"/>
    <x v="2"/>
    <x v="7"/>
    <x v="5"/>
    <s v="Xerox 1983"/>
    <n v="0.36"/>
    <s v="United States"/>
    <x v="0"/>
    <x v="32"/>
    <s v="Paducah"/>
    <n v="42003"/>
    <x v="116"/>
    <x v="116"/>
    <n v="110.11799999999999"/>
    <n v="13"/>
    <n v="77.540000000000006"/>
    <n v="89279"/>
    <n v="5.9"/>
    <x v="0"/>
  </r>
  <r>
    <n v="2912"/>
    <s v="Hannah Carver"/>
    <x v="1"/>
    <n v="0.04"/>
    <n v="4.13"/>
    <n v="0.99"/>
    <x v="2"/>
    <x v="2"/>
    <x v="2"/>
    <x v="13"/>
    <x v="5"/>
    <s v="Avery 491"/>
    <n v="0.39"/>
    <s v="United States"/>
    <x v="1"/>
    <x v="39"/>
    <s v="Grand Forks"/>
    <n v="58201"/>
    <x v="116"/>
    <x v="118"/>
    <n v="22.307700000000001"/>
    <n v="7"/>
    <n v="32.33"/>
    <n v="87396"/>
    <n v="4.09"/>
    <x v="1"/>
  </r>
  <r>
    <n v="2912"/>
    <s v="Hannah Carver"/>
    <x v="1"/>
    <n v="0.06"/>
    <n v="55.48"/>
    <n v="14.3"/>
    <x v="1"/>
    <x v="2"/>
    <x v="2"/>
    <x v="7"/>
    <x v="5"/>
    <s v="Xerox 194"/>
    <n v="0.37"/>
    <s v="United States"/>
    <x v="1"/>
    <x v="39"/>
    <s v="Grand Forks"/>
    <n v="58201"/>
    <x v="116"/>
    <x v="118"/>
    <n v="443.02140000000003"/>
    <n v="12"/>
    <n v="642.05999999999995"/>
    <n v="87396"/>
    <n v="55.419999999999995"/>
    <x v="1"/>
  </r>
  <r>
    <n v="3359"/>
    <s v="Jeffrey Cheng"/>
    <x v="1"/>
    <n v="0.09"/>
    <n v="28.53"/>
    <n v="1.49"/>
    <x v="1"/>
    <x v="2"/>
    <x v="2"/>
    <x v="5"/>
    <x v="5"/>
    <s v="Lock-Up Easel 'Spel-Binder'"/>
    <n v="0.38"/>
    <s v="United States"/>
    <x v="1"/>
    <x v="30"/>
    <s v="Wauwatosa"/>
    <n v="53213"/>
    <x v="116"/>
    <x v="118"/>
    <n v="107.45462000000001"/>
    <n v="6"/>
    <n v="157.33000000000001"/>
    <n v="91437"/>
    <n v="28.44"/>
    <x v="1"/>
  </r>
  <r>
    <n v="234"/>
    <s v="Don Cameron"/>
    <x v="2"/>
    <n v="0.06"/>
    <n v="3.34"/>
    <n v="7.49"/>
    <x v="2"/>
    <x v="0"/>
    <x v="2"/>
    <x v="2"/>
    <x v="2"/>
    <s v="Eldon Spacemaker® Box, Quick-Snap Lid, Clear"/>
    <n v="0.54"/>
    <s v="United States"/>
    <x v="1"/>
    <x v="20"/>
    <s v="Newton"/>
    <n v="50208"/>
    <x v="116"/>
    <x v="118"/>
    <n v="-175.86"/>
    <n v="8"/>
    <n v="27.45"/>
    <n v="90239"/>
    <n v="3.28"/>
    <x v="1"/>
  </r>
  <r>
    <n v="1217"/>
    <s v="Billy Perry Browning"/>
    <x v="4"/>
    <n v="0.09"/>
    <n v="130.97999999999999"/>
    <n v="30"/>
    <x v="0"/>
    <x v="0"/>
    <x v="0"/>
    <x v="9"/>
    <x v="3"/>
    <s v="Office Star - Contemporary Task Swivel chair with 2-way adjustable arms, Plum"/>
    <n v="0.78"/>
    <s v="United States"/>
    <x v="3"/>
    <x v="35"/>
    <s v="Boston"/>
    <n v="2112"/>
    <x v="116"/>
    <x v="120"/>
    <n v="-421.76"/>
    <n v="41"/>
    <n v="5258.94"/>
    <n v="54595"/>
    <n v="130.88999999999999"/>
    <x v="3"/>
  </r>
  <r>
    <n v="1226"/>
    <s v="Ken Cash"/>
    <x v="4"/>
    <n v="0.02"/>
    <n v="8.34"/>
    <n v="2.64"/>
    <x v="1"/>
    <x v="0"/>
    <x v="2"/>
    <x v="16"/>
    <x v="1"/>
    <s v="Acme® Elite Stainless Steel Scissors"/>
    <n v="0.59"/>
    <s v="United States"/>
    <x v="3"/>
    <x v="40"/>
    <s v="Pawtucket"/>
    <n v="2861"/>
    <x v="116"/>
    <x v="118"/>
    <n v="6.79"/>
    <n v="8"/>
    <n v="66.739999999999995"/>
    <n v="90800"/>
    <n v="8.32"/>
    <x v="3"/>
  </r>
  <r>
    <n v="1227"/>
    <s v="Elsie Hwang"/>
    <x v="4"/>
    <n v="0.09"/>
    <n v="130.97999999999999"/>
    <n v="30"/>
    <x v="0"/>
    <x v="0"/>
    <x v="0"/>
    <x v="9"/>
    <x v="3"/>
    <s v="Office Star - Contemporary Task Swivel chair with 2-way adjustable arms, Plum"/>
    <n v="0.78"/>
    <s v="United States"/>
    <x v="3"/>
    <x v="42"/>
    <s v="South Burlington"/>
    <n v="5403"/>
    <x v="116"/>
    <x v="120"/>
    <n v="-421.76"/>
    <n v="10"/>
    <n v="1282.67"/>
    <n v="90800"/>
    <n v="130.88999999999999"/>
    <x v="3"/>
  </r>
  <r>
    <n v="2353"/>
    <s v="Patrick Lowry"/>
    <x v="0"/>
    <n v="0.04"/>
    <n v="5.98"/>
    <n v="0.96"/>
    <x v="1"/>
    <x v="3"/>
    <x v="2"/>
    <x v="2"/>
    <x v="2"/>
    <s v="Newell 315"/>
    <n v="0.6"/>
    <s v="United States"/>
    <x v="3"/>
    <x v="36"/>
    <s v="Edgewood"/>
    <n v="21040"/>
    <x v="117"/>
    <x v="118"/>
    <n v="52.697600000000001"/>
    <n v="22"/>
    <n v="131.79"/>
    <n v="86164"/>
    <n v="5.94"/>
    <x v="3"/>
  </r>
  <r>
    <n v="2353"/>
    <s v="Patrick Lowry"/>
    <x v="0"/>
    <n v="0.01"/>
    <n v="20.99"/>
    <n v="0.99"/>
    <x v="1"/>
    <x v="3"/>
    <x v="1"/>
    <x v="12"/>
    <x v="2"/>
    <s v="Accessory25"/>
    <n v="0.56999999999999995"/>
    <s v="United States"/>
    <x v="3"/>
    <x v="36"/>
    <s v="Edgewood"/>
    <n v="21040"/>
    <x v="117"/>
    <x v="118"/>
    <n v="-78.194159999999997"/>
    <n v="2"/>
    <n v="35.33"/>
    <n v="86164"/>
    <n v="20.979999999999997"/>
    <x v="3"/>
  </r>
  <r>
    <n v="782"/>
    <s v="Sarah N Becker"/>
    <x v="1"/>
    <n v="0.04"/>
    <n v="34.76"/>
    <n v="5.49"/>
    <x v="1"/>
    <x v="0"/>
    <x v="2"/>
    <x v="6"/>
    <x v="5"/>
    <s v="Home/Office Personal File Carts"/>
    <n v="0.6"/>
    <s v="United States"/>
    <x v="2"/>
    <x v="8"/>
    <s v="Whittier"/>
    <n v="90604"/>
    <x v="117"/>
    <x v="118"/>
    <n v="192.51689999999999"/>
    <n v="8"/>
    <n v="279.01"/>
    <n v="90962"/>
    <n v="34.72"/>
    <x v="2"/>
  </r>
  <r>
    <n v="803"/>
    <s v="Marianne Goldstein"/>
    <x v="4"/>
    <n v="0.03"/>
    <n v="35.99"/>
    <n v="5"/>
    <x v="1"/>
    <x v="0"/>
    <x v="1"/>
    <x v="12"/>
    <x v="5"/>
    <s v="Accessory27"/>
    <n v="0.85"/>
    <s v="United States"/>
    <x v="0"/>
    <x v="12"/>
    <s v="New Smyrna Beach"/>
    <n v="32168"/>
    <x v="117"/>
    <x v="118"/>
    <n v="-184.548"/>
    <n v="3"/>
    <n v="93.82"/>
    <n v="90048"/>
    <n v="35.96"/>
    <x v="0"/>
  </r>
  <r>
    <n v="2115"/>
    <s v="Jeffrey Lloyd"/>
    <x v="4"/>
    <n v="0.02"/>
    <n v="95.95"/>
    <n v="74.349999999999994"/>
    <x v="0"/>
    <x v="3"/>
    <x v="0"/>
    <x v="9"/>
    <x v="3"/>
    <s v="Bevis Steel Folding Chairs"/>
    <n v="0.56999999999999995"/>
    <s v="United States"/>
    <x v="0"/>
    <x v="21"/>
    <s v="Oakton"/>
    <n v="22124"/>
    <x v="117"/>
    <x v="120"/>
    <n v="636.52200000000005"/>
    <n v="14"/>
    <n v="1377.46"/>
    <n v="88406"/>
    <n v="95.93"/>
    <x v="0"/>
  </r>
  <r>
    <n v="3381"/>
    <s v="Christopher Norton Patterson"/>
    <x v="4"/>
    <n v="0.02"/>
    <n v="28.53"/>
    <n v="1.49"/>
    <x v="1"/>
    <x v="2"/>
    <x v="2"/>
    <x v="5"/>
    <x v="5"/>
    <s v="Lock-Up Easel 'Spel-Binder'"/>
    <n v="0.38"/>
    <s v="United States"/>
    <x v="0"/>
    <x v="5"/>
    <s v="Macon"/>
    <n v="31204"/>
    <x v="117"/>
    <x v="119"/>
    <n v="1.992"/>
    <n v="18"/>
    <n v="513.33000000000004"/>
    <n v="88840"/>
    <n v="28.51"/>
    <x v="0"/>
  </r>
  <r>
    <n v="3393"/>
    <s v="Irene Murphy"/>
    <x v="4"/>
    <n v="0.08"/>
    <n v="125.99"/>
    <n v="7.69"/>
    <x v="1"/>
    <x v="1"/>
    <x v="1"/>
    <x v="12"/>
    <x v="5"/>
    <s v="StarTAC 3000"/>
    <n v="0.59"/>
    <s v="United States"/>
    <x v="2"/>
    <x v="4"/>
    <s v="Pullman"/>
    <n v="99163"/>
    <x v="117"/>
    <x v="118"/>
    <n v="374.625"/>
    <n v="7"/>
    <n v="710.36"/>
    <n v="87908"/>
    <n v="125.91"/>
    <x v="2"/>
  </r>
  <r>
    <n v="617"/>
    <s v="Brett Schultz"/>
    <x v="3"/>
    <n v="0.02"/>
    <n v="15.57"/>
    <n v="1.39"/>
    <x v="1"/>
    <x v="1"/>
    <x v="2"/>
    <x v="15"/>
    <x v="5"/>
    <s v="Park Ridge™ Embossed Executive Business Envelopes"/>
    <n v="0.38"/>
    <s v="United States"/>
    <x v="2"/>
    <x v="3"/>
    <s v="Pueblo"/>
    <n v="81001"/>
    <x v="117"/>
    <x v="118"/>
    <n v="23.5428"/>
    <n v="3"/>
    <n v="46.23"/>
    <n v="88198"/>
    <n v="15.55"/>
    <x v="2"/>
  </r>
  <r>
    <n v="617"/>
    <s v="Brett Schultz"/>
    <x v="3"/>
    <n v="0.02"/>
    <n v="20.89"/>
    <n v="11.52"/>
    <x v="1"/>
    <x v="1"/>
    <x v="2"/>
    <x v="6"/>
    <x v="5"/>
    <s v="Iris® 3-Drawer Stacking Bin, Black"/>
    <n v="0.83"/>
    <s v="United States"/>
    <x v="2"/>
    <x v="3"/>
    <s v="Pueblo"/>
    <n v="81001"/>
    <x v="117"/>
    <x v="118"/>
    <n v="-276.11279999999999"/>
    <n v="13"/>
    <n v="279.27999999999997"/>
    <n v="88198"/>
    <n v="20.87"/>
    <x v="2"/>
  </r>
  <r>
    <n v="618"/>
    <s v="Robert Cowan"/>
    <x v="3"/>
    <n v="0.06"/>
    <n v="5.38"/>
    <n v="5.24"/>
    <x v="2"/>
    <x v="1"/>
    <x v="2"/>
    <x v="5"/>
    <x v="5"/>
    <s v="Acco PRESSTEX® Data Binder with Storage Hooks, Dark Blue, 14 7/8&quot; X 11&quot;"/>
    <n v="0.36"/>
    <s v="United States"/>
    <x v="2"/>
    <x v="3"/>
    <s v="Pueblo West"/>
    <n v="81007"/>
    <x v="117"/>
    <x v="118"/>
    <n v="-64.670940000000002"/>
    <n v="14"/>
    <n v="81.819999999999993"/>
    <n v="88198"/>
    <n v="5.32"/>
    <x v="2"/>
  </r>
  <r>
    <n v="618"/>
    <s v="Robert Cowan"/>
    <x v="3"/>
    <n v="0.03"/>
    <n v="7.35"/>
    <n v="5.96"/>
    <x v="1"/>
    <x v="1"/>
    <x v="2"/>
    <x v="7"/>
    <x v="5"/>
    <s v="1/4 Fold Party Design Invitations &amp; White Envelopes, 24 8-1/2&quot; X 11&quot; Cards, 25 Env./Pack"/>
    <n v="0.38"/>
    <s v="United States"/>
    <x v="2"/>
    <x v="3"/>
    <s v="Pueblo West"/>
    <n v="81007"/>
    <x v="117"/>
    <x v="118"/>
    <n v="-11.113200000000001"/>
    <n v="1"/>
    <n v="13.16"/>
    <n v="88198"/>
    <n v="7.3199999999999994"/>
    <x v="2"/>
  </r>
  <r>
    <n v="638"/>
    <s v="Brooke Shepherd"/>
    <x v="0"/>
    <n v="0.06"/>
    <n v="65.989999999999995"/>
    <n v="8.8000000000000007"/>
    <x v="2"/>
    <x v="1"/>
    <x v="1"/>
    <x v="12"/>
    <x v="5"/>
    <s v="6120"/>
    <n v="0.57999999999999996"/>
    <s v="United States"/>
    <x v="2"/>
    <x v="8"/>
    <s v="Santa Cruz"/>
    <n v="95062"/>
    <x v="118"/>
    <x v="120"/>
    <n v="288.08999999999997"/>
    <n v="9"/>
    <n v="506.38"/>
    <n v="87954"/>
    <n v="65.929999999999993"/>
    <x v="2"/>
  </r>
  <r>
    <n v="638"/>
    <s v="Brooke Shepherd"/>
    <x v="0"/>
    <n v="0"/>
    <n v="195.99"/>
    <n v="4.2"/>
    <x v="2"/>
    <x v="1"/>
    <x v="1"/>
    <x v="12"/>
    <x v="5"/>
    <s v="KH 688"/>
    <n v="0.56999999999999995"/>
    <s v="United States"/>
    <x v="2"/>
    <x v="8"/>
    <s v="Santa Cruz"/>
    <n v="95062"/>
    <x v="118"/>
    <x v="121"/>
    <n v="719.47680000000003"/>
    <n v="6"/>
    <n v="1042.72"/>
    <n v="87954"/>
    <n v="195.99"/>
    <x v="2"/>
  </r>
  <r>
    <n v="640"/>
    <s v="Neal Wolfe"/>
    <x v="0"/>
    <n v="0.06"/>
    <n v="65.989999999999995"/>
    <n v="8.8000000000000007"/>
    <x v="2"/>
    <x v="1"/>
    <x v="1"/>
    <x v="12"/>
    <x v="5"/>
    <s v="6120"/>
    <n v="0.57999999999999996"/>
    <s v="United States"/>
    <x v="2"/>
    <x v="4"/>
    <s v="Seattle"/>
    <n v="98119"/>
    <x v="118"/>
    <x v="120"/>
    <n v="288.08999999999997"/>
    <n v="34"/>
    <n v="1912.98"/>
    <n v="45380"/>
    <n v="65.929999999999993"/>
    <x v="2"/>
  </r>
  <r>
    <n v="640"/>
    <s v="Neal Wolfe"/>
    <x v="0"/>
    <n v="0"/>
    <n v="195.99"/>
    <n v="4.2"/>
    <x v="2"/>
    <x v="1"/>
    <x v="1"/>
    <x v="12"/>
    <x v="5"/>
    <s v="KH 688"/>
    <n v="0.56999999999999995"/>
    <s v="United States"/>
    <x v="2"/>
    <x v="4"/>
    <s v="Seattle"/>
    <n v="98119"/>
    <x v="118"/>
    <x v="121"/>
    <n v="1030.509"/>
    <n v="24"/>
    <n v="4170.87"/>
    <n v="45380"/>
    <n v="195.99"/>
    <x v="2"/>
  </r>
  <r>
    <n v="851"/>
    <s v="Helen H Heller"/>
    <x v="0"/>
    <n v="0.06"/>
    <n v="1.26"/>
    <n v="0.7"/>
    <x v="1"/>
    <x v="3"/>
    <x v="2"/>
    <x v="14"/>
    <x v="2"/>
    <s v="Bagged Rubber Bands"/>
    <n v="0.81"/>
    <s v="United States"/>
    <x v="2"/>
    <x v="8"/>
    <s v="Hacienda Heights"/>
    <n v="91745"/>
    <x v="118"/>
    <x v="118"/>
    <n v="-6.6096000000000004"/>
    <n v="4"/>
    <n v="5.28"/>
    <n v="88571"/>
    <n v="1.2"/>
    <x v="2"/>
  </r>
  <r>
    <n v="854"/>
    <s v="Karen Hendricks"/>
    <x v="0"/>
    <n v="0.06"/>
    <n v="1.76"/>
    <n v="0.7"/>
    <x v="1"/>
    <x v="3"/>
    <x v="2"/>
    <x v="2"/>
    <x v="2"/>
    <s v="Newell 310"/>
    <n v="0.56000000000000005"/>
    <s v="United States"/>
    <x v="3"/>
    <x v="22"/>
    <s v="Branford"/>
    <n v="6405"/>
    <x v="118"/>
    <x v="121"/>
    <n v="1.2236"/>
    <n v="22"/>
    <n v="39.26"/>
    <n v="88571"/>
    <n v="1.7"/>
    <x v="3"/>
  </r>
  <r>
    <n v="855"/>
    <s v="Jacob Lanier"/>
    <x v="0"/>
    <n v="0.02"/>
    <n v="24.98"/>
    <n v="8.7899999999999991"/>
    <x v="1"/>
    <x v="3"/>
    <x v="2"/>
    <x v="6"/>
    <x v="5"/>
    <s v="2300 Heavy-Duty Transfer File Systems by Perma"/>
    <n v="0.66"/>
    <s v="United States"/>
    <x v="3"/>
    <x v="22"/>
    <s v="Danbury"/>
    <n v="6810"/>
    <x v="118"/>
    <x v="120"/>
    <n v="4.3148"/>
    <n v="23"/>
    <n v="606.51"/>
    <n v="88571"/>
    <n v="24.96"/>
    <x v="3"/>
  </r>
  <r>
    <n v="858"/>
    <s v="Arthur Brady"/>
    <x v="0"/>
    <n v="0.05"/>
    <n v="35.99"/>
    <n v="5.99"/>
    <x v="2"/>
    <x v="3"/>
    <x v="1"/>
    <x v="12"/>
    <x v="2"/>
    <s v="Accessory41"/>
    <n v="0.38"/>
    <s v="United States"/>
    <x v="3"/>
    <x v="29"/>
    <s v="Lewiston"/>
    <n v="4240"/>
    <x v="118"/>
    <x v="121"/>
    <n v="-125.83296"/>
    <n v="2"/>
    <n v="64.89"/>
    <n v="88571"/>
    <n v="35.940000000000005"/>
    <x v="3"/>
  </r>
  <r>
    <n v="2704"/>
    <s v="Juan Gold"/>
    <x v="0"/>
    <n v="0.06"/>
    <n v="3.6"/>
    <n v="2.2000000000000002"/>
    <x v="1"/>
    <x v="1"/>
    <x v="2"/>
    <x v="7"/>
    <x v="2"/>
    <s v="Telephone Message Books with Fax/Mobile Section, 4 1/4&quot; x 6&quot;"/>
    <n v="0.39"/>
    <s v="United States"/>
    <x v="0"/>
    <x v="12"/>
    <s v="Pensacola"/>
    <n v="32503"/>
    <x v="118"/>
    <x v="121"/>
    <n v="2755.6421999999998"/>
    <n v="4"/>
    <n v="15.19"/>
    <n v="91407"/>
    <n v="3.54"/>
    <x v="0"/>
  </r>
  <r>
    <n v="1352"/>
    <s v="Vivian Clarke"/>
    <x v="1"/>
    <n v="0.05"/>
    <n v="17.670000000000002"/>
    <n v="8.99"/>
    <x v="1"/>
    <x v="2"/>
    <x v="0"/>
    <x v="11"/>
    <x v="1"/>
    <s v="Executive Impressions 12&quot; Wall Clock"/>
    <n v="0.47"/>
    <s v="United States"/>
    <x v="3"/>
    <x v="36"/>
    <s v="Camp Springs"/>
    <n v="20746"/>
    <x v="118"/>
    <x v="120"/>
    <n v="46.036799999999999"/>
    <n v="16"/>
    <n v="283.44"/>
    <n v="88234"/>
    <n v="17.62"/>
    <x v="3"/>
  </r>
  <r>
    <n v="1347"/>
    <s v="Vivian Goldstein"/>
    <x v="2"/>
    <n v="0.1"/>
    <n v="2.62"/>
    <n v="0.8"/>
    <x v="1"/>
    <x v="2"/>
    <x v="2"/>
    <x v="14"/>
    <x v="2"/>
    <s v="Staples Metal Binder Clips"/>
    <n v="0.39"/>
    <s v="United States"/>
    <x v="0"/>
    <x v="12"/>
    <s v="Brandon"/>
    <n v="33511"/>
    <x v="118"/>
    <x v="122"/>
    <n v="-94.490899999999996"/>
    <n v="21"/>
    <n v="51.86"/>
    <n v="89686"/>
    <n v="2.52"/>
    <x v="0"/>
  </r>
  <r>
    <n v="2704"/>
    <s v="Juan Gold"/>
    <x v="2"/>
    <n v="0.03"/>
    <n v="13.48"/>
    <n v="4.51"/>
    <x v="2"/>
    <x v="1"/>
    <x v="2"/>
    <x v="6"/>
    <x v="5"/>
    <s v="Tenex Personal Project File with Scoop Front Design, Black"/>
    <n v="0.59"/>
    <s v="United States"/>
    <x v="0"/>
    <x v="12"/>
    <s v="Pensacola"/>
    <n v="32503"/>
    <x v="118"/>
    <x v="123"/>
    <n v="-256.01799999999997"/>
    <n v="4"/>
    <n v="59.49"/>
    <n v="91408"/>
    <n v="13.450000000000001"/>
    <x v="0"/>
  </r>
  <r>
    <n v="2823"/>
    <s v="Max Hurley"/>
    <x v="2"/>
    <n v="0.02"/>
    <n v="21.98"/>
    <n v="2.87"/>
    <x v="1"/>
    <x v="3"/>
    <x v="2"/>
    <x v="2"/>
    <x v="1"/>
    <s v="Panasonic KP-310 Heavy-Duty Electric Pencil Sharpener"/>
    <n v="0.55000000000000004"/>
    <s v="United States"/>
    <x v="2"/>
    <x v="26"/>
    <s v="North Las Vegas"/>
    <n v="89031"/>
    <x v="118"/>
    <x v="121"/>
    <n v="165.6345"/>
    <n v="11"/>
    <n v="240.05"/>
    <n v="87240"/>
    <n v="21.96"/>
    <x v="2"/>
  </r>
  <r>
    <n v="1989"/>
    <s v="David Weaver"/>
    <x v="4"/>
    <n v="0.1"/>
    <n v="1.6"/>
    <n v="1.29"/>
    <x v="1"/>
    <x v="2"/>
    <x v="2"/>
    <x v="2"/>
    <x v="2"/>
    <s v="Sanford Pocket Accent® Highlighters"/>
    <n v="0.42"/>
    <s v="United States"/>
    <x v="2"/>
    <x v="15"/>
    <s v="Holladay"/>
    <n v="84117"/>
    <x v="118"/>
    <x v="118"/>
    <n v="-14.990399999999999"/>
    <n v="11"/>
    <n v="16.88"/>
    <n v="90003"/>
    <n v="1.5"/>
    <x v="2"/>
  </r>
  <r>
    <n v="2394"/>
    <s v="Tina Monroe"/>
    <x v="0"/>
    <n v="0.01"/>
    <n v="11.7"/>
    <n v="5.63"/>
    <x v="1"/>
    <x v="3"/>
    <x v="2"/>
    <x v="5"/>
    <x v="5"/>
    <s v="Fellowes Binding Cases"/>
    <n v="0.4"/>
    <s v="United States"/>
    <x v="0"/>
    <x v="5"/>
    <s v="Sandy Springs"/>
    <n v="30328"/>
    <x v="119"/>
    <x v="117"/>
    <n v="39.21"/>
    <n v="16"/>
    <n v="196.69"/>
    <n v="86949"/>
    <n v="11.69"/>
    <x v="0"/>
  </r>
  <r>
    <n v="2394"/>
    <s v="Tina Monroe"/>
    <x v="0"/>
    <n v="0.03"/>
    <n v="4.55"/>
    <n v="1.49"/>
    <x v="1"/>
    <x v="3"/>
    <x v="2"/>
    <x v="5"/>
    <x v="5"/>
    <s v="Presstex Flexible Ring Binders"/>
    <n v="0.35"/>
    <s v="United States"/>
    <x v="0"/>
    <x v="5"/>
    <s v="Sandy Springs"/>
    <n v="30328"/>
    <x v="119"/>
    <x v="120"/>
    <n v="100.38"/>
    <n v="9"/>
    <n v="40.28"/>
    <n v="86949"/>
    <n v="4.5199999999999996"/>
    <x v="0"/>
  </r>
  <r>
    <n v="2724"/>
    <s v="Erika Clapp"/>
    <x v="0"/>
    <n v="0.06"/>
    <n v="4.9800000000000004"/>
    <n v="7.44"/>
    <x v="1"/>
    <x v="2"/>
    <x v="2"/>
    <x v="7"/>
    <x v="5"/>
    <s v="Xerox 1922"/>
    <n v="0.36"/>
    <s v="United States"/>
    <x v="0"/>
    <x v="34"/>
    <s v="Chattanooga"/>
    <n v="37421"/>
    <x v="119"/>
    <x v="121"/>
    <n v="-37.561999999999998"/>
    <n v="10"/>
    <n v="53.21"/>
    <n v="88959"/>
    <n v="4.9200000000000008"/>
    <x v="0"/>
  </r>
  <r>
    <n v="2724"/>
    <s v="Erika Clapp"/>
    <x v="0"/>
    <n v="0.01"/>
    <n v="6.48"/>
    <n v="7.37"/>
    <x v="1"/>
    <x v="2"/>
    <x v="2"/>
    <x v="7"/>
    <x v="5"/>
    <s v="Xerox 210"/>
    <n v="0.37"/>
    <s v="United States"/>
    <x v="0"/>
    <x v="34"/>
    <s v="Chattanooga"/>
    <n v="37421"/>
    <x v="119"/>
    <x v="117"/>
    <n v="-449.69400000000002"/>
    <n v="18"/>
    <n v="122.8"/>
    <n v="88959"/>
    <n v="6.4700000000000006"/>
    <x v="0"/>
  </r>
  <r>
    <n v="1271"/>
    <s v="Joanne Church"/>
    <x v="2"/>
    <n v="0.1"/>
    <n v="34.229999999999997"/>
    <n v="5.0199999999999996"/>
    <x v="1"/>
    <x v="3"/>
    <x v="0"/>
    <x v="11"/>
    <x v="5"/>
    <s v="Hand-Finished Solid Wood Document Frame"/>
    <n v="0.55000000000000004"/>
    <s v="United States"/>
    <x v="2"/>
    <x v="8"/>
    <s v="La Mesa"/>
    <n v="91941"/>
    <x v="119"/>
    <x v="122"/>
    <n v="151.56540000000001"/>
    <n v="7"/>
    <n v="219.66"/>
    <n v="88411"/>
    <n v="34.129999999999995"/>
    <x v="2"/>
  </r>
  <r>
    <n v="1383"/>
    <s v="Christina Hanna"/>
    <x v="4"/>
    <n v="0.03"/>
    <n v="2.23"/>
    <n v="4.57"/>
    <x v="1"/>
    <x v="1"/>
    <x v="0"/>
    <x v="11"/>
    <x v="1"/>
    <s v="Eldon Pizzaz™ Desk Accessories"/>
    <n v="0.41"/>
    <s v="United States"/>
    <x v="2"/>
    <x v="15"/>
    <s v="West Valley City"/>
    <n v="84120"/>
    <x v="119"/>
    <x v="121"/>
    <n v="-93.25"/>
    <n v="12"/>
    <n v="28.66"/>
    <n v="89406"/>
    <n v="2.2000000000000002"/>
    <x v="2"/>
  </r>
  <r>
    <n v="381"/>
    <s v="Danielle Watts"/>
    <x v="3"/>
    <n v="7.0000000000000007E-2"/>
    <n v="415.88"/>
    <n v="11.37"/>
    <x v="1"/>
    <x v="3"/>
    <x v="2"/>
    <x v="6"/>
    <x v="5"/>
    <s v="Deluxe Rollaway Locking File with Drawer"/>
    <n v="0.56999999999999995"/>
    <s v="United States"/>
    <x v="1"/>
    <x v="10"/>
    <s v="Bloomington"/>
    <n v="61701"/>
    <x v="119"/>
    <x v="120"/>
    <n v="-539.59"/>
    <n v="1"/>
    <n v="394.51"/>
    <n v="88929"/>
    <n v="415.81"/>
    <x v="1"/>
  </r>
  <r>
    <n v="1193"/>
    <s v="Louis Parrish"/>
    <x v="3"/>
    <n v="0.03"/>
    <n v="5.98"/>
    <n v="1.49"/>
    <x v="1"/>
    <x v="0"/>
    <x v="2"/>
    <x v="5"/>
    <x v="5"/>
    <s v="Avery Hanging File Binders"/>
    <n v="0.39"/>
    <s v="United States"/>
    <x v="3"/>
    <x v="31"/>
    <s v="Washington"/>
    <n v="20016"/>
    <x v="119"/>
    <x v="117"/>
    <n v="38.08"/>
    <n v="85"/>
    <n v="517.85"/>
    <n v="38852"/>
    <n v="5.95"/>
    <x v="3"/>
  </r>
  <r>
    <n v="1194"/>
    <s v="Sidney Brewer"/>
    <x v="3"/>
    <n v="0.03"/>
    <n v="5.98"/>
    <n v="1.49"/>
    <x v="1"/>
    <x v="0"/>
    <x v="2"/>
    <x v="5"/>
    <x v="5"/>
    <s v="Avery Hanging File Binders"/>
    <n v="0.39"/>
    <s v="United States"/>
    <x v="0"/>
    <x v="12"/>
    <s v="Immokalee"/>
    <n v="34142"/>
    <x v="119"/>
    <x v="117"/>
    <n v="20.495999999999999"/>
    <n v="21"/>
    <n v="127.94"/>
    <n v="87586"/>
    <n v="5.95"/>
    <x v="0"/>
  </r>
  <r>
    <n v="3139"/>
    <s v="David Powell"/>
    <x v="0"/>
    <n v="0.09"/>
    <n v="280.98"/>
    <n v="57"/>
    <x v="0"/>
    <x v="2"/>
    <x v="0"/>
    <x v="9"/>
    <x v="3"/>
    <s v="Hon 2090 “Pillow Soft” Series Mid Back Swivel/Tilt Chairs"/>
    <n v="0.78"/>
    <s v="United States"/>
    <x v="3"/>
    <x v="33"/>
    <s v="Cranford"/>
    <n v="7016"/>
    <x v="120"/>
    <x v="124"/>
    <n v="252.488"/>
    <n v="31"/>
    <n v="7974.21"/>
    <n v="86793"/>
    <n v="280.89000000000004"/>
    <x v="3"/>
  </r>
  <r>
    <n v="3367"/>
    <s v="Renee McKenzie"/>
    <x v="0"/>
    <n v="0.08"/>
    <n v="30.97"/>
    <n v="4"/>
    <x v="1"/>
    <x v="2"/>
    <x v="1"/>
    <x v="1"/>
    <x v="5"/>
    <s v="Microsoft Multimedia Keyboard"/>
    <n v="0.74"/>
    <s v="United States"/>
    <x v="3"/>
    <x v="27"/>
    <s v="Upper Arlington"/>
    <n v="43221"/>
    <x v="120"/>
    <x v="117"/>
    <n v="10.68"/>
    <n v="26"/>
    <n v="758.97"/>
    <n v="90502"/>
    <n v="30.89"/>
    <x v="3"/>
  </r>
  <r>
    <n v="3367"/>
    <s v="Renee McKenzie"/>
    <x v="0"/>
    <n v="0.1"/>
    <n v="4.13"/>
    <n v="0.5"/>
    <x v="2"/>
    <x v="2"/>
    <x v="2"/>
    <x v="13"/>
    <x v="5"/>
    <s v="Avery 506"/>
    <n v="0.39"/>
    <s v="United States"/>
    <x v="3"/>
    <x v="27"/>
    <s v="Upper Arlington"/>
    <n v="43221"/>
    <x v="120"/>
    <x v="123"/>
    <n v="58.263599999999997"/>
    <n v="18"/>
    <n v="84.44"/>
    <n v="90502"/>
    <n v="4.03"/>
    <x v="3"/>
  </r>
  <r>
    <n v="408"/>
    <s v="Calvin Parsons Walter"/>
    <x v="2"/>
    <n v="7.0000000000000007E-2"/>
    <n v="29.17"/>
    <n v="6.27"/>
    <x v="1"/>
    <x v="3"/>
    <x v="2"/>
    <x v="5"/>
    <x v="5"/>
    <s v="Binding Machine Supplies"/>
    <n v="0.37"/>
    <s v="United States"/>
    <x v="1"/>
    <x v="18"/>
    <s v="San Juan"/>
    <n v="78589"/>
    <x v="120"/>
    <x v="122"/>
    <n v="236.2371"/>
    <n v="14"/>
    <n v="400.47"/>
    <n v="89639"/>
    <n v="29.1"/>
    <x v="1"/>
  </r>
  <r>
    <n v="2426"/>
    <s v="Dorothy Holt"/>
    <x v="2"/>
    <n v="0.08"/>
    <n v="4.4800000000000004"/>
    <n v="49"/>
    <x v="1"/>
    <x v="0"/>
    <x v="2"/>
    <x v="8"/>
    <x v="4"/>
    <s v="Hoover Portapower™ Portable Vacuum"/>
    <n v="0.6"/>
    <s v="United States"/>
    <x v="1"/>
    <x v="18"/>
    <s v="Irving"/>
    <n v="75061"/>
    <x v="120"/>
    <x v="121"/>
    <n v="139.58009999999999"/>
    <n v="37"/>
    <n v="202.29"/>
    <n v="90861"/>
    <n v="4.4000000000000004"/>
    <x v="1"/>
  </r>
  <r>
    <n v="2426"/>
    <s v="Dorothy Holt"/>
    <x v="2"/>
    <n v="0"/>
    <n v="17.670000000000002"/>
    <n v="8.99"/>
    <x v="1"/>
    <x v="0"/>
    <x v="0"/>
    <x v="11"/>
    <x v="1"/>
    <s v="Executive Impressions 12&quot; Wall Clock"/>
    <n v="0.47"/>
    <s v="United States"/>
    <x v="1"/>
    <x v="18"/>
    <s v="Irving"/>
    <n v="75061"/>
    <x v="120"/>
    <x v="125"/>
    <n v="109.67"/>
    <n v="9"/>
    <n v="168.71"/>
    <n v="90861"/>
    <n v="17.670000000000002"/>
    <x v="1"/>
  </r>
  <r>
    <n v="2578"/>
    <s v="Kent Gill"/>
    <x v="2"/>
    <n v="0.04"/>
    <n v="8.6"/>
    <n v="6.19"/>
    <x v="1"/>
    <x v="2"/>
    <x v="2"/>
    <x v="5"/>
    <x v="5"/>
    <s v="Avery Printable Repositionable Plastic Tabs"/>
    <n v="0.38"/>
    <s v="United States"/>
    <x v="0"/>
    <x v="16"/>
    <s v="Opelika"/>
    <n v="36801"/>
    <x v="120"/>
    <x v="123"/>
    <n v="309.71159999999998"/>
    <n v="5"/>
    <n v="46.85"/>
    <n v="88298"/>
    <n v="8.56"/>
    <x v="0"/>
  </r>
  <r>
    <n v="2578"/>
    <s v="Kent Gill"/>
    <x v="2"/>
    <n v="0.01"/>
    <n v="3.58"/>
    <n v="1.63"/>
    <x v="1"/>
    <x v="2"/>
    <x v="2"/>
    <x v="14"/>
    <x v="2"/>
    <s v="OIC Colored Binder Clips, Assorted Sizes"/>
    <n v="0.36"/>
    <s v="United States"/>
    <x v="0"/>
    <x v="16"/>
    <s v="Opelika"/>
    <n v="36801"/>
    <x v="120"/>
    <x v="122"/>
    <n v="-128.85599999999999"/>
    <n v="26"/>
    <n v="93.57"/>
    <n v="88298"/>
    <n v="3.5700000000000003"/>
    <x v="0"/>
  </r>
  <r>
    <n v="2578"/>
    <s v="Kent Gill"/>
    <x v="2"/>
    <n v="0.08"/>
    <n v="105.49"/>
    <n v="41.64"/>
    <x v="0"/>
    <x v="2"/>
    <x v="0"/>
    <x v="0"/>
    <x v="0"/>
    <s v="Balt Solid Wood Rectangular Table"/>
    <n v="0.75"/>
    <s v="United States"/>
    <x v="0"/>
    <x v="16"/>
    <s v="Opelika"/>
    <n v="36801"/>
    <x v="120"/>
    <x v="125"/>
    <n v="-36.945999999999998"/>
    <n v="34"/>
    <n v="2694.49"/>
    <n v="88298"/>
    <n v="105.41"/>
    <x v="0"/>
  </r>
  <r>
    <n v="2531"/>
    <s v="Rick Houston"/>
    <x v="4"/>
    <n v="0.08"/>
    <n v="4"/>
    <n v="1.3"/>
    <x v="1"/>
    <x v="0"/>
    <x v="2"/>
    <x v="7"/>
    <x v="2"/>
    <s v="EcoTones® Memo Sheets"/>
    <n v="0.37"/>
    <s v="United States"/>
    <x v="2"/>
    <x v="8"/>
    <s v="Atascadero"/>
    <n v="93422"/>
    <x v="120"/>
    <x v="123"/>
    <n v="28.4"/>
    <n v="14"/>
    <n v="51.99"/>
    <n v="87452"/>
    <n v="3.92"/>
    <x v="2"/>
  </r>
  <r>
    <n v="27"/>
    <s v="Guy Gallagher"/>
    <x v="3"/>
    <n v="0.04"/>
    <n v="4.1399999999999997"/>
    <n v="6.6"/>
    <x v="1"/>
    <x v="3"/>
    <x v="0"/>
    <x v="11"/>
    <x v="5"/>
    <s v="Eldon Image Series Black Desk Accessories"/>
    <n v="0.49"/>
    <s v="United States"/>
    <x v="2"/>
    <x v="8"/>
    <s v="Lakewood"/>
    <n v="90712"/>
    <x v="120"/>
    <x v="123"/>
    <n v="8.8940000000000001"/>
    <n v="12"/>
    <n v="54.78"/>
    <n v="87652"/>
    <n v="4.0999999999999996"/>
    <x v="2"/>
  </r>
  <r>
    <n v="3386"/>
    <s v="Carmen Elmore"/>
    <x v="0"/>
    <n v="0"/>
    <n v="2.61"/>
    <n v="0.5"/>
    <x v="1"/>
    <x v="3"/>
    <x v="2"/>
    <x v="13"/>
    <x v="5"/>
    <s v="Avery 494"/>
    <n v="0.39"/>
    <s v="United States"/>
    <x v="3"/>
    <x v="27"/>
    <s v="Bowling Green"/>
    <n v="43402"/>
    <x v="121"/>
    <x v="124"/>
    <n v="19.554600000000001"/>
    <n v="10"/>
    <n v="28.34"/>
    <n v="88746"/>
    <n v="2.61"/>
    <x v="3"/>
  </r>
  <r>
    <n v="3386"/>
    <s v="Carmen Elmore"/>
    <x v="0"/>
    <n v="0.04"/>
    <n v="25.38"/>
    <n v="8.99"/>
    <x v="2"/>
    <x v="3"/>
    <x v="0"/>
    <x v="11"/>
    <x v="1"/>
    <s v="Executive Impressions 13&quot; Chairman Wall Clock"/>
    <n v="0.5"/>
    <s v="United States"/>
    <x v="3"/>
    <x v="27"/>
    <s v="Bowling Green"/>
    <n v="43402"/>
    <x v="121"/>
    <x v="122"/>
    <n v="152.482"/>
    <n v="35"/>
    <n v="861.3"/>
    <n v="88746"/>
    <n v="25.34"/>
    <x v="3"/>
  </r>
  <r>
    <n v="2157"/>
    <s v="Tom Hoyle Honeycutt"/>
    <x v="1"/>
    <n v="7.0000000000000007E-2"/>
    <n v="30.93"/>
    <n v="3.92"/>
    <x v="1"/>
    <x v="2"/>
    <x v="0"/>
    <x v="11"/>
    <x v="1"/>
    <s v="Advantus Employee of the Month Certificate Frame, 11 x 13-1/2"/>
    <n v="0.44"/>
    <s v="United States"/>
    <x v="1"/>
    <x v="25"/>
    <s v="Warren"/>
    <n v="48093"/>
    <x v="121"/>
    <x v="123"/>
    <n v="398.30250000000001"/>
    <n v="19"/>
    <n v="577.25"/>
    <n v="90386"/>
    <n v="30.86"/>
    <x v="1"/>
  </r>
  <r>
    <n v="2157"/>
    <s v="Tom Hoyle Honeycutt"/>
    <x v="1"/>
    <n v="0.05"/>
    <n v="297.48"/>
    <n v="18.059999999999999"/>
    <x v="0"/>
    <x v="2"/>
    <x v="1"/>
    <x v="3"/>
    <x v="3"/>
    <s v="Panasonic KX-P3200 Dot Matrix Printer"/>
    <n v="0.6"/>
    <s v="United States"/>
    <x v="1"/>
    <x v="25"/>
    <s v="Warren"/>
    <n v="48093"/>
    <x v="121"/>
    <x v="123"/>
    <n v="709.85199999999998"/>
    <n v="14"/>
    <n v="4075.18"/>
    <n v="90386"/>
    <n v="297.43"/>
    <x v="1"/>
  </r>
  <r>
    <n v="2157"/>
    <s v="Tom Hoyle Honeycutt"/>
    <x v="1"/>
    <n v="7.0000000000000007E-2"/>
    <n v="296.18"/>
    <n v="54.12"/>
    <x v="0"/>
    <x v="2"/>
    <x v="0"/>
    <x v="0"/>
    <x v="0"/>
    <s v="Hon 94000 Series Round Tables"/>
    <n v="0.76"/>
    <s v="United States"/>
    <x v="1"/>
    <x v="25"/>
    <s v="Warren"/>
    <n v="48093"/>
    <x v="121"/>
    <x v="124"/>
    <n v="80.809200000000004"/>
    <n v="6"/>
    <n v="1798.23"/>
    <n v="90386"/>
    <n v="296.11"/>
    <x v="1"/>
  </r>
  <r>
    <n v="1391"/>
    <s v="Carolyn Greer"/>
    <x v="2"/>
    <n v="7.0000000000000007E-2"/>
    <n v="12.28"/>
    <n v="6.13"/>
    <x v="1"/>
    <x v="0"/>
    <x v="2"/>
    <x v="6"/>
    <x v="5"/>
    <s v="Recycled Eldon Regeneration Jumbo File"/>
    <n v="0.56999999999999995"/>
    <s v="United States"/>
    <x v="2"/>
    <x v="8"/>
    <s v="Sunnyvale"/>
    <n v="94086"/>
    <x v="121"/>
    <x v="126"/>
    <n v="15.236000000000001"/>
    <n v="33"/>
    <n v="389.59"/>
    <n v="88730"/>
    <n v="12.209999999999999"/>
    <x v="2"/>
  </r>
  <r>
    <n v="1680"/>
    <s v="Esther Whitaker"/>
    <x v="2"/>
    <n v="0.09"/>
    <n v="30.98"/>
    <n v="19.510000000000002"/>
    <x v="1"/>
    <x v="1"/>
    <x v="2"/>
    <x v="15"/>
    <x v="5"/>
    <s v="Staples Colored Interoffice Envelopes"/>
    <n v="0.36"/>
    <s v="United States"/>
    <x v="3"/>
    <x v="27"/>
    <s v="Fairfield"/>
    <n v="45014"/>
    <x v="121"/>
    <x v="124"/>
    <n v="-163.53"/>
    <n v="18"/>
    <n v="514.62"/>
    <n v="86645"/>
    <n v="30.89"/>
    <x v="3"/>
  </r>
  <r>
    <n v="1680"/>
    <s v="Esther Whitaker"/>
    <x v="2"/>
    <n v="0.03"/>
    <n v="49.34"/>
    <n v="10.25"/>
    <x v="1"/>
    <x v="1"/>
    <x v="0"/>
    <x v="11"/>
    <x v="4"/>
    <s v="Electrix Fluorescent Magnifier Lamps &amp; Weighted Base"/>
    <n v="0.56999999999999995"/>
    <s v="United States"/>
    <x v="3"/>
    <x v="27"/>
    <s v="Fairfield"/>
    <n v="45014"/>
    <x v="121"/>
    <x v="124"/>
    <n v="554.77"/>
    <n v="17"/>
    <n v="817.32"/>
    <n v="86645"/>
    <n v="49.31"/>
    <x v="3"/>
  </r>
  <r>
    <n v="94"/>
    <s v="Eddie House Mueller"/>
    <x v="3"/>
    <n v="0.04"/>
    <n v="160.97999999999999"/>
    <n v="30"/>
    <x v="0"/>
    <x v="2"/>
    <x v="0"/>
    <x v="9"/>
    <x v="3"/>
    <s v="Office Star - Mid Back Dual function Ergonomic High Back Chair with 2-Way Adjustable Arms"/>
    <n v="0.62"/>
    <s v="United States"/>
    <x v="1"/>
    <x v="10"/>
    <s v="Chicago"/>
    <n v="60601"/>
    <x v="121"/>
    <x v="124"/>
    <n v="116.1"/>
    <n v="37"/>
    <n v="6276.34"/>
    <n v="44231"/>
    <n v="160.94"/>
    <x v="1"/>
  </r>
  <r>
    <n v="94"/>
    <s v="Eddie House Mueller"/>
    <x v="3"/>
    <n v="0.01"/>
    <n v="17.98"/>
    <n v="4"/>
    <x v="1"/>
    <x v="2"/>
    <x v="1"/>
    <x v="1"/>
    <x v="5"/>
    <s v="Belkin 107-key enhanced keyboard, USB/PS/2 interface"/>
    <n v="0.79"/>
    <s v="United States"/>
    <x v="1"/>
    <x v="10"/>
    <s v="Chicago"/>
    <n v="60601"/>
    <x v="121"/>
    <x v="124"/>
    <n v="-87.96"/>
    <n v="146"/>
    <n v="2664.4"/>
    <n v="44231"/>
    <n v="17.97"/>
    <x v="1"/>
  </r>
  <r>
    <n v="97"/>
    <s v="Max McKenna"/>
    <x v="3"/>
    <n v="0.04"/>
    <n v="160.97999999999999"/>
    <n v="30"/>
    <x v="0"/>
    <x v="2"/>
    <x v="0"/>
    <x v="9"/>
    <x v="3"/>
    <s v="Office Star - Mid Back Dual function Ergonomic High Back Chair with 2-Way Adjustable Arms"/>
    <n v="0.62"/>
    <s v="United States"/>
    <x v="1"/>
    <x v="38"/>
    <s v="Manhattan"/>
    <n v="66502"/>
    <x v="121"/>
    <x v="124"/>
    <n v="255.42"/>
    <n v="9"/>
    <n v="1526.68"/>
    <n v="87306"/>
    <n v="160.94"/>
    <x v="1"/>
  </r>
  <r>
    <n v="97"/>
    <s v="Max McKenna"/>
    <x v="3"/>
    <n v="0.06"/>
    <n v="115.99"/>
    <n v="8.99"/>
    <x v="1"/>
    <x v="2"/>
    <x v="1"/>
    <x v="12"/>
    <x v="5"/>
    <s v="5185"/>
    <n v="0.57999999999999996"/>
    <s v="United States"/>
    <x v="1"/>
    <x v="38"/>
    <s v="Manhattan"/>
    <n v="66502"/>
    <x v="121"/>
    <x v="123"/>
    <n v="685.6146"/>
    <n v="20"/>
    <n v="1952.56"/>
    <n v="87306"/>
    <n v="115.92999999999999"/>
    <x v="1"/>
  </r>
  <r>
    <n v="1869"/>
    <s v="Roberta Daniel"/>
    <x v="3"/>
    <n v="0.08"/>
    <n v="8.09"/>
    <n v="7.96"/>
    <x v="1"/>
    <x v="1"/>
    <x v="0"/>
    <x v="11"/>
    <x v="5"/>
    <s v="6&quot; Cubicle Wall Clock, Black"/>
    <n v="0.49"/>
    <s v="United States"/>
    <x v="2"/>
    <x v="43"/>
    <s v="Alamogordo"/>
    <n v="88310"/>
    <x v="121"/>
    <x v="123"/>
    <n v="-88.82"/>
    <n v="10"/>
    <n v="80.349999999999994"/>
    <n v="89209"/>
    <n v="8.01"/>
    <x v="2"/>
  </r>
  <r>
    <n v="335"/>
    <s v="Curtis O'Connell"/>
    <x v="0"/>
    <n v="0.09"/>
    <n v="6.28"/>
    <n v="5.29"/>
    <x v="1"/>
    <x v="3"/>
    <x v="0"/>
    <x v="11"/>
    <x v="5"/>
    <s v="Eldon® 200 Class™ Desk Accessories, Burgundy"/>
    <n v="0.43"/>
    <s v="United States"/>
    <x v="2"/>
    <x v="14"/>
    <s v="Medford"/>
    <n v="97504"/>
    <x v="122"/>
    <x v="123"/>
    <n v="-5.2"/>
    <n v="1"/>
    <n v="8.5299999999999994"/>
    <n v="87277"/>
    <n v="6.19"/>
    <x v="2"/>
  </r>
  <r>
    <n v="342"/>
    <s v="Jacqueline Noble"/>
    <x v="0"/>
    <n v="0.01"/>
    <n v="3.26"/>
    <n v="1.86"/>
    <x v="1"/>
    <x v="3"/>
    <x v="2"/>
    <x v="2"/>
    <x v="2"/>
    <s v="Avery Hi-Liter GlideStik Fluorescent Highlighter, Yellow Ink"/>
    <n v="0.41"/>
    <s v="United States"/>
    <x v="0"/>
    <x v="12"/>
    <s v="Miami"/>
    <n v="33181"/>
    <x v="122"/>
    <x v="122"/>
    <n v="-4.6683000000000003"/>
    <n v="20"/>
    <n v="73.97"/>
    <n v="3332"/>
    <n v="3.25"/>
    <x v="0"/>
  </r>
  <r>
    <n v="344"/>
    <s v="Rosemary English"/>
    <x v="0"/>
    <n v="0.01"/>
    <n v="3.26"/>
    <n v="1.86"/>
    <x v="1"/>
    <x v="3"/>
    <x v="2"/>
    <x v="2"/>
    <x v="2"/>
    <s v="Avery Hi-Liter GlideStik Fluorescent Highlighter, Yellow Ink"/>
    <n v="0.41"/>
    <s v="United States"/>
    <x v="3"/>
    <x v="29"/>
    <s v="Portland"/>
    <n v="4101"/>
    <x v="122"/>
    <x v="122"/>
    <n v="0.70199999999999996"/>
    <n v="5"/>
    <n v="18.489999999999998"/>
    <n v="88152"/>
    <n v="3.25"/>
    <x v="3"/>
  </r>
  <r>
    <n v="2289"/>
    <s v="Ryan Herman"/>
    <x v="0"/>
    <n v="0.01"/>
    <n v="7.59"/>
    <n v="4"/>
    <x v="1"/>
    <x v="2"/>
    <x v="0"/>
    <x v="11"/>
    <x v="2"/>
    <s v="Master Giant Foot® Doorstop, Safety Yellow"/>
    <n v="0.42"/>
    <s v="United States"/>
    <x v="1"/>
    <x v="7"/>
    <s v="Burnsville"/>
    <n v="55337"/>
    <x v="122"/>
    <x v="123"/>
    <n v="2.97"/>
    <n v="17"/>
    <n v="136.25"/>
    <n v="88165"/>
    <n v="7.58"/>
    <x v="1"/>
  </r>
  <r>
    <n v="2650"/>
    <s v="Joanne Chu"/>
    <x v="0"/>
    <n v="0.05"/>
    <n v="35.99"/>
    <n v="5.99"/>
    <x v="1"/>
    <x v="3"/>
    <x v="1"/>
    <x v="12"/>
    <x v="2"/>
    <s v="Accessory41"/>
    <n v="0.38"/>
    <s v="United States"/>
    <x v="3"/>
    <x v="28"/>
    <s v="Baldwin"/>
    <n v="15234"/>
    <x v="122"/>
    <x v="124"/>
    <n v="524.31719999999996"/>
    <n v="26"/>
    <n v="759.88"/>
    <n v="88815"/>
    <n v="35.940000000000005"/>
    <x v="3"/>
  </r>
  <r>
    <n v="2689"/>
    <s v="Marlene Gray"/>
    <x v="0"/>
    <n v="0.09"/>
    <n v="3.75"/>
    <n v="0.5"/>
    <x v="1"/>
    <x v="2"/>
    <x v="2"/>
    <x v="13"/>
    <x v="5"/>
    <s v="Avery 496"/>
    <n v="0.37"/>
    <s v="United States"/>
    <x v="3"/>
    <x v="33"/>
    <s v="Clifton"/>
    <n v="7011"/>
    <x v="122"/>
    <x v="122"/>
    <n v="51.218699999999998"/>
    <n v="21"/>
    <n v="74.23"/>
    <n v="90624"/>
    <n v="3.66"/>
    <x v="3"/>
  </r>
  <r>
    <n v="2693"/>
    <s v="Lloyd Cannon"/>
    <x v="0"/>
    <n v="0.01"/>
    <n v="30.98"/>
    <n v="9.18"/>
    <x v="1"/>
    <x v="2"/>
    <x v="2"/>
    <x v="7"/>
    <x v="5"/>
    <s v="Xerox 1951"/>
    <n v="0.4"/>
    <s v="United States"/>
    <x v="3"/>
    <x v="42"/>
    <s v="Bennington"/>
    <n v="5201"/>
    <x v="122"/>
    <x v="123"/>
    <n v="380.46800000000002"/>
    <n v="20"/>
    <n v="627.19000000000005"/>
    <n v="90624"/>
    <n v="30.97"/>
    <x v="3"/>
  </r>
  <r>
    <n v="411"/>
    <s v="Carolyn Proctor"/>
    <x v="1"/>
    <n v="0.05"/>
    <n v="178.47"/>
    <n v="19.989999999999998"/>
    <x v="2"/>
    <x v="1"/>
    <x v="2"/>
    <x v="6"/>
    <x v="5"/>
    <s v="Hot File® 7-Pocket, Floor Stand"/>
    <n v="0.55000000000000004"/>
    <s v="United States"/>
    <x v="2"/>
    <x v="8"/>
    <s v="Oakland"/>
    <n v="94601"/>
    <x v="122"/>
    <x v="127"/>
    <n v="943"/>
    <n v="9"/>
    <n v="1531.31"/>
    <n v="87905"/>
    <n v="178.42"/>
    <x v="2"/>
  </r>
  <r>
    <n v="3176"/>
    <s v="Jackie McCullough"/>
    <x v="1"/>
    <n v="0.06"/>
    <n v="10.97"/>
    <n v="6.5"/>
    <x v="1"/>
    <x v="1"/>
    <x v="1"/>
    <x v="1"/>
    <x v="5"/>
    <s v="Micro Innovations 104 Keyboard"/>
    <n v="0.64"/>
    <s v="United States"/>
    <x v="0"/>
    <x v="12"/>
    <s v="Jacksonville"/>
    <n v="32216"/>
    <x v="122"/>
    <x v="122"/>
    <n v="65.597999999999999"/>
    <n v="19"/>
    <n v="215.25"/>
    <n v="90820"/>
    <n v="10.91"/>
    <x v="0"/>
  </r>
  <r>
    <n v="3356"/>
    <s v="Richard Tan"/>
    <x v="4"/>
    <n v="7.0000000000000007E-2"/>
    <n v="5.34"/>
    <n v="5.63"/>
    <x v="1"/>
    <x v="3"/>
    <x v="2"/>
    <x v="5"/>
    <x v="5"/>
    <s v="Pressboard Data Binder, Crimson, 12&quot; X 8 1/2&quot;"/>
    <n v="0.39"/>
    <s v="United States"/>
    <x v="2"/>
    <x v="37"/>
    <s v="Eagle"/>
    <n v="83616"/>
    <x v="122"/>
    <x v="122"/>
    <n v="-116.3455"/>
    <n v="13"/>
    <n v="66.650000000000006"/>
    <n v="88588"/>
    <n v="5.27"/>
    <x v="2"/>
  </r>
  <r>
    <n v="3356"/>
    <s v="Richard Tan"/>
    <x v="4"/>
    <n v="0.03"/>
    <n v="160.97999999999999"/>
    <n v="30"/>
    <x v="0"/>
    <x v="3"/>
    <x v="0"/>
    <x v="9"/>
    <x v="3"/>
    <s v="Office Star - Mid Back Dual function Ergonomic High Back Chair with 2-Way Adjustable Arms"/>
    <n v="0.62"/>
    <s v="United States"/>
    <x v="2"/>
    <x v="37"/>
    <s v="Eagle"/>
    <n v="83616"/>
    <x v="122"/>
    <x v="124"/>
    <n v="1304.9000000000001"/>
    <n v="18"/>
    <n v="2934.16"/>
    <n v="88588"/>
    <n v="160.94999999999999"/>
    <x v="2"/>
  </r>
  <r>
    <n v="3356"/>
    <s v="Richard Tan"/>
    <x v="4"/>
    <n v="0.04"/>
    <n v="65.989999999999995"/>
    <n v="5.63"/>
    <x v="2"/>
    <x v="3"/>
    <x v="1"/>
    <x v="12"/>
    <x v="5"/>
    <s v="2190"/>
    <n v="0.56000000000000005"/>
    <s v="United States"/>
    <x v="2"/>
    <x v="37"/>
    <s v="Eagle"/>
    <n v="83616"/>
    <x v="122"/>
    <x v="123"/>
    <n v="605.04719999999998"/>
    <n v="15"/>
    <n v="876.88"/>
    <n v="88588"/>
    <n v="65.949999999999989"/>
    <x v="2"/>
  </r>
  <r>
    <n v="1765"/>
    <s v="Ralph Woods Scott"/>
    <x v="3"/>
    <n v="0"/>
    <n v="5.77"/>
    <n v="4.97"/>
    <x v="1"/>
    <x v="1"/>
    <x v="2"/>
    <x v="5"/>
    <x v="5"/>
    <s v="Avery Binding System Hidden Tab™ Executive Style Index Sets"/>
    <n v="0.35"/>
    <s v="United States"/>
    <x v="1"/>
    <x v="6"/>
    <s v="Creve Coeur"/>
    <n v="63141"/>
    <x v="122"/>
    <x v="124"/>
    <n v="3.5581"/>
    <n v="8"/>
    <n v="52.43"/>
    <n v="89777"/>
    <n v="5.77"/>
    <x v="1"/>
  </r>
  <r>
    <n v="693"/>
    <s v="Richard McClure"/>
    <x v="1"/>
    <n v="0"/>
    <n v="230.98"/>
    <n v="23.78"/>
    <x v="0"/>
    <x v="0"/>
    <x v="0"/>
    <x v="0"/>
    <x v="0"/>
    <s v="Bush® Cubix Conference Tables, Fully Assembled"/>
    <n v="0.6"/>
    <s v="United States"/>
    <x v="2"/>
    <x v="3"/>
    <s v="Thornton"/>
    <n v="80229"/>
    <x v="123"/>
    <x v="127"/>
    <n v="6095.8602000000001"/>
    <n v="36"/>
    <n v="8834.58"/>
    <n v="87813"/>
    <n v="230.98"/>
    <x v="2"/>
  </r>
  <r>
    <n v="2273"/>
    <s v="Debra Block"/>
    <x v="2"/>
    <n v="0.04"/>
    <n v="120.98"/>
    <n v="3.99"/>
    <x v="1"/>
    <x v="3"/>
    <x v="2"/>
    <x v="8"/>
    <x v="5"/>
    <s v="Belkin 325VA UPS Surge Protector, 6'"/>
    <n v="0.6"/>
    <s v="United States"/>
    <x v="1"/>
    <x v="18"/>
    <s v="Harlingen"/>
    <n v="78550"/>
    <x v="123"/>
    <x v="124"/>
    <n v="1389.5771999999999"/>
    <n v="17"/>
    <n v="2013.88"/>
    <n v="90109"/>
    <n v="120.94"/>
    <x v="1"/>
  </r>
  <r>
    <n v="2273"/>
    <s v="Debra Block"/>
    <x v="2"/>
    <n v="0.02"/>
    <n v="55.99"/>
    <n v="5"/>
    <x v="1"/>
    <x v="3"/>
    <x v="1"/>
    <x v="12"/>
    <x v="1"/>
    <s v="Accessory36"/>
    <n v="0.83"/>
    <s v="United States"/>
    <x v="1"/>
    <x v="18"/>
    <s v="Harlingen"/>
    <n v="78550"/>
    <x v="123"/>
    <x v="124"/>
    <n v="-222.816"/>
    <n v="4"/>
    <n v="201.32"/>
    <n v="90109"/>
    <n v="55.97"/>
    <x v="1"/>
  </r>
  <r>
    <n v="2274"/>
    <s v="Marlene Harrison"/>
    <x v="2"/>
    <n v="0.05"/>
    <n v="23.99"/>
    <n v="15.68"/>
    <x v="0"/>
    <x v="3"/>
    <x v="0"/>
    <x v="11"/>
    <x v="3"/>
    <s v="Westinghouse Floor Lamp with Metal Mesh Shade, Black"/>
    <n v="0.62"/>
    <s v="United States"/>
    <x v="1"/>
    <x v="18"/>
    <s v="Houston"/>
    <n v="77036"/>
    <x v="123"/>
    <x v="125"/>
    <n v="-133.71"/>
    <n v="12"/>
    <n v="298.51"/>
    <n v="90109"/>
    <n v="23.939999999999998"/>
    <x v="1"/>
  </r>
  <r>
    <n v="2379"/>
    <s v="Mildred Briggs"/>
    <x v="2"/>
    <n v="0.06"/>
    <n v="122.99"/>
    <n v="19.989999999999998"/>
    <x v="1"/>
    <x v="0"/>
    <x v="2"/>
    <x v="5"/>
    <x v="5"/>
    <s v="GBC Therma-A-Bind 250T Electric Binding System"/>
    <n v="0.37"/>
    <s v="United States"/>
    <x v="1"/>
    <x v="25"/>
    <s v="Garden City"/>
    <n v="48135"/>
    <x v="123"/>
    <x v="127"/>
    <n v="1019.7096"/>
    <n v="12"/>
    <n v="1477.84"/>
    <n v="86655"/>
    <n v="122.92999999999999"/>
    <x v="1"/>
  </r>
  <r>
    <n v="2380"/>
    <s v="Lisa Branch"/>
    <x v="2"/>
    <n v="0.08"/>
    <n v="68.81"/>
    <n v="60"/>
    <x v="0"/>
    <x v="0"/>
    <x v="2"/>
    <x v="8"/>
    <x v="3"/>
    <s v="Holmes Replacement Filter for HEPA Air Cleaner, Very Large Room, HEPA Filter"/>
    <n v="0.41"/>
    <s v="United States"/>
    <x v="1"/>
    <x v="25"/>
    <s v="Grand Rapids"/>
    <n v="49505"/>
    <x v="123"/>
    <x v="127"/>
    <n v="-1069.72"/>
    <n v="17"/>
    <n v="1162.46"/>
    <n v="86655"/>
    <n v="68.73"/>
    <x v="1"/>
  </r>
  <r>
    <n v="2382"/>
    <s v="Geoffrey Saunders"/>
    <x v="2"/>
    <n v="0.06"/>
    <n v="122.99"/>
    <n v="19.989999999999998"/>
    <x v="1"/>
    <x v="0"/>
    <x v="2"/>
    <x v="5"/>
    <x v="5"/>
    <s v="GBC Therma-A-Bind 250T Electric Binding System"/>
    <n v="0.37"/>
    <s v="United States"/>
    <x v="3"/>
    <x v="11"/>
    <s v="New York City"/>
    <n v="10024"/>
    <x v="123"/>
    <x v="127"/>
    <n v="1408.1865"/>
    <n v="48"/>
    <n v="5911.35"/>
    <n v="962"/>
    <n v="122.92999999999999"/>
    <x v="3"/>
  </r>
  <r>
    <n v="2382"/>
    <s v="Geoffrey Saunders"/>
    <x v="2"/>
    <n v="0.08"/>
    <n v="68.81"/>
    <n v="60"/>
    <x v="0"/>
    <x v="0"/>
    <x v="2"/>
    <x v="8"/>
    <x v="3"/>
    <s v="Holmes Replacement Filter for HEPA Air Cleaner, Very Large Room, HEPA Filter"/>
    <n v="0.41"/>
    <s v="United States"/>
    <x v="3"/>
    <x v="11"/>
    <s v="New York City"/>
    <n v="10024"/>
    <x v="123"/>
    <x v="127"/>
    <n v="-1069.72"/>
    <n v="68"/>
    <n v="4649.8500000000004"/>
    <n v="962"/>
    <n v="68.73"/>
    <x v="3"/>
  </r>
  <r>
    <n v="1101"/>
    <s v="Kimberly McCarthy"/>
    <x v="4"/>
    <n v="0.02"/>
    <n v="15.14"/>
    <n v="4.53"/>
    <x v="1"/>
    <x v="0"/>
    <x v="2"/>
    <x v="6"/>
    <x v="5"/>
    <s v="Eldon® Gobal File Keepers"/>
    <n v="0.81"/>
    <s v="United States"/>
    <x v="2"/>
    <x v="8"/>
    <s v="Oxnard"/>
    <n v="93030"/>
    <x v="123"/>
    <x v="122"/>
    <n v="5.8840000000000003"/>
    <n v="3"/>
    <n v="51.02"/>
    <n v="91488"/>
    <n v="15.120000000000001"/>
    <x v="2"/>
  </r>
  <r>
    <n v="2509"/>
    <s v="Sidney Larson"/>
    <x v="4"/>
    <n v="0.05"/>
    <n v="30.98"/>
    <n v="9.18"/>
    <x v="1"/>
    <x v="2"/>
    <x v="2"/>
    <x v="7"/>
    <x v="5"/>
    <s v="Xerox 1951"/>
    <n v="0.4"/>
    <s v="United States"/>
    <x v="3"/>
    <x v="29"/>
    <s v="South Portland"/>
    <n v="4106"/>
    <x v="123"/>
    <x v="124"/>
    <n v="308.67"/>
    <n v="15"/>
    <n v="462.57"/>
    <n v="87029"/>
    <n v="30.93"/>
    <x v="3"/>
  </r>
  <r>
    <n v="1979"/>
    <s v="Marianne Weiner Ennis"/>
    <x v="3"/>
    <n v="0.05"/>
    <n v="20.99"/>
    <n v="3.3"/>
    <x v="1"/>
    <x v="3"/>
    <x v="1"/>
    <x v="12"/>
    <x v="1"/>
    <s v="Accessory39"/>
    <n v="0.81"/>
    <s v="United States"/>
    <x v="2"/>
    <x v="3"/>
    <s v="Littleton"/>
    <n v="80122"/>
    <x v="123"/>
    <x v="122"/>
    <n v="21.883400000000002"/>
    <n v="4"/>
    <n v="72.75"/>
    <n v="87757"/>
    <n v="20.939999999999998"/>
    <x v="2"/>
  </r>
  <r>
    <n v="1416"/>
    <s v="Betsy Gibson"/>
    <x v="0"/>
    <n v="0.02"/>
    <n v="417.4"/>
    <n v="75.23"/>
    <x v="0"/>
    <x v="0"/>
    <x v="0"/>
    <x v="0"/>
    <x v="0"/>
    <s v="Bretford “Just In Time” Height-Adjustable Multi-Task Work Tables"/>
    <n v="0.79"/>
    <s v="United States"/>
    <x v="1"/>
    <x v="2"/>
    <s v="Indianapolis"/>
    <n v="46203"/>
    <x v="124"/>
    <x v="127"/>
    <n v="-634.86540000000002"/>
    <n v="1"/>
    <n v="471.21"/>
    <n v="90538"/>
    <n v="417.38"/>
    <x v="1"/>
  </r>
  <r>
    <n v="2420"/>
    <s v="Wesley Cho"/>
    <x v="1"/>
    <n v="0.04"/>
    <n v="9.11"/>
    <n v="2.15"/>
    <x v="1"/>
    <x v="1"/>
    <x v="2"/>
    <x v="7"/>
    <x v="2"/>
    <s v="Black Print Carbonless Snap-Off® Rapid Letter, 8 1/2&quot; x 7&quot;"/>
    <n v="0.4"/>
    <s v="United States"/>
    <x v="0"/>
    <x v="21"/>
    <s v="Richmond"/>
    <n v="23223"/>
    <x v="124"/>
    <x v="122"/>
    <n v="-23.071999999999999"/>
    <n v="11"/>
    <n v="100.87"/>
    <n v="86752"/>
    <n v="9.07"/>
    <x v="0"/>
  </r>
  <r>
    <n v="1986"/>
    <s v="Lynda Rosenthal"/>
    <x v="3"/>
    <n v="0.01"/>
    <n v="15.31"/>
    <n v="8.7799999999999994"/>
    <x v="1"/>
    <x v="2"/>
    <x v="2"/>
    <x v="6"/>
    <x v="5"/>
    <s v="Eldon Jumbo ProFile™ Portable File Boxes Graphite/Black"/>
    <n v="0.56999999999999995"/>
    <s v="United States"/>
    <x v="1"/>
    <x v="18"/>
    <s v="Midland"/>
    <n v="79701"/>
    <x v="124"/>
    <x v="127"/>
    <n v="12.146000000000001"/>
    <n v="23"/>
    <n v="377"/>
    <n v="90888"/>
    <n v="15.3"/>
    <x v="1"/>
  </r>
  <r>
    <n v="1986"/>
    <s v="Lynda Rosenthal"/>
    <x v="3"/>
    <n v="0.05"/>
    <n v="7.99"/>
    <n v="5.03"/>
    <x v="2"/>
    <x v="2"/>
    <x v="1"/>
    <x v="12"/>
    <x v="6"/>
    <s v="Bell Sonecor JB700 Caller ID"/>
    <n v="0.6"/>
    <s v="United States"/>
    <x v="1"/>
    <x v="18"/>
    <s v="Midland"/>
    <n v="79701"/>
    <x v="124"/>
    <x v="128"/>
    <n v="5.6870000000000003"/>
    <n v="4"/>
    <n v="42.99"/>
    <n v="90888"/>
    <n v="7.94"/>
    <x v="1"/>
  </r>
  <r>
    <n v="1261"/>
    <s v="Vickie Gonzalez"/>
    <x v="0"/>
    <n v="0.02"/>
    <n v="73.98"/>
    <n v="14.52"/>
    <x v="1"/>
    <x v="2"/>
    <x v="1"/>
    <x v="1"/>
    <x v="5"/>
    <s v="Keytronic French Keyboard"/>
    <n v="0.65"/>
    <s v="United States"/>
    <x v="2"/>
    <x v="3"/>
    <s v="Broomfield"/>
    <n v="80020"/>
    <x v="125"/>
    <x v="126"/>
    <n v="43.537999999999997"/>
    <n v="5"/>
    <n v="378.23"/>
    <n v="89730"/>
    <n v="73.960000000000008"/>
    <x v="2"/>
  </r>
  <r>
    <n v="1502"/>
    <s v="Renee Huang"/>
    <x v="0"/>
    <n v="0.08"/>
    <n v="3.69"/>
    <n v="0.5"/>
    <x v="1"/>
    <x v="0"/>
    <x v="2"/>
    <x v="13"/>
    <x v="5"/>
    <s v="Avery 487"/>
    <n v="0.38"/>
    <s v="United States"/>
    <x v="0"/>
    <x v="12"/>
    <s v="Coral Springs"/>
    <n v="33065"/>
    <x v="125"/>
    <x v="126"/>
    <n v="-3.6547000000000001"/>
    <n v="38"/>
    <n v="129.43"/>
    <n v="89193"/>
    <n v="3.61"/>
    <x v="0"/>
  </r>
  <r>
    <n v="1725"/>
    <s v="Linda Blake"/>
    <x v="1"/>
    <n v="0.05"/>
    <n v="35.99"/>
    <n v="1.1000000000000001"/>
    <x v="1"/>
    <x v="3"/>
    <x v="1"/>
    <x v="12"/>
    <x v="5"/>
    <s v="Accessory35"/>
    <n v="0.55000000000000004"/>
    <s v="United States"/>
    <x v="3"/>
    <x v="27"/>
    <s v="Hilliard"/>
    <n v="43026"/>
    <x v="125"/>
    <x v="125"/>
    <n v="149.166"/>
    <n v="9"/>
    <n v="261.56"/>
    <n v="87193"/>
    <n v="35.940000000000005"/>
    <x v="3"/>
  </r>
  <r>
    <n v="2962"/>
    <s v="Leonard Strauss"/>
    <x v="1"/>
    <n v="7.0000000000000007E-2"/>
    <n v="4.76"/>
    <n v="0.88"/>
    <x v="2"/>
    <x v="1"/>
    <x v="2"/>
    <x v="7"/>
    <x v="2"/>
    <s v="Wirebound Voice Message Log Book"/>
    <n v="0.39"/>
    <s v="United States"/>
    <x v="2"/>
    <x v="3"/>
    <s v="Louisville"/>
    <n v="80027"/>
    <x v="125"/>
    <x v="125"/>
    <n v="33.347700000000003"/>
    <n v="10"/>
    <n v="48.33"/>
    <n v="88611"/>
    <n v="4.6899999999999995"/>
    <x v="2"/>
  </r>
  <r>
    <n v="3248"/>
    <s v="Earl Donnelly"/>
    <x v="1"/>
    <n v="7.0000000000000007E-2"/>
    <n v="2.78"/>
    <n v="1.49"/>
    <x v="1"/>
    <x v="0"/>
    <x v="2"/>
    <x v="5"/>
    <x v="5"/>
    <s v="Wilson Jones Suede Grain Vinyl Binders"/>
    <n v="0.36"/>
    <s v="United States"/>
    <x v="0"/>
    <x v="17"/>
    <s v="Slidell"/>
    <n v="70458"/>
    <x v="125"/>
    <x v="128"/>
    <n v="-340.53109999999998"/>
    <n v="17"/>
    <n v="47.12"/>
    <n v="87297"/>
    <n v="2.71"/>
    <x v="0"/>
  </r>
  <r>
    <n v="3338"/>
    <s v="Constance Robertson"/>
    <x v="1"/>
    <n v="0.08"/>
    <n v="6.48"/>
    <n v="8.4"/>
    <x v="1"/>
    <x v="1"/>
    <x v="2"/>
    <x v="7"/>
    <x v="5"/>
    <s v="Xerox 212"/>
    <n v="0.37"/>
    <s v="United States"/>
    <x v="0"/>
    <x v="12"/>
    <s v="Tampa"/>
    <n v="33614"/>
    <x v="125"/>
    <x v="127"/>
    <n v="58.811999999999998"/>
    <n v="7"/>
    <n v="45"/>
    <n v="85979"/>
    <n v="6.4"/>
    <x v="0"/>
  </r>
  <r>
    <n v="1997"/>
    <s v="Harriet Bowman"/>
    <x v="4"/>
    <n v="0.01"/>
    <n v="16.48"/>
    <n v="1.99"/>
    <x v="1"/>
    <x v="1"/>
    <x v="1"/>
    <x v="1"/>
    <x v="1"/>
    <s v="Maxell DVD-RAM Discs"/>
    <n v="0.42"/>
    <s v="United States"/>
    <x v="0"/>
    <x v="23"/>
    <s v="Hilton Head Island"/>
    <n v="29915"/>
    <x v="125"/>
    <x v="128"/>
    <n v="739.67399999999998"/>
    <n v="7"/>
    <n v="122.93"/>
    <n v="90334"/>
    <n v="16.47"/>
    <x v="0"/>
  </r>
  <r>
    <n v="3077"/>
    <s v="Lynne Reid"/>
    <x v="4"/>
    <n v="7.0000000000000007E-2"/>
    <n v="300.97000000000003"/>
    <n v="7.18"/>
    <x v="1"/>
    <x v="0"/>
    <x v="1"/>
    <x v="1"/>
    <x v="5"/>
    <s v="Gyration Ultra Professional Cordless Optical Suite"/>
    <n v="0.48"/>
    <s v="United States"/>
    <x v="3"/>
    <x v="27"/>
    <s v="Strongsville"/>
    <n v="44136"/>
    <x v="125"/>
    <x v="125"/>
    <n v="-807.59"/>
    <n v="2"/>
    <n v="582.20000000000005"/>
    <n v="88239"/>
    <n v="300.90000000000003"/>
    <x v="3"/>
  </r>
  <r>
    <n v="3079"/>
    <s v="Andrew Levine"/>
    <x v="4"/>
    <n v="7.0000000000000007E-2"/>
    <n v="300.97000000000003"/>
    <n v="7.18"/>
    <x v="1"/>
    <x v="0"/>
    <x v="1"/>
    <x v="1"/>
    <x v="5"/>
    <s v="Gyration Ultra Professional Cordless Optical Suite"/>
    <n v="0.48"/>
    <s v="United States"/>
    <x v="3"/>
    <x v="28"/>
    <s v="Philadelphia"/>
    <n v="19112"/>
    <x v="125"/>
    <x v="125"/>
    <n v="-807.59"/>
    <n v="7"/>
    <n v="2037.69"/>
    <n v="41253"/>
    <n v="300.90000000000003"/>
    <x v="3"/>
  </r>
  <r>
    <n v="2187"/>
    <s v="Joanne Spivey"/>
    <x v="1"/>
    <n v="0.09"/>
    <n v="16.98"/>
    <n v="12.39"/>
    <x v="1"/>
    <x v="3"/>
    <x v="2"/>
    <x v="15"/>
    <x v="5"/>
    <s v="Brown Kraft Recycled Envelopes"/>
    <n v="0.35"/>
    <s v="United States"/>
    <x v="1"/>
    <x v="6"/>
    <s v="Independence"/>
    <n v="64055"/>
    <x v="126"/>
    <x v="126"/>
    <n v="-48.57"/>
    <n v="5"/>
    <n v="86.8"/>
    <n v="89440"/>
    <n v="16.89"/>
    <x v="1"/>
  </r>
  <r>
    <n v="2189"/>
    <s v="Frank Cross"/>
    <x v="1"/>
    <n v="0.09"/>
    <n v="16.98"/>
    <n v="12.39"/>
    <x v="1"/>
    <x v="3"/>
    <x v="2"/>
    <x v="15"/>
    <x v="5"/>
    <s v="Brown Kraft Recycled Envelopes"/>
    <n v="0.35"/>
    <s v="United States"/>
    <x v="3"/>
    <x v="11"/>
    <s v="New York City"/>
    <n v="10177"/>
    <x v="126"/>
    <x v="126"/>
    <n v="-48.57"/>
    <n v="22"/>
    <n v="381.91"/>
    <n v="7364"/>
    <n v="16.89"/>
    <x v="3"/>
  </r>
  <r>
    <n v="2063"/>
    <s v="Todd D Norris"/>
    <x v="2"/>
    <n v="0.06"/>
    <n v="300.97000000000003"/>
    <n v="7.18"/>
    <x v="1"/>
    <x v="3"/>
    <x v="1"/>
    <x v="1"/>
    <x v="5"/>
    <s v="Gyration Ultra Professional Cordless Optical Suite"/>
    <n v="0.48"/>
    <s v="United States"/>
    <x v="0"/>
    <x v="21"/>
    <s v="Newport News"/>
    <n v="23602"/>
    <x v="126"/>
    <x v="128"/>
    <n v="-729.98800000000006"/>
    <n v="1"/>
    <n v="291.39999999999998"/>
    <n v="87147"/>
    <n v="300.91000000000003"/>
    <x v="0"/>
  </r>
  <r>
    <n v="2880"/>
    <s v="Grace Black"/>
    <x v="2"/>
    <n v="0.09"/>
    <n v="243.98"/>
    <n v="43.32"/>
    <x v="0"/>
    <x v="0"/>
    <x v="0"/>
    <x v="9"/>
    <x v="3"/>
    <s v="Hon Deluxe Fabric Upholstered Stacking Chairs, Rounded Back"/>
    <n v="0.55000000000000004"/>
    <s v="United States"/>
    <x v="0"/>
    <x v="12"/>
    <s v="North Miami Beach"/>
    <n v="33160"/>
    <x v="126"/>
    <x v="129"/>
    <n v="1059.288"/>
    <n v="25"/>
    <n v="5587.89"/>
    <n v="88627"/>
    <n v="243.89"/>
    <x v="0"/>
  </r>
  <r>
    <n v="2991"/>
    <s v="Sean Herbert"/>
    <x v="2"/>
    <n v="0.05"/>
    <n v="70.97"/>
    <n v="3.5"/>
    <x v="1"/>
    <x v="2"/>
    <x v="2"/>
    <x v="8"/>
    <x v="5"/>
    <s v="Tripp Lite Isotel 8 Ultra 8 Outlet Metal Surge"/>
    <n v="0.59"/>
    <s v="United States"/>
    <x v="1"/>
    <x v="30"/>
    <s v="Racine"/>
    <n v="53402"/>
    <x v="126"/>
    <x v="129"/>
    <n v="18.218"/>
    <n v="2"/>
    <n v="141.59"/>
    <n v="91466"/>
    <n v="70.92"/>
    <x v="1"/>
  </r>
  <r>
    <n v="2992"/>
    <s v="Lindsay Webb"/>
    <x v="2"/>
    <n v="0"/>
    <n v="5.28"/>
    <n v="6.26"/>
    <x v="1"/>
    <x v="2"/>
    <x v="2"/>
    <x v="7"/>
    <x v="5"/>
    <s v="Xerox 1928"/>
    <n v="0.4"/>
    <s v="United States"/>
    <x v="1"/>
    <x v="30"/>
    <s v="Sheboygan"/>
    <n v="53081"/>
    <x v="126"/>
    <x v="130"/>
    <n v="25.058"/>
    <n v="36"/>
    <n v="203.05"/>
    <n v="91466"/>
    <n v="5.28"/>
    <x v="1"/>
  </r>
  <r>
    <n v="453"/>
    <s v="George Terry"/>
    <x v="3"/>
    <n v="0.03"/>
    <n v="29.34"/>
    <n v="7.87"/>
    <x v="1"/>
    <x v="3"/>
    <x v="0"/>
    <x v="11"/>
    <x v="5"/>
    <s v="Seth Thomas 14&quot; Putty-Colored Wall Clock"/>
    <n v="0.54"/>
    <s v="United States"/>
    <x v="2"/>
    <x v="8"/>
    <s v="Los Gatos"/>
    <n v="95032"/>
    <x v="126"/>
    <x v="126"/>
    <n v="-41.32"/>
    <n v="1"/>
    <n v="32.4"/>
    <n v="86011"/>
    <n v="29.31"/>
    <x v="2"/>
  </r>
  <r>
    <n v="1028"/>
    <s v="Marguerite Rodgers"/>
    <x v="3"/>
    <n v="0.05"/>
    <n v="83.1"/>
    <n v="6.13"/>
    <x v="2"/>
    <x v="0"/>
    <x v="1"/>
    <x v="1"/>
    <x v="5"/>
    <s v="Micro Innovations Micro Digital Wireless Keyboard and Mouse, Gray"/>
    <n v="0.45"/>
    <s v="United States"/>
    <x v="3"/>
    <x v="11"/>
    <s v="Commack"/>
    <n v="11725"/>
    <x v="126"/>
    <x v="125"/>
    <n v="1152.5277000000001"/>
    <n v="20"/>
    <n v="1670.33"/>
    <n v="89007"/>
    <n v="83.05"/>
    <x v="3"/>
  </r>
  <r>
    <n v="1080"/>
    <s v="Colleen Fletcher"/>
    <x v="3"/>
    <n v="0.08"/>
    <n v="13.9"/>
    <n v="7.59"/>
    <x v="1"/>
    <x v="3"/>
    <x v="2"/>
    <x v="16"/>
    <x v="1"/>
    <s v="Acme Hot Forged Carbon Steel Scissors with Nickel-Plated Handles, 3 7/8&quot; Cut, 8&quot;L"/>
    <n v="0.56000000000000005"/>
    <s v="United States"/>
    <x v="1"/>
    <x v="10"/>
    <s v="Saint Charles"/>
    <n v="60174"/>
    <x v="126"/>
    <x v="125"/>
    <n v="9.8620000000000001"/>
    <n v="14"/>
    <n v="196.41"/>
    <n v="88461"/>
    <n v="13.82"/>
    <x v="1"/>
  </r>
  <r>
    <n v="2882"/>
    <s v="Andrew Gonzalez"/>
    <x v="0"/>
    <n v="0.05"/>
    <n v="6.48"/>
    <n v="8.73"/>
    <x v="1"/>
    <x v="1"/>
    <x v="2"/>
    <x v="7"/>
    <x v="5"/>
    <s v="Xerox 227"/>
    <n v="0.37"/>
    <s v="United States"/>
    <x v="0"/>
    <x v="9"/>
    <s v="Charlotte"/>
    <n v="28206"/>
    <x v="127"/>
    <x v="125"/>
    <n v="-160.38470000000001"/>
    <n v="35"/>
    <n v="232.5"/>
    <n v="4839"/>
    <n v="6.4300000000000006"/>
    <x v="0"/>
  </r>
  <r>
    <n v="2883"/>
    <s v="Stuart Sharma"/>
    <x v="0"/>
    <n v="0.05"/>
    <n v="6.48"/>
    <n v="8.73"/>
    <x v="1"/>
    <x v="1"/>
    <x v="2"/>
    <x v="7"/>
    <x v="5"/>
    <s v="Xerox 227"/>
    <n v="0.37"/>
    <s v="United States"/>
    <x v="3"/>
    <x v="27"/>
    <s v="North Olmsted"/>
    <n v="44070"/>
    <x v="127"/>
    <x v="125"/>
    <n v="-120.59"/>
    <n v="9"/>
    <n v="59.79"/>
    <n v="87632"/>
    <n v="6.4300000000000006"/>
    <x v="3"/>
  </r>
  <r>
    <n v="62"/>
    <s v="Pam Gilbert"/>
    <x v="1"/>
    <n v="0.02"/>
    <n v="5.98"/>
    <n v="5.15"/>
    <x v="1"/>
    <x v="3"/>
    <x v="2"/>
    <x v="7"/>
    <x v="5"/>
    <s v="Xerox 193"/>
    <n v="0.36"/>
    <s v="United States"/>
    <x v="1"/>
    <x v="18"/>
    <s v="Round Rock"/>
    <n v="78664"/>
    <x v="127"/>
    <x v="131"/>
    <n v="2.14"/>
    <n v="3"/>
    <n v="22.85"/>
    <n v="87407"/>
    <n v="5.9600000000000009"/>
    <x v="1"/>
  </r>
  <r>
    <n v="1650"/>
    <s v="Dan Lamm"/>
    <x v="1"/>
    <n v="0.05"/>
    <n v="6.48"/>
    <n v="2.74"/>
    <x v="1"/>
    <x v="3"/>
    <x v="1"/>
    <x v="1"/>
    <x v="1"/>
    <s v="Sony MFD2HD Formatted Diskettes, 10/Pack"/>
    <n v="0.71"/>
    <s v="United States"/>
    <x v="0"/>
    <x v="9"/>
    <s v="Asheboro"/>
    <n v="27203"/>
    <x v="127"/>
    <x v="125"/>
    <n v="15.096"/>
    <n v="15"/>
    <n v="94.27"/>
    <n v="91042"/>
    <n v="6.4300000000000006"/>
    <x v="0"/>
  </r>
  <r>
    <n v="1650"/>
    <s v="Dan Lamm"/>
    <x v="1"/>
    <n v="0.09"/>
    <n v="12.53"/>
    <n v="0.5"/>
    <x v="1"/>
    <x v="3"/>
    <x v="2"/>
    <x v="13"/>
    <x v="5"/>
    <s v="Avery 485"/>
    <n v="0.38"/>
    <s v="United States"/>
    <x v="0"/>
    <x v="9"/>
    <s v="Asheboro"/>
    <n v="27203"/>
    <x v="127"/>
    <x v="126"/>
    <n v="14.9124"/>
    <n v="7"/>
    <n v="82.21"/>
    <n v="91042"/>
    <n v="12.44"/>
    <x v="0"/>
  </r>
  <r>
    <n v="1650"/>
    <s v="Dan Lamm"/>
    <x v="1"/>
    <n v="0.08"/>
    <n v="65.989999999999995"/>
    <n v="8.99"/>
    <x v="2"/>
    <x v="3"/>
    <x v="1"/>
    <x v="12"/>
    <x v="5"/>
    <s v="i270"/>
    <n v="0.55000000000000004"/>
    <s v="United States"/>
    <x v="0"/>
    <x v="9"/>
    <s v="Asheboro"/>
    <n v="27203"/>
    <x v="127"/>
    <x v="131"/>
    <n v="-135.226"/>
    <n v="8"/>
    <n v="417.47"/>
    <n v="91042"/>
    <n v="65.91"/>
    <x v="0"/>
  </r>
  <r>
    <n v="43"/>
    <s v="Theodore Moran"/>
    <x v="1"/>
    <n v="0"/>
    <n v="99.99"/>
    <n v="19.989999999999998"/>
    <x v="1"/>
    <x v="1"/>
    <x v="1"/>
    <x v="3"/>
    <x v="5"/>
    <s v="AT&amp;T 2230 Dual Handset Phone With Caller ID/Call Waiting"/>
    <n v="0.52"/>
    <s v="United States"/>
    <x v="2"/>
    <x v="4"/>
    <s v="Redmond"/>
    <n v="98052"/>
    <x v="128"/>
    <x v="131"/>
    <n v="25.913820000000001"/>
    <n v="6"/>
    <n v="647.07000000000005"/>
    <n v="91454"/>
    <n v="99.99"/>
    <x v="2"/>
  </r>
  <r>
    <n v="1778"/>
    <s v="Ray Oakley"/>
    <x v="1"/>
    <n v="0.06"/>
    <n v="13.99"/>
    <n v="7.51"/>
    <x v="1"/>
    <x v="1"/>
    <x v="1"/>
    <x v="3"/>
    <x v="6"/>
    <s v="Sharp EL500L Fraction Calculator"/>
    <n v="0.39"/>
    <s v="United States"/>
    <x v="1"/>
    <x v="2"/>
    <s v="West Lafayette"/>
    <n v="47906"/>
    <x v="128"/>
    <x v="132"/>
    <n v="6.4832400000000003"/>
    <n v="21"/>
    <n v="287.99"/>
    <n v="89943"/>
    <n v="13.93"/>
    <x v="1"/>
  </r>
  <r>
    <n v="1778"/>
    <s v="Ray Oakley"/>
    <x v="1"/>
    <n v="0.06"/>
    <n v="15.04"/>
    <n v="1.97"/>
    <x v="1"/>
    <x v="1"/>
    <x v="2"/>
    <x v="7"/>
    <x v="2"/>
    <s v="White GlueTop Scratch Pads"/>
    <n v="0.39"/>
    <s v="United States"/>
    <x v="1"/>
    <x v="2"/>
    <s v="West Lafayette"/>
    <n v="47906"/>
    <x v="128"/>
    <x v="126"/>
    <n v="2.3319999999999999"/>
    <n v="3"/>
    <n v="46.86"/>
    <n v="89943"/>
    <n v="14.979999999999999"/>
    <x v="1"/>
  </r>
  <r>
    <n v="3283"/>
    <s v="William Woodard"/>
    <x v="1"/>
    <n v="0.03"/>
    <n v="17.48"/>
    <n v="1.99"/>
    <x v="1"/>
    <x v="3"/>
    <x v="1"/>
    <x v="1"/>
    <x v="1"/>
    <s v="Maxell Pro 80 Minute CD-R, 10/Pack"/>
    <n v="0.45"/>
    <s v="United States"/>
    <x v="0"/>
    <x v="12"/>
    <s v="Kendall"/>
    <n v="33156"/>
    <x v="128"/>
    <x v="131"/>
    <n v="710.80740000000003"/>
    <n v="31"/>
    <n v="537.79999999999995"/>
    <n v="90753"/>
    <n v="17.45"/>
    <x v="0"/>
  </r>
  <r>
    <n v="995"/>
    <s v="Lloyd Spencer"/>
    <x v="2"/>
    <n v="0.09"/>
    <n v="7.64"/>
    <n v="5.83"/>
    <x v="1"/>
    <x v="0"/>
    <x v="2"/>
    <x v="7"/>
    <x v="2"/>
    <s v="Rediform Wirebound &quot;Phone Memo&quot; Message Book, 11 x 5-3/4"/>
    <n v="0.36"/>
    <s v="United States"/>
    <x v="3"/>
    <x v="29"/>
    <s v="West Scarborough"/>
    <n v="4070"/>
    <x v="128"/>
    <x v="130"/>
    <n v="4.032"/>
    <n v="9"/>
    <n v="72.83"/>
    <n v="89434"/>
    <n v="7.55"/>
    <x v="3"/>
  </r>
  <r>
    <n v="2820"/>
    <s v="Laurence Simon"/>
    <x v="2"/>
    <n v="0.08"/>
    <n v="6.48"/>
    <n v="2.74"/>
    <x v="1"/>
    <x v="2"/>
    <x v="1"/>
    <x v="1"/>
    <x v="1"/>
    <s v="Sony MFD2HD Formatted Diskettes, 10/Pack"/>
    <n v="0.71"/>
    <s v="United States"/>
    <x v="1"/>
    <x v="6"/>
    <s v="Oakville"/>
    <n v="63129"/>
    <x v="128"/>
    <x v="132"/>
    <n v="-82.64"/>
    <n v="18"/>
    <n v="113.68"/>
    <n v="87899"/>
    <n v="6.4"/>
    <x v="1"/>
  </r>
  <r>
    <n v="1709"/>
    <s v="Dennis Bowen"/>
    <x v="4"/>
    <n v="0.04"/>
    <n v="95.43"/>
    <n v="19.989999999999998"/>
    <x v="1"/>
    <x v="0"/>
    <x v="2"/>
    <x v="6"/>
    <x v="5"/>
    <s v="Fellowes Stor/Drawer® Steel Plus™ Storage Drawers"/>
    <n v="0.79"/>
    <s v="United States"/>
    <x v="3"/>
    <x v="28"/>
    <s v="Pottstown"/>
    <n v="19464"/>
    <x v="128"/>
    <x v="132"/>
    <n v="13.536"/>
    <n v="33"/>
    <n v="3251.76"/>
    <n v="88783"/>
    <n v="95.39"/>
    <x v="3"/>
  </r>
  <r>
    <n v="1595"/>
    <s v="Chad Henson"/>
    <x v="1"/>
    <n v="0.01"/>
    <n v="500.98"/>
    <n v="26"/>
    <x v="0"/>
    <x v="3"/>
    <x v="0"/>
    <x v="9"/>
    <x v="3"/>
    <s v="Global Troy™ Executive Leather Low-Back Tilter"/>
    <n v="0.6"/>
    <s v="United States"/>
    <x v="3"/>
    <x v="44"/>
    <s v="Huntington"/>
    <n v="25705"/>
    <x v="129"/>
    <x v="132"/>
    <n v="5078.5379999999996"/>
    <n v="14"/>
    <n v="7360.2"/>
    <n v="90796"/>
    <n v="500.97"/>
    <x v="3"/>
  </r>
  <r>
    <n v="1595"/>
    <s v="Chad Henson"/>
    <x v="1"/>
    <n v="0.08"/>
    <n v="9.77"/>
    <n v="6.02"/>
    <x v="1"/>
    <x v="3"/>
    <x v="0"/>
    <x v="11"/>
    <x v="6"/>
    <s v="DAX Solid Wood Frames"/>
    <n v="0.48"/>
    <s v="United States"/>
    <x v="3"/>
    <x v="44"/>
    <s v="Huntington"/>
    <n v="25705"/>
    <x v="129"/>
    <x v="132"/>
    <n v="23.276"/>
    <n v="9"/>
    <n v="89.06"/>
    <n v="90796"/>
    <n v="9.69"/>
    <x v="3"/>
  </r>
  <r>
    <n v="1595"/>
    <s v="Chad Henson"/>
    <x v="1"/>
    <n v="0.09"/>
    <n v="3.28"/>
    <n v="0.98"/>
    <x v="1"/>
    <x v="3"/>
    <x v="2"/>
    <x v="2"/>
    <x v="2"/>
    <s v="Newell 329"/>
    <n v="0.59"/>
    <s v="United States"/>
    <x v="3"/>
    <x v="44"/>
    <s v="Huntington"/>
    <n v="25705"/>
    <x v="129"/>
    <x v="129"/>
    <n v="17.754000000000001"/>
    <n v="42"/>
    <n v="134.97"/>
    <n v="90796"/>
    <n v="3.19"/>
    <x v="3"/>
  </r>
  <r>
    <n v="1609"/>
    <s v="Jerry Ennis"/>
    <x v="1"/>
    <n v="0.03"/>
    <n v="2.16"/>
    <n v="6.05"/>
    <x v="1"/>
    <x v="1"/>
    <x v="2"/>
    <x v="5"/>
    <x v="5"/>
    <s v="Peel &amp; Stick Add-On Corner Pockets"/>
    <n v="0.37"/>
    <s v="United States"/>
    <x v="2"/>
    <x v="8"/>
    <s v="Sacramento"/>
    <n v="95823"/>
    <x v="129"/>
    <x v="132"/>
    <n v="-90.585499999999996"/>
    <n v="7"/>
    <n v="17.309999999999999"/>
    <n v="87824"/>
    <n v="2.1300000000000003"/>
    <x v="2"/>
  </r>
  <r>
    <n v="1609"/>
    <s v="Jerry Ennis"/>
    <x v="1"/>
    <n v="0.03"/>
    <n v="9.7100000000000009"/>
    <n v="9.4499999999999993"/>
    <x v="1"/>
    <x v="1"/>
    <x v="2"/>
    <x v="6"/>
    <x v="5"/>
    <s v="Filing/Storage Totes and Swivel Casters"/>
    <n v="0.6"/>
    <s v="United States"/>
    <x v="2"/>
    <x v="8"/>
    <s v="Sacramento"/>
    <n v="95823"/>
    <x v="129"/>
    <x v="131"/>
    <n v="-36.9"/>
    <n v="2"/>
    <n v="23.56"/>
    <n v="87824"/>
    <n v="9.6800000000000015"/>
    <x v="2"/>
  </r>
  <r>
    <n v="2464"/>
    <s v="Joe George"/>
    <x v="1"/>
    <n v="0.09"/>
    <n v="1.74"/>
    <n v="4.08"/>
    <x v="2"/>
    <x v="1"/>
    <x v="0"/>
    <x v="11"/>
    <x v="1"/>
    <s v="Eldon Regeneration Recycled Desk Accessories, Smoke"/>
    <n v="0.53"/>
    <s v="United States"/>
    <x v="0"/>
    <x v="17"/>
    <s v="Bossier City"/>
    <n v="71111"/>
    <x v="129"/>
    <x v="129"/>
    <n v="608.26199999999994"/>
    <n v="4"/>
    <n v="10.41"/>
    <n v="88713"/>
    <n v="1.65"/>
    <x v="0"/>
  </r>
  <r>
    <n v="2464"/>
    <s v="Joe George"/>
    <x v="1"/>
    <n v="0.08"/>
    <n v="227.55"/>
    <n v="32.479999999999997"/>
    <x v="0"/>
    <x v="1"/>
    <x v="0"/>
    <x v="0"/>
    <x v="0"/>
    <s v="Hon Rectangular Conference Tables"/>
    <n v="0.68"/>
    <s v="United States"/>
    <x v="0"/>
    <x v="17"/>
    <s v="Bossier City"/>
    <n v="71111"/>
    <x v="129"/>
    <x v="131"/>
    <n v="-570.16959999999995"/>
    <n v="16"/>
    <n v="2849.64"/>
    <n v="88713"/>
    <n v="227.47"/>
    <x v="0"/>
  </r>
  <r>
    <n v="1693"/>
    <s v="Melinda Thornton"/>
    <x v="2"/>
    <n v="0.01"/>
    <n v="15.67"/>
    <n v="1.39"/>
    <x v="2"/>
    <x v="1"/>
    <x v="2"/>
    <x v="15"/>
    <x v="5"/>
    <s v="#10 White Business Envelopes,4 1/8 x 9 1/2"/>
    <n v="0.38"/>
    <s v="United States"/>
    <x v="0"/>
    <x v="21"/>
    <s v="Reston"/>
    <n v="20190"/>
    <x v="129"/>
    <x v="131"/>
    <n v="-273.98"/>
    <n v="11"/>
    <n v="188.09"/>
    <n v="90190"/>
    <n v="15.66"/>
    <x v="0"/>
  </r>
  <r>
    <n v="2935"/>
    <s v="Shirley Riley"/>
    <x v="2"/>
    <n v="0.02"/>
    <n v="3.8"/>
    <n v="1.49"/>
    <x v="1"/>
    <x v="0"/>
    <x v="2"/>
    <x v="5"/>
    <x v="5"/>
    <s v="Durable Pressboard Binders"/>
    <n v="0.38"/>
    <s v="United States"/>
    <x v="3"/>
    <x v="35"/>
    <s v="Boston"/>
    <n v="2215"/>
    <x v="129"/>
    <x v="130"/>
    <n v="7.31"/>
    <n v="5"/>
    <n v="20.46"/>
    <n v="87617"/>
    <n v="3.78"/>
    <x v="3"/>
  </r>
  <r>
    <n v="1671"/>
    <s v="Mitchell Ross"/>
    <x v="0"/>
    <n v="0.03"/>
    <n v="223.98"/>
    <n v="15.01"/>
    <x v="1"/>
    <x v="0"/>
    <x v="2"/>
    <x v="5"/>
    <x v="5"/>
    <s v="GBC DocuBind TL200 Manual Binding Machine"/>
    <n v="0.38"/>
    <s v="United States"/>
    <x v="0"/>
    <x v="21"/>
    <s v="Burke"/>
    <n v="22015"/>
    <x v="130"/>
    <x v="129"/>
    <n v="0.69599999999999995"/>
    <n v="21"/>
    <n v="4881.84"/>
    <n v="86725"/>
    <n v="223.95"/>
    <x v="0"/>
  </r>
  <r>
    <n v="14"/>
    <s v="Gwendolyn F Tyson"/>
    <x v="4"/>
    <n v="0.09"/>
    <n v="78.69"/>
    <n v="19.989999999999998"/>
    <x v="1"/>
    <x v="0"/>
    <x v="0"/>
    <x v="11"/>
    <x v="5"/>
    <s v="Howard Miller 12-3/4 Diameter Accuwave DS ™ Wall Clock"/>
    <n v="0.43"/>
    <s v="United States"/>
    <x v="1"/>
    <x v="7"/>
    <s v="Prior Lake"/>
    <n v="55372"/>
    <x v="130"/>
    <x v="133"/>
    <n v="803.47050000000002"/>
    <n v="16"/>
    <n v="1164.45"/>
    <n v="86838"/>
    <n v="78.599999999999994"/>
    <x v="1"/>
  </r>
  <r>
    <n v="14"/>
    <s v="Gwendolyn F Tyson"/>
    <x v="4"/>
    <n v="0.08"/>
    <n v="3.28"/>
    <n v="2.31"/>
    <x v="1"/>
    <x v="0"/>
    <x v="2"/>
    <x v="2"/>
    <x v="2"/>
    <s v="Newell 321"/>
    <n v="0.56000000000000005"/>
    <s v="United States"/>
    <x v="1"/>
    <x v="7"/>
    <s v="Prior Lake"/>
    <n v="55372"/>
    <x v="130"/>
    <x v="129"/>
    <n v="-24.03"/>
    <n v="7"/>
    <n v="22.23"/>
    <n v="86838"/>
    <n v="3.1999999999999997"/>
    <x v="1"/>
  </r>
  <r>
    <n v="14"/>
    <s v="Gwendolyn F Tyson"/>
    <x v="4"/>
    <n v="0.05"/>
    <n v="3.28"/>
    <n v="4.2"/>
    <x v="1"/>
    <x v="0"/>
    <x v="2"/>
    <x v="2"/>
    <x v="2"/>
    <s v="Newell 351"/>
    <n v="0.56000000000000005"/>
    <s v="United States"/>
    <x v="1"/>
    <x v="7"/>
    <s v="Prior Lake"/>
    <n v="55372"/>
    <x v="130"/>
    <x v="129"/>
    <n v="-37.03"/>
    <n v="4"/>
    <n v="13.99"/>
    <n v="86838"/>
    <n v="3.23"/>
    <x v="1"/>
  </r>
  <r>
    <n v="14"/>
    <s v="Gwendolyn F Tyson"/>
    <x v="4"/>
    <n v="0.05"/>
    <n v="3.58"/>
    <n v="1.63"/>
    <x v="1"/>
    <x v="0"/>
    <x v="2"/>
    <x v="14"/>
    <x v="2"/>
    <s v="OIC Colored Binder Clips, Assorted Sizes"/>
    <n v="0.36"/>
    <s v="United States"/>
    <x v="1"/>
    <x v="7"/>
    <s v="Prior Lake"/>
    <n v="55372"/>
    <x v="130"/>
    <x v="129"/>
    <n v="-0.71"/>
    <n v="4"/>
    <n v="14.26"/>
    <n v="86838"/>
    <n v="3.5300000000000002"/>
    <x v="1"/>
  </r>
  <r>
    <n v="1826"/>
    <s v="Kate Peck"/>
    <x v="4"/>
    <n v="0"/>
    <n v="9.27"/>
    <n v="4.3899999999999997"/>
    <x v="1"/>
    <x v="3"/>
    <x v="2"/>
    <x v="7"/>
    <x v="2"/>
    <s v="Wirebound Message Books, Four 2 3/4&quot; x 5&quot; Forms per Page, 600 Sets per Book"/>
    <n v="0.38"/>
    <s v="United States"/>
    <x v="1"/>
    <x v="20"/>
    <s v="Bettendorf"/>
    <n v="52722"/>
    <x v="130"/>
    <x v="133"/>
    <n v="-7.61"/>
    <n v="1"/>
    <n v="10.65"/>
    <n v="86959"/>
    <n v="9.27"/>
    <x v="1"/>
  </r>
  <r>
    <n v="1267"/>
    <s v="Rosemary Branch"/>
    <x v="3"/>
    <n v="0.04"/>
    <n v="5.98"/>
    <n v="4.38"/>
    <x v="1"/>
    <x v="3"/>
    <x v="1"/>
    <x v="1"/>
    <x v="1"/>
    <s v="Imation 3.5&quot; DS/HD IBM Formatted Diskettes, 10/Pack"/>
    <n v="0.75"/>
    <s v="United States"/>
    <x v="0"/>
    <x v="12"/>
    <s v="Boca Raton"/>
    <n v="33433"/>
    <x v="130"/>
    <x v="133"/>
    <n v="-1522.3040000000001"/>
    <n v="11"/>
    <n v="69.75"/>
    <n v="89515"/>
    <n v="5.94"/>
    <x v="0"/>
  </r>
  <r>
    <n v="1389"/>
    <s v="Jean Khan"/>
    <x v="1"/>
    <n v="0.08"/>
    <n v="2.62"/>
    <n v="0.8"/>
    <x v="2"/>
    <x v="0"/>
    <x v="2"/>
    <x v="14"/>
    <x v="2"/>
    <s v="Staples Metal Binder Clips"/>
    <n v="0.39"/>
    <s v="United States"/>
    <x v="2"/>
    <x v="8"/>
    <s v="Menlo Park"/>
    <n v="94025"/>
    <x v="131"/>
    <x v="130"/>
    <n v="21.769500000000001"/>
    <n v="12"/>
    <n v="31.55"/>
    <n v="88728"/>
    <n v="2.54"/>
    <x v="2"/>
  </r>
  <r>
    <n v="578"/>
    <s v="Evan K Bullard"/>
    <x v="4"/>
    <n v="0.03"/>
    <n v="162.93"/>
    <n v="19.989999999999998"/>
    <x v="1"/>
    <x v="3"/>
    <x v="2"/>
    <x v="15"/>
    <x v="5"/>
    <s v="Multimedia Mailers"/>
    <n v="0.39"/>
    <s v="United States"/>
    <x v="3"/>
    <x v="22"/>
    <s v="Naugatuck"/>
    <n v="6770"/>
    <x v="131"/>
    <x v="133"/>
    <n v="293.14"/>
    <n v="3"/>
    <n v="515.88"/>
    <n v="88644"/>
    <n v="162.9"/>
    <x v="3"/>
  </r>
  <r>
    <n v="579"/>
    <s v="Marlene Abrams"/>
    <x v="4"/>
    <n v="0.01"/>
    <n v="11.58"/>
    <n v="5.72"/>
    <x v="1"/>
    <x v="3"/>
    <x v="2"/>
    <x v="15"/>
    <x v="5"/>
    <s v="Peel &amp; Seel® Recycled Catalog Envelopes, Brown"/>
    <n v="0.35"/>
    <s v="United States"/>
    <x v="3"/>
    <x v="22"/>
    <s v="Seymour"/>
    <n v="6478"/>
    <x v="131"/>
    <x v="130"/>
    <n v="-6.61"/>
    <n v="2"/>
    <n v="25.06"/>
    <n v="88644"/>
    <n v="11.57"/>
    <x v="3"/>
  </r>
  <r>
    <n v="580"/>
    <s v="Kathryn Patrick"/>
    <x v="4"/>
    <n v="0.01"/>
    <n v="55.99"/>
    <n v="5"/>
    <x v="1"/>
    <x v="3"/>
    <x v="1"/>
    <x v="12"/>
    <x v="1"/>
    <s v="Accessory6"/>
    <n v="0.8"/>
    <s v="United States"/>
    <x v="3"/>
    <x v="29"/>
    <s v="Auburn"/>
    <n v="4210"/>
    <x v="131"/>
    <x v="133"/>
    <n v="-57.540999999999997"/>
    <n v="12"/>
    <n v="578.24"/>
    <n v="88644"/>
    <n v="55.980000000000004"/>
    <x v="3"/>
  </r>
  <r>
    <n v="585"/>
    <s v="William Larson"/>
    <x v="4"/>
    <n v="0.06"/>
    <n v="13.9"/>
    <n v="7.59"/>
    <x v="1"/>
    <x v="3"/>
    <x v="2"/>
    <x v="16"/>
    <x v="1"/>
    <s v="Acme Hot Forged Carbon Steel Scissors with Nickel-Plated Handles, 3 7/8&quot; Cut, 8&quot;L"/>
    <n v="0.56000000000000005"/>
    <s v="United States"/>
    <x v="3"/>
    <x v="47"/>
    <s v="Concord"/>
    <n v="3301"/>
    <x v="131"/>
    <x v="133"/>
    <n v="-67.59"/>
    <n v="12"/>
    <n v="170.45"/>
    <n v="88644"/>
    <n v="13.84"/>
    <x v="3"/>
  </r>
  <r>
    <n v="3257"/>
    <s v="Sharon Marcus"/>
    <x v="4"/>
    <n v="0"/>
    <n v="25.38"/>
    <n v="8.99"/>
    <x v="1"/>
    <x v="1"/>
    <x v="0"/>
    <x v="11"/>
    <x v="1"/>
    <s v="Executive Impressions 13&quot; Chairman Wall Clock"/>
    <n v="0.5"/>
    <s v="United States"/>
    <x v="2"/>
    <x v="4"/>
    <s v="Longview"/>
    <n v="98632"/>
    <x v="131"/>
    <x v="130"/>
    <n v="470.33800000000002"/>
    <n v="26"/>
    <n v="700.41"/>
    <n v="88826"/>
    <n v="25.38"/>
    <x v="2"/>
  </r>
  <r>
    <n v="1085"/>
    <s v="Ted Dunlap"/>
    <x v="3"/>
    <n v="0.06"/>
    <n v="30.42"/>
    <n v="8.65"/>
    <x v="1"/>
    <x v="3"/>
    <x v="1"/>
    <x v="1"/>
    <x v="5"/>
    <s v="Fellowes Internet Keyboard, Platinum"/>
    <n v="0.74"/>
    <s v="United States"/>
    <x v="3"/>
    <x v="11"/>
    <s v="Deer Park"/>
    <n v="11729"/>
    <x v="131"/>
    <x v="130"/>
    <n v="-159.25"/>
    <n v="10"/>
    <n v="309.05"/>
    <n v="86124"/>
    <n v="30.360000000000003"/>
    <x v="3"/>
  </r>
  <r>
    <n v="1085"/>
    <s v="Ted Dunlap"/>
    <x v="3"/>
    <n v="0.02"/>
    <n v="37.94"/>
    <n v="5.08"/>
    <x v="1"/>
    <x v="3"/>
    <x v="2"/>
    <x v="7"/>
    <x v="2"/>
    <s v="Snap-A-Way® Black Print Carbonless Ruled Speed Letter, Triplicate"/>
    <n v="0.38"/>
    <s v="United States"/>
    <x v="3"/>
    <x v="11"/>
    <s v="Deer Park"/>
    <n v="11729"/>
    <x v="131"/>
    <x v="133"/>
    <n v="206.517"/>
    <n v="8"/>
    <n v="299.3"/>
    <n v="86124"/>
    <n v="37.919999999999995"/>
    <x v="3"/>
  </r>
  <r>
    <n v="156"/>
    <s v="Diana Xu"/>
    <x v="0"/>
    <n v="0.01"/>
    <n v="95.99"/>
    <n v="4.9000000000000004"/>
    <x v="1"/>
    <x v="3"/>
    <x v="1"/>
    <x v="12"/>
    <x v="5"/>
    <s v="T60"/>
    <n v="0.56000000000000005"/>
    <s v="United States"/>
    <x v="2"/>
    <x v="3"/>
    <s v="Fort Collins"/>
    <n v="80525"/>
    <x v="132"/>
    <x v="130"/>
    <n v="713.88"/>
    <n v="13"/>
    <n v="1050.08"/>
    <n v="87671"/>
    <n v="95.97999999999999"/>
    <x v="2"/>
  </r>
  <r>
    <n v="497"/>
    <s v="Steve McKee"/>
    <x v="0"/>
    <n v="7.0000000000000007E-2"/>
    <n v="152.47999999999999"/>
    <n v="6.5"/>
    <x v="1"/>
    <x v="0"/>
    <x v="1"/>
    <x v="1"/>
    <x v="5"/>
    <s v="Adesso Programmable 142-Key Keyboard"/>
    <n v="0.74"/>
    <s v="United States"/>
    <x v="0"/>
    <x v="34"/>
    <s v="Murfreesboro"/>
    <n v="37130"/>
    <x v="132"/>
    <x v="134"/>
    <n v="171.83879999999999"/>
    <n v="35"/>
    <n v="5062.49"/>
    <n v="90706"/>
    <n v="152.41"/>
    <x v="0"/>
  </r>
  <r>
    <n v="910"/>
    <s v="Carla Hauser"/>
    <x v="0"/>
    <n v="0"/>
    <n v="5.28"/>
    <n v="5.61"/>
    <x v="1"/>
    <x v="3"/>
    <x v="2"/>
    <x v="7"/>
    <x v="5"/>
    <s v="Xerox 1954"/>
    <n v="0.4"/>
    <s v="United States"/>
    <x v="0"/>
    <x v="1"/>
    <s v="Texarkana"/>
    <n v="71854"/>
    <x v="132"/>
    <x v="133"/>
    <n v="-149.21199999999999"/>
    <n v="15"/>
    <n v="85.26"/>
    <n v="90187"/>
    <n v="5.28"/>
    <x v="0"/>
  </r>
  <r>
    <n v="353"/>
    <s v="Bonnie Chambers"/>
    <x v="2"/>
    <n v="0.08"/>
    <n v="4.8899999999999997"/>
    <n v="4.93"/>
    <x v="2"/>
    <x v="2"/>
    <x v="1"/>
    <x v="1"/>
    <x v="1"/>
    <s v="Maxell 3.5&quot; DS/HD IBM-Formatted Diskettes, 10/Pack"/>
    <n v="0.66"/>
    <s v="United States"/>
    <x v="2"/>
    <x v="41"/>
    <s v="Glendale"/>
    <n v="85301"/>
    <x v="132"/>
    <x v="133"/>
    <n v="-165.45"/>
    <n v="17"/>
    <n v="84.76"/>
    <n v="89647"/>
    <n v="4.8099999999999996"/>
    <x v="2"/>
  </r>
  <r>
    <n v="353"/>
    <s v="Bonnie Chambers"/>
    <x v="2"/>
    <n v="7.0000000000000007E-2"/>
    <n v="6.68"/>
    <n v="6.92"/>
    <x v="1"/>
    <x v="2"/>
    <x v="2"/>
    <x v="7"/>
    <x v="5"/>
    <s v="Xerox 1898"/>
    <n v="0.37"/>
    <s v="United States"/>
    <x v="2"/>
    <x v="41"/>
    <s v="Glendale"/>
    <n v="85301"/>
    <x v="132"/>
    <x v="135"/>
    <n v="-141.12"/>
    <n v="16"/>
    <n v="104.84"/>
    <n v="89647"/>
    <n v="6.6099999999999994"/>
    <x v="2"/>
  </r>
  <r>
    <n v="539"/>
    <s v="Alice Coley"/>
    <x v="4"/>
    <n v="0.05"/>
    <n v="59.78"/>
    <n v="10.29"/>
    <x v="1"/>
    <x v="0"/>
    <x v="2"/>
    <x v="5"/>
    <x v="5"/>
    <s v="GBC Recycled Regency Composition Covers"/>
    <n v="0.39"/>
    <s v="United States"/>
    <x v="1"/>
    <x v="10"/>
    <s v="Urbana"/>
    <n v="61801"/>
    <x v="132"/>
    <x v="130"/>
    <n v="159.52969999999999"/>
    <n v="7"/>
    <n v="414.49"/>
    <n v="91174"/>
    <n v="59.730000000000004"/>
    <x v="1"/>
  </r>
  <r>
    <n v="540"/>
    <s v="Ruth Lamm"/>
    <x v="4"/>
    <n v="0.08"/>
    <n v="20.99"/>
    <n v="1.25"/>
    <x v="1"/>
    <x v="0"/>
    <x v="1"/>
    <x v="12"/>
    <x v="1"/>
    <s v="Accessory29"/>
    <n v="0.83"/>
    <s v="United States"/>
    <x v="1"/>
    <x v="10"/>
    <s v="Vernon Hills"/>
    <n v="60061"/>
    <x v="132"/>
    <x v="134"/>
    <n v="15.3714"/>
    <n v="28"/>
    <n v="469.69"/>
    <n v="91174"/>
    <n v="20.91"/>
    <x v="1"/>
  </r>
  <r>
    <n v="1069"/>
    <s v="Pam Bennett"/>
    <x v="4"/>
    <n v="0.02"/>
    <n v="15.94"/>
    <n v="5.45"/>
    <x v="1"/>
    <x v="2"/>
    <x v="2"/>
    <x v="2"/>
    <x v="1"/>
    <s v="Boston 16701 Slimline Battery Pencil Sharpener"/>
    <n v="0.55000000000000004"/>
    <s v="United States"/>
    <x v="1"/>
    <x v="10"/>
    <s v="Carbondale"/>
    <n v="62901"/>
    <x v="132"/>
    <x v="130"/>
    <n v="139.61199999999999"/>
    <n v="41"/>
    <n v="664.34"/>
    <n v="87110"/>
    <n v="15.92"/>
    <x v="1"/>
  </r>
  <r>
    <n v="1023"/>
    <s v="Glen Newman"/>
    <x v="0"/>
    <n v="0.02"/>
    <n v="39.06"/>
    <n v="10.55"/>
    <x v="1"/>
    <x v="0"/>
    <x v="2"/>
    <x v="5"/>
    <x v="5"/>
    <s v="Ibico Recycled Linen-Style Covers"/>
    <n v="0.37"/>
    <s v="United States"/>
    <x v="3"/>
    <x v="28"/>
    <s v="Wilkinsburg"/>
    <n v="15221"/>
    <x v="133"/>
    <x v="130"/>
    <n v="442.0899"/>
    <n v="16"/>
    <n v="640.71"/>
    <n v="88633"/>
    <n v="39.04"/>
    <x v="3"/>
  </r>
  <r>
    <n v="1023"/>
    <s v="Glen Newman"/>
    <x v="0"/>
    <n v="0.1"/>
    <n v="37.700000000000003"/>
    <n v="2.99"/>
    <x v="1"/>
    <x v="0"/>
    <x v="2"/>
    <x v="5"/>
    <x v="5"/>
    <s v="Vinyl Sectional Post Binders"/>
    <n v="0.35"/>
    <s v="United States"/>
    <x v="3"/>
    <x v="28"/>
    <s v="Wilkinsburg"/>
    <n v="15221"/>
    <x v="133"/>
    <x v="134"/>
    <n v="455.12400000000002"/>
    <n v="18"/>
    <n v="659.6"/>
    <n v="88633"/>
    <n v="37.6"/>
    <x v="3"/>
  </r>
  <r>
    <n v="18"/>
    <s v="Laurie Hanna"/>
    <x v="1"/>
    <n v="0.05"/>
    <n v="26.48"/>
    <n v="6.93"/>
    <x v="1"/>
    <x v="0"/>
    <x v="0"/>
    <x v="11"/>
    <x v="5"/>
    <s v="DAX Natural Wood-Tone Poster Frame"/>
    <n v="0.49"/>
    <s v="United States"/>
    <x v="2"/>
    <x v="24"/>
    <s v="Helena"/>
    <n v="59601"/>
    <x v="133"/>
    <x v="134"/>
    <n v="314.48129999999998"/>
    <n v="17"/>
    <n v="455.77"/>
    <n v="90031"/>
    <n v="26.43"/>
    <x v="2"/>
  </r>
  <r>
    <n v="21"/>
    <s v="Tony Wilkins Winters"/>
    <x v="1"/>
    <n v="0.05"/>
    <n v="26.48"/>
    <n v="6.93"/>
    <x v="1"/>
    <x v="0"/>
    <x v="0"/>
    <x v="11"/>
    <x v="5"/>
    <s v="DAX Natural Wood-Tone Poster Frame"/>
    <n v="0.49"/>
    <s v="United States"/>
    <x v="3"/>
    <x v="11"/>
    <s v="New York City"/>
    <n v="10012"/>
    <x v="133"/>
    <x v="134"/>
    <n v="384.38"/>
    <n v="70"/>
    <n v="1876.69"/>
    <n v="41793"/>
    <n v="26.43"/>
    <x v="3"/>
  </r>
  <r>
    <n v="1989"/>
    <s v="David Weaver"/>
    <x v="1"/>
    <n v="0.01"/>
    <n v="30.98"/>
    <n v="6.5"/>
    <x v="1"/>
    <x v="3"/>
    <x v="1"/>
    <x v="1"/>
    <x v="5"/>
    <s v="Belkin ErgoBoard™ Keyboard"/>
    <n v="0.64"/>
    <s v="United States"/>
    <x v="2"/>
    <x v="15"/>
    <s v="Holladay"/>
    <n v="84117"/>
    <x v="133"/>
    <x v="134"/>
    <n v="46.29"/>
    <n v="11"/>
    <n v="363.37"/>
    <n v="90001"/>
    <n v="30.97"/>
    <x v="2"/>
  </r>
  <r>
    <n v="1989"/>
    <s v="David Weaver"/>
    <x v="1"/>
    <n v="0.01"/>
    <n v="40.99"/>
    <n v="19.989999999999998"/>
    <x v="1"/>
    <x v="3"/>
    <x v="2"/>
    <x v="7"/>
    <x v="5"/>
    <s v="White Dual Perf Computer Printout Paper, 2700 Sheets, 1 Part, Heavyweight, 20 lbs., 14 7/8 x 11"/>
    <n v="0.36"/>
    <s v="United States"/>
    <x v="2"/>
    <x v="15"/>
    <s v="Holladay"/>
    <n v="84117"/>
    <x v="133"/>
    <x v="136"/>
    <n v="177.79"/>
    <n v="11"/>
    <n v="480.75"/>
    <n v="90001"/>
    <n v="40.980000000000004"/>
    <x v="2"/>
  </r>
  <r>
    <n v="266"/>
    <s v="Ross Frederick"/>
    <x v="4"/>
    <n v="0.08"/>
    <n v="6.48"/>
    <n v="7.03"/>
    <x v="1"/>
    <x v="3"/>
    <x v="2"/>
    <x v="7"/>
    <x v="5"/>
    <s v="Xerox 214"/>
    <n v="0.37"/>
    <s v="United States"/>
    <x v="1"/>
    <x v="18"/>
    <s v="San Antonio"/>
    <n v="78207"/>
    <x v="133"/>
    <x v="134"/>
    <n v="8.9320000000000004"/>
    <n v="10"/>
    <n v="67.86"/>
    <n v="90594"/>
    <n v="6.4"/>
    <x v="1"/>
  </r>
  <r>
    <n v="266"/>
    <s v="Ross Frederick"/>
    <x v="4"/>
    <n v="0.01"/>
    <n v="20.34"/>
    <n v="35"/>
    <x v="1"/>
    <x v="3"/>
    <x v="2"/>
    <x v="6"/>
    <x v="4"/>
    <s v="Tennsco Commercial Shelving"/>
    <n v="0.84"/>
    <s v="United States"/>
    <x v="1"/>
    <x v="18"/>
    <s v="San Antonio"/>
    <n v="78207"/>
    <x v="133"/>
    <x v="134"/>
    <n v="229.63800000000001"/>
    <n v="33"/>
    <n v="747.28"/>
    <n v="90594"/>
    <n v="20.329999999999998"/>
    <x v="1"/>
  </r>
  <r>
    <n v="491"/>
    <s v="Toni Swanson"/>
    <x v="4"/>
    <n v="0.08"/>
    <n v="2.94"/>
    <n v="0.96"/>
    <x v="1"/>
    <x v="1"/>
    <x v="2"/>
    <x v="2"/>
    <x v="2"/>
    <s v="Newell 343"/>
    <n v="0.57999999999999996"/>
    <s v="United States"/>
    <x v="3"/>
    <x v="11"/>
    <s v="New York City"/>
    <n v="10154"/>
    <x v="133"/>
    <x v="137"/>
    <n v="-2.12"/>
    <n v="23"/>
    <n v="66.7"/>
    <n v="8353"/>
    <n v="2.86"/>
    <x v="3"/>
  </r>
  <r>
    <n v="494"/>
    <s v="Jimmy Alston Holder"/>
    <x v="4"/>
    <n v="0.06"/>
    <n v="8.32"/>
    <n v="2.38"/>
    <x v="1"/>
    <x v="1"/>
    <x v="1"/>
    <x v="1"/>
    <x v="1"/>
    <s v="Imation 3.5 IBM Formatted Diskettes, 10/Box"/>
    <n v="0.74"/>
    <s v="United States"/>
    <x v="2"/>
    <x v="4"/>
    <s v="Seattle"/>
    <n v="98115"/>
    <x v="133"/>
    <x v="137"/>
    <n v="-36.630000000000003"/>
    <n v="12"/>
    <n v="101.26"/>
    <n v="88905"/>
    <n v="8.26"/>
    <x v="2"/>
  </r>
  <r>
    <n v="494"/>
    <s v="Jimmy Alston Holder"/>
    <x v="4"/>
    <n v="0.08"/>
    <n v="2.94"/>
    <n v="0.96"/>
    <x v="1"/>
    <x v="1"/>
    <x v="2"/>
    <x v="2"/>
    <x v="2"/>
    <s v="Newell 343"/>
    <n v="0.57999999999999996"/>
    <s v="United States"/>
    <x v="2"/>
    <x v="4"/>
    <s v="Seattle"/>
    <n v="98115"/>
    <x v="133"/>
    <x v="137"/>
    <n v="-2.12"/>
    <n v="6"/>
    <n v="17.399999999999999"/>
    <n v="88905"/>
    <n v="2.86"/>
    <x v="2"/>
  </r>
  <r>
    <n v="3041"/>
    <s v="Carrie Duke"/>
    <x v="3"/>
    <n v="0.08"/>
    <n v="73.98"/>
    <n v="4"/>
    <x v="1"/>
    <x v="3"/>
    <x v="1"/>
    <x v="1"/>
    <x v="5"/>
    <s v="Keytronic 105-Key Spanish Keyboard"/>
    <n v="0.77"/>
    <s v="United States"/>
    <x v="1"/>
    <x v="38"/>
    <s v="Garden City"/>
    <n v="67846"/>
    <x v="133"/>
    <x v="136"/>
    <n v="97.16"/>
    <n v="17"/>
    <n v="1181.67"/>
    <n v="86102"/>
    <n v="73.900000000000006"/>
    <x v="1"/>
  </r>
  <r>
    <n v="3041"/>
    <s v="Carrie Duke"/>
    <x v="3"/>
    <n v="0.02"/>
    <n v="3.68"/>
    <n v="1.32"/>
    <x v="1"/>
    <x v="3"/>
    <x v="2"/>
    <x v="16"/>
    <x v="2"/>
    <s v="*Staples* vLetter Openers, 2/Pack"/>
    <n v="0.83"/>
    <s v="United States"/>
    <x v="1"/>
    <x v="38"/>
    <s v="Garden City"/>
    <n v="67846"/>
    <x v="133"/>
    <x v="137"/>
    <n v="-20.65"/>
    <n v="8"/>
    <n v="29.93"/>
    <n v="86102"/>
    <n v="3.66"/>
    <x v="1"/>
  </r>
  <r>
    <n v="136"/>
    <s v="Dale Gillespie"/>
    <x v="0"/>
    <n v="0.04"/>
    <n v="18.97"/>
    <n v="9.5399999999999991"/>
    <x v="1"/>
    <x v="0"/>
    <x v="2"/>
    <x v="7"/>
    <x v="5"/>
    <s v="Xerox 1939"/>
    <n v="0.37"/>
    <s v="United States"/>
    <x v="2"/>
    <x v="8"/>
    <s v="Petaluma"/>
    <n v="94952"/>
    <x v="134"/>
    <x v="137"/>
    <n v="3.04"/>
    <n v="5"/>
    <n v="101.74"/>
    <n v="88534"/>
    <n v="18.93"/>
    <x v="2"/>
  </r>
  <r>
    <n v="136"/>
    <s v="Dale Gillespie"/>
    <x v="0"/>
    <n v="0.09"/>
    <n v="10.98"/>
    <n v="3.37"/>
    <x v="1"/>
    <x v="0"/>
    <x v="2"/>
    <x v="16"/>
    <x v="1"/>
    <s v="Fiskars® Softgrip Scissors"/>
    <n v="0.56999999999999995"/>
    <s v="United States"/>
    <x v="2"/>
    <x v="8"/>
    <s v="Petaluma"/>
    <n v="94952"/>
    <x v="134"/>
    <x v="137"/>
    <n v="2.706"/>
    <n v="8"/>
    <n v="84.52"/>
    <n v="88534"/>
    <n v="10.89"/>
    <x v="2"/>
  </r>
  <r>
    <n v="688"/>
    <s v="Ashley Reese"/>
    <x v="0"/>
    <n v="7.0000000000000007E-2"/>
    <n v="279.48"/>
    <n v="35"/>
    <x v="1"/>
    <x v="0"/>
    <x v="2"/>
    <x v="6"/>
    <x v="4"/>
    <s v="Tennsco Snap-Together Open Shelving Units, Starter Sets and Add-On Units"/>
    <n v="0.8"/>
    <s v="United States"/>
    <x v="1"/>
    <x v="6"/>
    <s v="Saint Louis"/>
    <n v="63116"/>
    <x v="134"/>
    <x v="134"/>
    <n v="-207.28"/>
    <n v="10"/>
    <n v="2716.09"/>
    <n v="88503"/>
    <n v="279.41000000000003"/>
    <x v="1"/>
  </r>
  <r>
    <n v="1042"/>
    <s v="Jerome Burch"/>
    <x v="0"/>
    <n v="0"/>
    <n v="14.42"/>
    <n v="6.75"/>
    <x v="2"/>
    <x v="0"/>
    <x v="2"/>
    <x v="8"/>
    <x v="6"/>
    <s v="Holmes Odor Grabber"/>
    <n v="0.52"/>
    <s v="United States"/>
    <x v="2"/>
    <x v="8"/>
    <s v="Yuba City"/>
    <n v="95991"/>
    <x v="134"/>
    <x v="137"/>
    <n v="9.33"/>
    <n v="6"/>
    <n v="98.96"/>
    <n v="87847"/>
    <n v="14.42"/>
    <x v="2"/>
  </r>
  <r>
    <n v="1390"/>
    <s v="Hazel Jones"/>
    <x v="0"/>
    <n v="0.1"/>
    <n v="8.17"/>
    <n v="1.69"/>
    <x v="1"/>
    <x v="3"/>
    <x v="2"/>
    <x v="7"/>
    <x v="2"/>
    <s v="Wirebound Message Forms, Four 2 3/4 x 5 Forms per Page, Pink Paper"/>
    <n v="0.38"/>
    <s v="United States"/>
    <x v="2"/>
    <x v="8"/>
    <s v="Stockton"/>
    <n v="95207"/>
    <x v="134"/>
    <x v="134"/>
    <n v="100.2984"/>
    <n v="19"/>
    <n v="145.36000000000001"/>
    <n v="88731"/>
    <n v="8.07"/>
    <x v="2"/>
  </r>
  <r>
    <n v="1390"/>
    <s v="Hazel Jones"/>
    <x v="0"/>
    <n v="0.03"/>
    <n v="110.99"/>
    <n v="2.5"/>
    <x v="1"/>
    <x v="3"/>
    <x v="1"/>
    <x v="12"/>
    <x v="5"/>
    <s v="T18"/>
    <n v="0.56999999999999995"/>
    <s v="United States"/>
    <x v="2"/>
    <x v="8"/>
    <s v="Stockton"/>
    <n v="95207"/>
    <x v="134"/>
    <x v="136"/>
    <n v="2495.3987999999999"/>
    <n v="38"/>
    <n v="3616.52"/>
    <n v="88731"/>
    <n v="110.96"/>
    <x v="2"/>
  </r>
  <r>
    <n v="1721"/>
    <s v="Jennifer Zimmerman"/>
    <x v="1"/>
    <n v="0.04"/>
    <n v="12.44"/>
    <n v="6.27"/>
    <x v="1"/>
    <x v="3"/>
    <x v="2"/>
    <x v="6"/>
    <x v="6"/>
    <s v="Eldon Simplefile® Box Office®"/>
    <n v="0.56999999999999995"/>
    <s v="United States"/>
    <x v="0"/>
    <x v="1"/>
    <s v="Jonesboro"/>
    <n v="72401"/>
    <x v="134"/>
    <x v="137"/>
    <n v="-258.56599999999997"/>
    <n v="37"/>
    <n v="464.94"/>
    <n v="90787"/>
    <n v="12.4"/>
    <x v="0"/>
  </r>
  <r>
    <n v="1723"/>
    <s v="Constance Flowers"/>
    <x v="1"/>
    <n v="0.04"/>
    <n v="12.44"/>
    <n v="6.27"/>
    <x v="1"/>
    <x v="3"/>
    <x v="2"/>
    <x v="6"/>
    <x v="6"/>
    <s v="Eldon Simplefile® Box Office®"/>
    <n v="0.56999999999999995"/>
    <s v="United States"/>
    <x v="2"/>
    <x v="8"/>
    <s v="San Diego"/>
    <n v="92037"/>
    <x v="134"/>
    <x v="137"/>
    <n v="-59.06"/>
    <n v="146"/>
    <n v="1834.61"/>
    <n v="32710"/>
    <n v="12.4"/>
    <x v="2"/>
  </r>
  <r>
    <n v="2610"/>
    <s v="Tommy Lutz"/>
    <x v="1"/>
    <n v="0.09"/>
    <n v="5.4"/>
    <n v="7.78"/>
    <x v="1"/>
    <x v="3"/>
    <x v="2"/>
    <x v="5"/>
    <x v="5"/>
    <s v="3M Organizer Strips"/>
    <n v="0.37"/>
    <s v="United States"/>
    <x v="2"/>
    <x v="8"/>
    <s v="Davis"/>
    <n v="95616"/>
    <x v="134"/>
    <x v="137"/>
    <n v="-136.25200000000001"/>
    <n v="9"/>
    <n v="49.24"/>
    <n v="86118"/>
    <n v="5.3100000000000005"/>
    <x v="2"/>
  </r>
  <r>
    <n v="3354"/>
    <s v="Sara Faulkner"/>
    <x v="1"/>
    <n v="0.03"/>
    <n v="28.53"/>
    <n v="1.49"/>
    <x v="1"/>
    <x v="3"/>
    <x v="2"/>
    <x v="5"/>
    <x v="5"/>
    <s v="Lock-Up Easel 'Spel-Binder'"/>
    <n v="0.38"/>
    <s v="United States"/>
    <x v="2"/>
    <x v="8"/>
    <s v="Calexico"/>
    <n v="92231"/>
    <x v="134"/>
    <x v="137"/>
    <n v="137.67570000000001"/>
    <n v="7"/>
    <n v="199.53"/>
    <n v="88589"/>
    <n v="28.5"/>
    <x v="2"/>
  </r>
  <r>
    <n v="3354"/>
    <s v="Sara Faulkner"/>
    <x v="1"/>
    <n v="7.0000000000000007E-2"/>
    <n v="5.98"/>
    <n v="7.15"/>
    <x v="1"/>
    <x v="3"/>
    <x v="2"/>
    <x v="7"/>
    <x v="5"/>
    <s v="Universal Premium White Copier/Laser Paper (20Lb. and 87 Bright)"/>
    <n v="0.36"/>
    <s v="United States"/>
    <x v="2"/>
    <x v="8"/>
    <s v="Calexico"/>
    <n v="92231"/>
    <x v="134"/>
    <x v="136"/>
    <n v="-62"/>
    <n v="6"/>
    <n v="37.049999999999997"/>
    <n v="88589"/>
    <n v="5.91"/>
    <x v="2"/>
  </r>
  <r>
    <n v="2070"/>
    <s v="Kelly Collins"/>
    <x v="2"/>
    <n v="7.0000000000000007E-2"/>
    <n v="35.99"/>
    <n v="5.99"/>
    <x v="1"/>
    <x v="3"/>
    <x v="1"/>
    <x v="12"/>
    <x v="2"/>
    <s v="Accessory41"/>
    <n v="0.38"/>
    <s v="United States"/>
    <x v="1"/>
    <x v="25"/>
    <s v="Eastpointe"/>
    <n v="48021"/>
    <x v="134"/>
    <x v="138"/>
    <n v="17.8398"/>
    <n v="5"/>
    <n v="153.61000000000001"/>
    <n v="88558"/>
    <n v="35.92"/>
    <x v="1"/>
  </r>
  <r>
    <n v="2071"/>
    <s v="Victor Cherry"/>
    <x v="2"/>
    <n v="0.08"/>
    <n v="65.989999999999995"/>
    <n v="5.92"/>
    <x v="2"/>
    <x v="3"/>
    <x v="1"/>
    <x v="12"/>
    <x v="5"/>
    <s v="i500plus"/>
    <n v="0.57999999999999996"/>
    <s v="United States"/>
    <x v="1"/>
    <x v="25"/>
    <s v="Farmington Hills"/>
    <n v="48336"/>
    <x v="134"/>
    <x v="139"/>
    <n v="183.84299999999999"/>
    <n v="20"/>
    <n v="1063.81"/>
    <n v="88558"/>
    <n v="65.91"/>
    <x v="1"/>
  </r>
  <r>
    <n v="1984"/>
    <s v="Lynne Wilcox"/>
    <x v="3"/>
    <n v="0.1"/>
    <n v="7.37"/>
    <n v="5.53"/>
    <x v="1"/>
    <x v="1"/>
    <x v="1"/>
    <x v="1"/>
    <x v="1"/>
    <s v="Imation 3.5&quot; Unformatted DS/HD Diskettes, 10/Box"/>
    <n v="0.69"/>
    <s v="United States"/>
    <x v="0"/>
    <x v="23"/>
    <s v="Hilton Head Island"/>
    <n v="29915"/>
    <x v="134"/>
    <x v="134"/>
    <n v="290.202"/>
    <n v="38"/>
    <n v="269.33"/>
    <n v="91258"/>
    <n v="7.2700000000000005"/>
    <x v="0"/>
  </r>
  <r>
    <n v="91"/>
    <s v="Wallace Werner"/>
    <x v="1"/>
    <n v="7.0000000000000007E-2"/>
    <n v="19.84"/>
    <n v="4.0999999999999996"/>
    <x v="1"/>
    <x v="2"/>
    <x v="2"/>
    <x v="2"/>
    <x v="2"/>
    <s v="Prismacolor Color Pencil Set"/>
    <n v="0.44"/>
    <s v="United States"/>
    <x v="2"/>
    <x v="8"/>
    <s v="Vallejo"/>
    <n v="94591"/>
    <x v="135"/>
    <x v="136"/>
    <n v="117.852"/>
    <n v="9"/>
    <n v="170.8"/>
    <n v="87175"/>
    <n v="19.77"/>
    <x v="2"/>
  </r>
  <r>
    <n v="92"/>
    <s v="Victoria Baker Hoover"/>
    <x v="1"/>
    <n v="7.0000000000000007E-2"/>
    <n v="8.34"/>
    <n v="1.43"/>
    <x v="1"/>
    <x v="2"/>
    <x v="2"/>
    <x v="7"/>
    <x v="2"/>
    <s v="REDIFORM Incoming/Outgoing Call Register, 11&quot; X 8 1/2&quot;, 100 Messages"/>
    <n v="0.35"/>
    <s v="United States"/>
    <x v="0"/>
    <x v="17"/>
    <s v="Terrytown"/>
    <n v="70056"/>
    <x v="135"/>
    <x v="140"/>
    <n v="-190.68"/>
    <n v="16"/>
    <n v="132.08000000000001"/>
    <n v="87175"/>
    <n v="8.27"/>
    <x v="0"/>
  </r>
  <r>
    <n v="92"/>
    <s v="Victoria Baker Hoover"/>
    <x v="1"/>
    <n v="0.09"/>
    <n v="4.9800000000000004"/>
    <n v="6.07"/>
    <x v="1"/>
    <x v="2"/>
    <x v="2"/>
    <x v="7"/>
    <x v="5"/>
    <s v="Xerox 1897"/>
    <n v="0.36"/>
    <s v="United States"/>
    <x v="0"/>
    <x v="17"/>
    <s v="Terrytown"/>
    <n v="70056"/>
    <x v="135"/>
    <x v="136"/>
    <n v="325.39800000000002"/>
    <n v="9"/>
    <n v="45.34"/>
    <n v="87175"/>
    <n v="4.8900000000000006"/>
    <x v="0"/>
  </r>
  <r>
    <n v="772"/>
    <s v="Jean Webster"/>
    <x v="2"/>
    <n v="0.02"/>
    <n v="4.0599999999999996"/>
    <n v="6.89"/>
    <x v="2"/>
    <x v="0"/>
    <x v="2"/>
    <x v="8"/>
    <x v="5"/>
    <s v="Eureka Disposable Bags for Sanitaire® Vibra Groomer I® Upright Vac"/>
    <n v="0.6"/>
    <s v="United States"/>
    <x v="3"/>
    <x v="28"/>
    <s v="Allentown"/>
    <n v="18103"/>
    <x v="135"/>
    <x v="135"/>
    <n v="12.706"/>
    <n v="12"/>
    <n v="64.41"/>
    <n v="88668"/>
    <n v="4.04"/>
    <x v="3"/>
  </r>
  <r>
    <n v="772"/>
    <s v="Jean Webster"/>
    <x v="2"/>
    <n v="7.0000000000000007E-2"/>
    <n v="9.49"/>
    <n v="5.76"/>
    <x v="1"/>
    <x v="0"/>
    <x v="1"/>
    <x v="3"/>
    <x v="6"/>
    <s v="Sharp EL501VB Scientific Calculator, Battery Operated, 10-Digit Display, Hard Case"/>
    <n v="0.39"/>
    <s v="United States"/>
    <x v="3"/>
    <x v="28"/>
    <s v="Allentown"/>
    <n v="18103"/>
    <x v="135"/>
    <x v="135"/>
    <n v="7.71516"/>
    <n v="37"/>
    <n v="344.57"/>
    <n v="88668"/>
    <n v="9.42"/>
    <x v="3"/>
  </r>
  <r>
    <n v="1906"/>
    <s v="Penny Tuttle"/>
    <x v="2"/>
    <n v="7.0000000000000007E-2"/>
    <n v="172.99"/>
    <n v="19.989999999999998"/>
    <x v="1"/>
    <x v="3"/>
    <x v="2"/>
    <x v="5"/>
    <x v="5"/>
    <s v="Ibico EB-19 Dual Function Manual Binding System"/>
    <n v="0.39"/>
    <s v="United States"/>
    <x v="3"/>
    <x v="27"/>
    <s v="Lima"/>
    <n v="45801"/>
    <x v="135"/>
    <x v="137"/>
    <n v="2502.6851999999999"/>
    <n v="22"/>
    <n v="3627.08"/>
    <n v="86500"/>
    <n v="172.92000000000002"/>
    <x v="3"/>
  </r>
  <r>
    <n v="1907"/>
    <s v="Amy Hall"/>
    <x v="2"/>
    <n v="0.09"/>
    <n v="7.64"/>
    <n v="1.39"/>
    <x v="1"/>
    <x v="3"/>
    <x v="2"/>
    <x v="15"/>
    <x v="5"/>
    <s v="#10- 4 1/8&quot; x 9 1/2&quot; Security-Tint Envelopes"/>
    <n v="0.36"/>
    <s v="United States"/>
    <x v="3"/>
    <x v="27"/>
    <s v="Lorain"/>
    <n v="44052"/>
    <x v="135"/>
    <x v="141"/>
    <n v="0.68799999999999994"/>
    <n v="1"/>
    <n v="8.34"/>
    <n v="86500"/>
    <n v="7.55"/>
    <x v="3"/>
  </r>
  <r>
    <n v="2858"/>
    <s v="Jerry Webster"/>
    <x v="4"/>
    <n v="0.06"/>
    <n v="2.94"/>
    <n v="0.96"/>
    <x v="1"/>
    <x v="3"/>
    <x v="2"/>
    <x v="2"/>
    <x v="2"/>
    <s v="Newell 343"/>
    <n v="0.57999999999999996"/>
    <s v="United States"/>
    <x v="0"/>
    <x v="12"/>
    <s v="Fruit Cove"/>
    <n v="32259"/>
    <x v="135"/>
    <x v="136"/>
    <n v="-8.8759999999999994"/>
    <n v="3"/>
    <n v="8.7899999999999991"/>
    <n v="88279"/>
    <n v="2.88"/>
    <x v="0"/>
  </r>
  <r>
    <n v="3132"/>
    <s v="Anita Kang"/>
    <x v="4"/>
    <n v="0.04"/>
    <n v="62.05"/>
    <n v="3.99"/>
    <x v="1"/>
    <x v="3"/>
    <x v="2"/>
    <x v="8"/>
    <x v="5"/>
    <s v="Acco Smartsocket™ Table Surge Protector, 6 Color-Coded Adapter Outlets"/>
    <n v="0.55000000000000004"/>
    <s v="United States"/>
    <x v="1"/>
    <x v="10"/>
    <s v="Mundelein"/>
    <n v="60060"/>
    <x v="135"/>
    <x v="136"/>
    <n v="1644.0768"/>
    <n v="40"/>
    <n v="2382.7199999999998"/>
    <n v="86794"/>
    <n v="62.01"/>
    <x v="1"/>
  </r>
  <r>
    <n v="3113"/>
    <s v="Wayne English"/>
    <x v="3"/>
    <n v="7.0000000000000007E-2"/>
    <n v="34.54"/>
    <n v="14.72"/>
    <x v="1"/>
    <x v="3"/>
    <x v="2"/>
    <x v="5"/>
    <x v="5"/>
    <s v="GBC Recycled Grain Textured Covers"/>
    <n v="0.37"/>
    <s v="United States"/>
    <x v="0"/>
    <x v="17"/>
    <s v="New Iberia"/>
    <n v="70560"/>
    <x v="135"/>
    <x v="136"/>
    <n v="-20.182259999999999"/>
    <n v="17"/>
    <n v="574.97"/>
    <n v="86860"/>
    <n v="34.47"/>
    <x v="0"/>
  </r>
  <r>
    <n v="3113"/>
    <s v="Wayne English"/>
    <x v="3"/>
    <n v="0.02"/>
    <n v="12.28"/>
    <n v="6.47"/>
    <x v="1"/>
    <x v="3"/>
    <x v="2"/>
    <x v="7"/>
    <x v="5"/>
    <s v="Xerox 1881"/>
    <n v="0.38"/>
    <s v="United States"/>
    <x v="0"/>
    <x v="17"/>
    <s v="New Iberia"/>
    <n v="70560"/>
    <x v="135"/>
    <x v="137"/>
    <n v="-156.97219999999999"/>
    <n v="9"/>
    <n v="115.22"/>
    <n v="86860"/>
    <n v="12.26"/>
    <x v="0"/>
  </r>
  <r>
    <n v="3113"/>
    <s v="Wayne English"/>
    <x v="3"/>
    <n v="0.06"/>
    <n v="34.58"/>
    <n v="8.99"/>
    <x v="2"/>
    <x v="3"/>
    <x v="2"/>
    <x v="2"/>
    <x v="1"/>
    <s v="Panasonic KP-350BK Electric Pencil Sharpener with Auto Stop"/>
    <n v="0.56000000000000005"/>
    <s v="United States"/>
    <x v="0"/>
    <x v="17"/>
    <s v="New Iberia"/>
    <n v="70560"/>
    <x v="135"/>
    <x v="140"/>
    <n v="384.5043"/>
    <n v="13"/>
    <n v="456.58"/>
    <n v="86860"/>
    <n v="34.519999999999996"/>
    <x v="0"/>
  </r>
  <r>
    <n v="2035"/>
    <s v="Jon Ward"/>
    <x v="0"/>
    <n v="0.1"/>
    <n v="1.89"/>
    <n v="0.76"/>
    <x v="1"/>
    <x v="1"/>
    <x v="2"/>
    <x v="14"/>
    <x v="2"/>
    <s v="Revere Boxed Rubber Bands by Revere"/>
    <n v="0.83"/>
    <s v="United States"/>
    <x v="0"/>
    <x v="12"/>
    <s v="Palm Beach Gardens"/>
    <n v="33403"/>
    <x v="136"/>
    <x v="138"/>
    <n v="-40.432000000000002"/>
    <n v="20"/>
    <n v="36.72"/>
    <n v="87117"/>
    <n v="1.7899999999999998"/>
    <x v="0"/>
  </r>
  <r>
    <n v="1554"/>
    <s v="Joan Floyd"/>
    <x v="1"/>
    <n v="0.04"/>
    <n v="10.98"/>
    <n v="3.99"/>
    <x v="1"/>
    <x v="0"/>
    <x v="2"/>
    <x v="8"/>
    <x v="5"/>
    <s v="Staples Surge Protector 6 outlet"/>
    <n v="0.57999999999999996"/>
    <s v="United States"/>
    <x v="0"/>
    <x v="0"/>
    <s v="Gulfport"/>
    <n v="39503"/>
    <x v="136"/>
    <x v="136"/>
    <n v="481.03199999999998"/>
    <n v="15"/>
    <n v="172.22"/>
    <n v="87485"/>
    <n v="10.940000000000001"/>
    <x v="0"/>
  </r>
  <r>
    <n v="3086"/>
    <s v="Ted Durham"/>
    <x v="1"/>
    <n v="0.05"/>
    <n v="39.99"/>
    <n v="10.25"/>
    <x v="2"/>
    <x v="1"/>
    <x v="1"/>
    <x v="1"/>
    <x v="5"/>
    <s v="Zoom V.92 V.44 PCI Internal Controllerless FaxModem"/>
    <n v="0.55000000000000004"/>
    <s v="United States"/>
    <x v="0"/>
    <x v="12"/>
    <s v="North Port"/>
    <n v="34287"/>
    <x v="136"/>
    <x v="140"/>
    <n v="4.29"/>
    <n v="3"/>
    <n v="130.91"/>
    <n v="88380"/>
    <n v="39.940000000000005"/>
    <x v="0"/>
  </r>
  <r>
    <n v="487"/>
    <s v="Molly Vincent"/>
    <x v="4"/>
    <n v="0.1"/>
    <n v="3.36"/>
    <n v="6.27"/>
    <x v="2"/>
    <x v="3"/>
    <x v="2"/>
    <x v="5"/>
    <x v="5"/>
    <s v="Cardinal Poly Pocket Divider Pockets for Ring Binders"/>
    <n v="0.4"/>
    <s v="United States"/>
    <x v="3"/>
    <x v="29"/>
    <s v="Sanford"/>
    <n v="4073"/>
    <x v="136"/>
    <x v="140"/>
    <n v="-67.0565"/>
    <n v="5"/>
    <n v="20.87"/>
    <n v="91063"/>
    <n v="3.26"/>
    <x v="3"/>
  </r>
  <r>
    <n v="488"/>
    <s v="Ronnie Creech"/>
    <x v="4"/>
    <n v="7.0000000000000007E-2"/>
    <n v="12.28"/>
    <n v="4.8600000000000003"/>
    <x v="1"/>
    <x v="3"/>
    <x v="2"/>
    <x v="7"/>
    <x v="5"/>
    <s v="Xerox 1933"/>
    <n v="0.38"/>
    <s v="United States"/>
    <x v="3"/>
    <x v="29"/>
    <s v="South Portland"/>
    <n v="4106"/>
    <x v="136"/>
    <x v="138"/>
    <n v="-7.94"/>
    <n v="2"/>
    <n v="25.7"/>
    <n v="91063"/>
    <n v="12.209999999999999"/>
    <x v="3"/>
  </r>
  <r>
    <n v="489"/>
    <s v="Eileen Cheek"/>
    <x v="4"/>
    <n v="0.09"/>
    <n v="20.99"/>
    <n v="0.99"/>
    <x v="1"/>
    <x v="3"/>
    <x v="1"/>
    <x v="12"/>
    <x v="2"/>
    <s v="Accessory25"/>
    <n v="0.56999999999999995"/>
    <s v="United States"/>
    <x v="3"/>
    <x v="35"/>
    <s v="Norwood"/>
    <n v="2062"/>
    <x v="136"/>
    <x v="136"/>
    <n v="122.292"/>
    <n v="14"/>
    <n v="229.57"/>
    <n v="91063"/>
    <n v="20.9"/>
    <x v="3"/>
  </r>
  <r>
    <n v="266"/>
    <s v="Ross Frederick"/>
    <x v="3"/>
    <n v="0"/>
    <n v="73.98"/>
    <n v="12.14"/>
    <x v="2"/>
    <x v="3"/>
    <x v="1"/>
    <x v="1"/>
    <x v="5"/>
    <s v="Keytronic 105-Key Spanish Keyboard"/>
    <n v="0.67"/>
    <s v="United States"/>
    <x v="1"/>
    <x v="18"/>
    <s v="San Antonio"/>
    <n v="78207"/>
    <x v="136"/>
    <x v="138"/>
    <n v="326.25"/>
    <n v="17"/>
    <n v="1300.81"/>
    <n v="90593"/>
    <n v="73.98"/>
    <x v="1"/>
  </r>
  <r>
    <n v="1433"/>
    <s v="Frances Jackson"/>
    <x v="1"/>
    <n v="7.0000000000000007E-2"/>
    <n v="300.98"/>
    <n v="64.73"/>
    <x v="0"/>
    <x v="3"/>
    <x v="0"/>
    <x v="9"/>
    <x v="3"/>
    <s v="Global Leather and Oak Executive Chair, Black"/>
    <n v="0.56000000000000005"/>
    <s v="United States"/>
    <x v="1"/>
    <x v="2"/>
    <s v="Jeffersonville"/>
    <n v="47130"/>
    <x v="137"/>
    <x v="135"/>
    <n v="1399.64"/>
    <n v="14"/>
    <n v="4285.5600000000004"/>
    <n v="86828"/>
    <n v="300.91000000000003"/>
    <x v="1"/>
  </r>
  <r>
    <n v="1433"/>
    <s v="Frances Jackson"/>
    <x v="1"/>
    <n v="0.01"/>
    <n v="20.98"/>
    <n v="45"/>
    <x v="0"/>
    <x v="3"/>
    <x v="2"/>
    <x v="6"/>
    <x v="3"/>
    <s v="Tennsco Lockers, Sand"/>
    <n v="0.61"/>
    <s v="United States"/>
    <x v="1"/>
    <x v="2"/>
    <s v="Jeffersonville"/>
    <n v="47130"/>
    <x v="137"/>
    <x v="140"/>
    <n v="232.642"/>
    <n v="28"/>
    <n v="631.37"/>
    <n v="86828"/>
    <n v="20.97"/>
    <x v="1"/>
  </r>
  <r>
    <n v="2431"/>
    <s v="Troy Cassidy"/>
    <x v="1"/>
    <n v="7.0000000000000007E-2"/>
    <n v="155.06"/>
    <n v="7.07"/>
    <x v="1"/>
    <x v="1"/>
    <x v="2"/>
    <x v="6"/>
    <x v="5"/>
    <s v="Dual Level, Single-Width Filing Carts"/>
    <n v="0.59"/>
    <s v="United States"/>
    <x v="2"/>
    <x v="8"/>
    <s v="Los Angeles"/>
    <n v="90004"/>
    <x v="137"/>
    <x v="140"/>
    <n v="-121.75"/>
    <n v="14"/>
    <n v="2039.07"/>
    <n v="5920"/>
    <n v="154.99"/>
    <x v="2"/>
  </r>
  <r>
    <n v="2432"/>
    <s v="Lindsay Tate"/>
    <x v="1"/>
    <n v="7.0000000000000007E-2"/>
    <n v="155.06"/>
    <n v="7.07"/>
    <x v="1"/>
    <x v="1"/>
    <x v="2"/>
    <x v="6"/>
    <x v="5"/>
    <s v="Dual Level, Single-Width Filing Carts"/>
    <n v="0.59"/>
    <s v="United States"/>
    <x v="1"/>
    <x v="19"/>
    <s v="Midwest City"/>
    <n v="73110"/>
    <x v="137"/>
    <x v="140"/>
    <n v="24.35"/>
    <n v="3"/>
    <n v="436.94"/>
    <n v="89096"/>
    <n v="154.99"/>
    <x v="1"/>
  </r>
  <r>
    <n v="3264"/>
    <s v="Becky Puckett"/>
    <x v="4"/>
    <n v="0.04"/>
    <n v="9.99"/>
    <n v="11.59"/>
    <x v="1"/>
    <x v="3"/>
    <x v="2"/>
    <x v="7"/>
    <x v="5"/>
    <s v="Hammermill Color Copier Paper (28Lb. and 96 Bright)"/>
    <n v="0.4"/>
    <s v="United States"/>
    <x v="2"/>
    <x v="8"/>
    <s v="Eureka"/>
    <n v="95501"/>
    <x v="137"/>
    <x v="135"/>
    <n v="-92.32"/>
    <n v="5"/>
    <n v="52.09"/>
    <n v="89835"/>
    <n v="9.9500000000000011"/>
    <x v="2"/>
  </r>
  <r>
    <n v="918"/>
    <s v="Kerry Jernigan"/>
    <x v="0"/>
    <n v="0.09"/>
    <n v="58.14"/>
    <n v="36.61"/>
    <x v="0"/>
    <x v="3"/>
    <x v="0"/>
    <x v="10"/>
    <x v="0"/>
    <s v="O'Sullivan 3-Shelf Heavy-Duty Bookcases"/>
    <n v="0.61"/>
    <s v="United States"/>
    <x v="2"/>
    <x v="8"/>
    <s v="Rancho Cucamonga"/>
    <n v="91730"/>
    <x v="138"/>
    <x v="135"/>
    <n v="187.41200000000001"/>
    <n v="39"/>
    <n v="2115.06"/>
    <n v="90493"/>
    <n v="58.05"/>
    <x v="2"/>
  </r>
  <r>
    <n v="2973"/>
    <s v="Sally Liu"/>
    <x v="0"/>
    <n v="0.1"/>
    <n v="442.14"/>
    <n v="14.7"/>
    <x v="0"/>
    <x v="2"/>
    <x v="1"/>
    <x v="3"/>
    <x v="3"/>
    <s v="Okidata ML390 Turbo Dot Matrix Printers"/>
    <n v="0.56000000000000005"/>
    <s v="United States"/>
    <x v="1"/>
    <x v="30"/>
    <s v="New Berlin"/>
    <n v="53151"/>
    <x v="138"/>
    <x v="135"/>
    <n v="137.68794"/>
    <n v="6"/>
    <n v="2411.4299999999998"/>
    <n v="87187"/>
    <n v="442.03999999999996"/>
    <x v="1"/>
  </r>
  <r>
    <n v="1159"/>
    <s v="Arlene Weeks"/>
    <x v="1"/>
    <n v="0.04"/>
    <n v="100.98"/>
    <n v="35.840000000000003"/>
    <x v="0"/>
    <x v="1"/>
    <x v="0"/>
    <x v="10"/>
    <x v="0"/>
    <s v="Bush Westfield Collection Bookcases, Fully Assembled"/>
    <n v="0.62"/>
    <s v="United States"/>
    <x v="3"/>
    <x v="33"/>
    <s v="Union City"/>
    <n v="7086"/>
    <x v="138"/>
    <x v="135"/>
    <n v="-152.76"/>
    <n v="1"/>
    <n v="110.75"/>
    <n v="90854"/>
    <n v="100.94"/>
    <x v="3"/>
  </r>
  <r>
    <n v="2346"/>
    <s v="Sylvia Kumar"/>
    <x v="1"/>
    <n v="0.1"/>
    <n v="218.75"/>
    <n v="69.64"/>
    <x v="0"/>
    <x v="3"/>
    <x v="0"/>
    <x v="0"/>
    <x v="0"/>
    <s v="BoxOffice By Design Rectangular and Half-Moon Meeting Room Tables"/>
    <n v="0.77"/>
    <s v="United States"/>
    <x v="0"/>
    <x v="32"/>
    <s v="Pleasure Ridge Park"/>
    <n v="40258"/>
    <x v="138"/>
    <x v="135"/>
    <n v="62.298000000000002"/>
    <n v="17"/>
    <n v="2805.18"/>
    <n v="89505"/>
    <n v="218.65"/>
    <x v="0"/>
  </r>
  <r>
    <n v="2825"/>
    <s v="Carole Rosen"/>
    <x v="2"/>
    <n v="0.02"/>
    <n v="27.48"/>
    <n v="4"/>
    <x v="1"/>
    <x v="1"/>
    <x v="1"/>
    <x v="1"/>
    <x v="5"/>
    <s v="Belkin MediaBoard 104- Keyboard"/>
    <n v="0.75"/>
    <s v="United States"/>
    <x v="2"/>
    <x v="37"/>
    <s v="Boise"/>
    <n v="83701"/>
    <x v="138"/>
    <x v="142"/>
    <n v="19.308"/>
    <n v="3"/>
    <n v="87.21"/>
    <n v="89497"/>
    <n v="27.46"/>
    <x v="2"/>
  </r>
  <r>
    <n v="2825"/>
    <s v="Carole Rosen"/>
    <x v="2"/>
    <n v="0.08"/>
    <n v="10.06"/>
    <n v="2.06"/>
    <x v="1"/>
    <x v="1"/>
    <x v="2"/>
    <x v="7"/>
    <x v="2"/>
    <s v="Riverleaf Stik-Withit® Designer Note Cubes®"/>
    <n v="0.39"/>
    <s v="United States"/>
    <x v="2"/>
    <x v="37"/>
    <s v="Boise"/>
    <n v="83701"/>
    <x v="138"/>
    <x v="143"/>
    <n v="0.33"/>
    <n v="4"/>
    <n v="40.15"/>
    <n v="89497"/>
    <n v="9.98"/>
    <x v="2"/>
  </r>
  <r>
    <n v="699"/>
    <s v="Jenny Gold"/>
    <x v="4"/>
    <n v="0.1"/>
    <n v="4.26"/>
    <n v="1.2"/>
    <x v="1"/>
    <x v="1"/>
    <x v="2"/>
    <x v="2"/>
    <x v="2"/>
    <s v="Dixon Prang® Watercolor Pencils, 10-Color Set with Brush"/>
    <n v="0.44"/>
    <s v="United States"/>
    <x v="2"/>
    <x v="8"/>
    <s v="Los Angeles"/>
    <n v="90041"/>
    <x v="138"/>
    <x v="135"/>
    <n v="15.42"/>
    <n v="88"/>
    <n v="351.56"/>
    <n v="3042"/>
    <n v="4.16"/>
    <x v="2"/>
  </r>
  <r>
    <n v="700"/>
    <s v="Joseph Grossman"/>
    <x v="4"/>
    <n v="0.1"/>
    <n v="4.26"/>
    <n v="1.2"/>
    <x v="1"/>
    <x v="1"/>
    <x v="2"/>
    <x v="2"/>
    <x v="2"/>
    <s v="Dixon Prang® Watercolor Pencils, 10-Color Set with Brush"/>
    <n v="0.44"/>
    <s v="United States"/>
    <x v="2"/>
    <x v="8"/>
    <s v="Santa Maria"/>
    <n v="93454"/>
    <x v="138"/>
    <x v="135"/>
    <n v="33.923999999999999"/>
    <n v="22"/>
    <n v="87.89"/>
    <n v="87980"/>
    <n v="4.16"/>
    <x v="2"/>
  </r>
  <r>
    <n v="1106"/>
    <s v="Maxine Collier Grady"/>
    <x v="4"/>
    <n v="0.04"/>
    <n v="6.35"/>
    <n v="1.02"/>
    <x v="1"/>
    <x v="0"/>
    <x v="2"/>
    <x v="7"/>
    <x v="2"/>
    <s v="Telephone Message Books with Fax/Mobile Section, 5 1/2&quot; x 3 3/16&quot;"/>
    <n v="0.39"/>
    <s v="United States"/>
    <x v="1"/>
    <x v="18"/>
    <s v="Dallas"/>
    <n v="75220"/>
    <x v="138"/>
    <x v="139"/>
    <n v="81.91"/>
    <n v="52"/>
    <n v="318.47000000000003"/>
    <n v="20261"/>
    <n v="6.31"/>
    <x v="1"/>
  </r>
  <r>
    <n v="1108"/>
    <s v="Dwight Bishop"/>
    <x v="4"/>
    <n v="0.09"/>
    <n v="31.74"/>
    <n v="12.62"/>
    <x v="2"/>
    <x v="0"/>
    <x v="2"/>
    <x v="5"/>
    <x v="5"/>
    <s v="GBC Wire Binding Strips"/>
    <n v="0.37"/>
    <s v="United States"/>
    <x v="1"/>
    <x v="18"/>
    <s v="Lancaster"/>
    <n v="75146"/>
    <x v="138"/>
    <x v="138"/>
    <n v="67.107500000000002"/>
    <n v="9"/>
    <n v="270.55"/>
    <n v="86409"/>
    <n v="31.65"/>
    <x v="1"/>
  </r>
  <r>
    <n v="1108"/>
    <s v="Dwight Bishop"/>
    <x v="4"/>
    <n v="0.04"/>
    <n v="6.35"/>
    <n v="1.02"/>
    <x v="1"/>
    <x v="0"/>
    <x v="2"/>
    <x v="7"/>
    <x v="2"/>
    <s v="Telephone Message Books with Fax/Mobile Section, 5 1/2&quot; x 3 3/16&quot;"/>
    <n v="0.39"/>
    <s v="United States"/>
    <x v="1"/>
    <x v="18"/>
    <s v="Lancaster"/>
    <n v="75146"/>
    <x v="138"/>
    <x v="139"/>
    <n v="54.937800000000003"/>
    <n v="13"/>
    <n v="79.62"/>
    <n v="86409"/>
    <n v="6.31"/>
    <x v="1"/>
  </r>
  <r>
    <n v="1108"/>
    <s v="Dwight Bishop"/>
    <x v="4"/>
    <n v="0.02"/>
    <n v="65.989999999999995"/>
    <n v="8.99"/>
    <x v="2"/>
    <x v="0"/>
    <x v="1"/>
    <x v="12"/>
    <x v="5"/>
    <s v="Talkabout T8367"/>
    <n v="0.56000000000000005"/>
    <s v="United States"/>
    <x v="1"/>
    <x v="18"/>
    <s v="Lancaster"/>
    <n v="75146"/>
    <x v="138"/>
    <x v="135"/>
    <n v="168.23699999999999"/>
    <n v="8"/>
    <n v="479.79"/>
    <n v="86409"/>
    <n v="65.97"/>
    <x v="1"/>
  </r>
  <r>
    <n v="1974"/>
    <s v="Robert Brantley"/>
    <x v="4"/>
    <n v="0.09"/>
    <n v="20.48"/>
    <n v="6.32"/>
    <x v="1"/>
    <x v="1"/>
    <x v="2"/>
    <x v="8"/>
    <x v="5"/>
    <s v="Kensington 6 Outlet Guardian Standard Surge Protector"/>
    <n v="0.57999999999999996"/>
    <s v="United States"/>
    <x v="1"/>
    <x v="25"/>
    <s v="Dearborn Heights"/>
    <n v="48127"/>
    <x v="138"/>
    <x v="135"/>
    <n v="-16.89"/>
    <n v="5"/>
    <n v="99.02"/>
    <n v="89040"/>
    <n v="20.39"/>
    <x v="1"/>
  </r>
  <r>
    <n v="1974"/>
    <s v="Robert Brantley"/>
    <x v="4"/>
    <n v="0.06"/>
    <n v="15.67"/>
    <n v="1.39"/>
    <x v="1"/>
    <x v="1"/>
    <x v="2"/>
    <x v="15"/>
    <x v="5"/>
    <s v="#10 White Business Envelopes,4 1/8 x 9 1/2"/>
    <n v="0.38"/>
    <s v="United States"/>
    <x v="1"/>
    <x v="25"/>
    <s v="Dearborn Heights"/>
    <n v="48127"/>
    <x v="138"/>
    <x v="135"/>
    <n v="25.51"/>
    <n v="3"/>
    <n v="46.4"/>
    <n v="89040"/>
    <n v="15.61"/>
    <x v="1"/>
  </r>
  <r>
    <n v="2159"/>
    <s v="Wesley Field"/>
    <x v="4"/>
    <n v="0.08"/>
    <n v="30.98"/>
    <n v="8.74"/>
    <x v="1"/>
    <x v="3"/>
    <x v="2"/>
    <x v="7"/>
    <x v="5"/>
    <s v="Xerox 1979"/>
    <n v="0.4"/>
    <s v="United States"/>
    <x v="1"/>
    <x v="25"/>
    <s v="Westland"/>
    <n v="48185"/>
    <x v="138"/>
    <x v="135"/>
    <n v="371.27199999999999"/>
    <n v="25"/>
    <n v="727.2"/>
    <n v="90387"/>
    <n v="30.900000000000002"/>
    <x v="1"/>
  </r>
  <r>
    <n v="2162"/>
    <s v="Brenda Jain"/>
    <x v="4"/>
    <n v="0.09"/>
    <n v="159.31"/>
    <n v="60"/>
    <x v="0"/>
    <x v="3"/>
    <x v="0"/>
    <x v="0"/>
    <x v="3"/>
    <s v="Hon Non-Folding Utility Tables"/>
    <n v="0.55000000000000004"/>
    <s v="United States"/>
    <x v="3"/>
    <x v="28"/>
    <s v="Sharon"/>
    <n v="16146"/>
    <x v="138"/>
    <x v="144"/>
    <n v="77.000895400000005"/>
    <n v="41"/>
    <n v="6173.42"/>
    <n v="90387"/>
    <n v="159.22"/>
    <x v="3"/>
  </r>
  <r>
    <n v="2162"/>
    <s v="Brenda Jain"/>
    <x v="4"/>
    <n v="0.06"/>
    <n v="55.99"/>
    <n v="5"/>
    <x v="1"/>
    <x v="3"/>
    <x v="1"/>
    <x v="12"/>
    <x v="1"/>
    <s v="Accessory36"/>
    <n v="0.83"/>
    <s v="United States"/>
    <x v="3"/>
    <x v="28"/>
    <s v="Sharon"/>
    <n v="16146"/>
    <x v="138"/>
    <x v="144"/>
    <n v="27.968599999999999"/>
    <n v="33"/>
    <n v="1553.7"/>
    <n v="90387"/>
    <n v="55.93"/>
    <x v="3"/>
  </r>
  <r>
    <n v="871"/>
    <s v="Sandy Ellington"/>
    <x v="3"/>
    <n v="0.01"/>
    <n v="5.94"/>
    <n v="9.92"/>
    <x v="1"/>
    <x v="2"/>
    <x v="2"/>
    <x v="5"/>
    <x v="5"/>
    <s v="Storex Dura Pro™ Binders"/>
    <n v="0.38"/>
    <s v="United States"/>
    <x v="2"/>
    <x v="26"/>
    <s v="Reno"/>
    <n v="89502"/>
    <x v="138"/>
    <x v="139"/>
    <n v="-239.315"/>
    <n v="12"/>
    <n v="74.77"/>
    <n v="90578"/>
    <n v="5.9300000000000006"/>
    <x v="2"/>
  </r>
  <r>
    <n v="871"/>
    <s v="Sandy Ellington"/>
    <x v="3"/>
    <n v="0"/>
    <n v="6.48"/>
    <n v="5.1100000000000003"/>
    <x v="1"/>
    <x v="2"/>
    <x v="2"/>
    <x v="7"/>
    <x v="5"/>
    <s v="Xerox 231"/>
    <n v="0.37"/>
    <s v="United States"/>
    <x v="2"/>
    <x v="26"/>
    <s v="Reno"/>
    <n v="89502"/>
    <x v="138"/>
    <x v="144"/>
    <n v="-33.31"/>
    <n v="18"/>
    <n v="127.81"/>
    <n v="90578"/>
    <n v="6.48"/>
    <x v="2"/>
  </r>
  <r>
    <n v="922"/>
    <s v="Dolores Abrams"/>
    <x v="3"/>
    <n v="0.01"/>
    <n v="65.989999999999995"/>
    <n v="8.99"/>
    <x v="2"/>
    <x v="0"/>
    <x v="1"/>
    <x v="12"/>
    <x v="5"/>
    <s v="5180"/>
    <n v="0.56000000000000005"/>
    <s v="United States"/>
    <x v="2"/>
    <x v="8"/>
    <s v="Rancho Cucamonga"/>
    <n v="91730"/>
    <x v="138"/>
    <x v="135"/>
    <n v="396.97199999999998"/>
    <n v="14"/>
    <n v="782"/>
    <n v="87135"/>
    <n v="65.97999999999999"/>
    <x v="2"/>
  </r>
  <r>
    <n v="1708"/>
    <s v="Lillian Day"/>
    <x v="3"/>
    <n v="0.03"/>
    <n v="205.99"/>
    <n v="3"/>
    <x v="1"/>
    <x v="0"/>
    <x v="1"/>
    <x v="12"/>
    <x v="5"/>
    <s v="6185"/>
    <n v="0.57999999999999996"/>
    <s v="United States"/>
    <x v="3"/>
    <x v="27"/>
    <s v="Shaker Heights"/>
    <n v="44118"/>
    <x v="138"/>
    <x v="135"/>
    <n v="3670.3515000000002"/>
    <n v="29"/>
    <n v="5319.35"/>
    <n v="88784"/>
    <n v="205.96"/>
    <x v="3"/>
  </r>
  <r>
    <n v="276"/>
    <s v="Lucille Rankin"/>
    <x v="0"/>
    <n v="0.04"/>
    <n v="1.98"/>
    <n v="0.7"/>
    <x v="2"/>
    <x v="3"/>
    <x v="2"/>
    <x v="14"/>
    <x v="2"/>
    <s v="Brites Rubber Bands, 1 1/2 oz. Box"/>
    <n v="0.83"/>
    <s v="United States"/>
    <x v="3"/>
    <x v="22"/>
    <s v="Newington"/>
    <n v="6111"/>
    <x v="139"/>
    <x v="144"/>
    <n v="-1"/>
    <n v="3"/>
    <n v="8.3000000000000007"/>
    <n v="89291"/>
    <n v="1.94"/>
    <x v="3"/>
  </r>
  <r>
    <n v="282"/>
    <s v="Vickie Andrews"/>
    <x v="0"/>
    <n v="0.03"/>
    <n v="55.99"/>
    <n v="5"/>
    <x v="1"/>
    <x v="3"/>
    <x v="1"/>
    <x v="12"/>
    <x v="1"/>
    <s v="Accessory36"/>
    <n v="0.83"/>
    <s v="United States"/>
    <x v="3"/>
    <x v="33"/>
    <s v="Belleville"/>
    <n v="7109"/>
    <x v="139"/>
    <x v="144"/>
    <n v="-221.25399999999999"/>
    <n v="9"/>
    <n v="416.95"/>
    <n v="89291"/>
    <n v="55.96"/>
    <x v="3"/>
  </r>
  <r>
    <n v="825"/>
    <s v="Marvin Hunt"/>
    <x v="0"/>
    <n v="0"/>
    <n v="11.97"/>
    <n v="4.9800000000000004"/>
    <x v="1"/>
    <x v="2"/>
    <x v="2"/>
    <x v="8"/>
    <x v="5"/>
    <s v="Staples 6 Outlet Surge"/>
    <n v="0.57999999999999996"/>
    <s v="United States"/>
    <x v="1"/>
    <x v="18"/>
    <s v="Abilene"/>
    <n v="79605"/>
    <x v="139"/>
    <x v="143"/>
    <n v="3.3839999999999999"/>
    <n v="4"/>
    <n v="53.3"/>
    <n v="89258"/>
    <n v="11.97"/>
    <x v="1"/>
  </r>
  <r>
    <n v="406"/>
    <s v="June Frank Hammond"/>
    <x v="1"/>
    <n v="0.03"/>
    <n v="4.9800000000000004"/>
    <n v="0.8"/>
    <x v="1"/>
    <x v="0"/>
    <x v="2"/>
    <x v="7"/>
    <x v="2"/>
    <s v="Rediform S.O.S. Phone Message Books"/>
    <n v="0.36"/>
    <s v="United States"/>
    <x v="3"/>
    <x v="33"/>
    <s v="South Vineland"/>
    <n v="8360"/>
    <x v="139"/>
    <x v="144"/>
    <n v="50.2044"/>
    <n v="15"/>
    <n v="72.760000000000005"/>
    <n v="87804"/>
    <n v="4.95"/>
    <x v="3"/>
  </r>
  <r>
    <n v="1106"/>
    <s v="Maxine Collier Grady"/>
    <x v="1"/>
    <n v="0.01"/>
    <n v="9.31"/>
    <n v="3.98"/>
    <x v="1"/>
    <x v="0"/>
    <x v="2"/>
    <x v="16"/>
    <x v="1"/>
    <s v="Acme® Forged Steel Scissors with Black Enamel Handles"/>
    <n v="0.56000000000000005"/>
    <s v="United States"/>
    <x v="1"/>
    <x v="18"/>
    <s v="Dallas"/>
    <n v="75220"/>
    <x v="139"/>
    <x v="144"/>
    <n v="-10.9"/>
    <n v="61"/>
    <n v="586.96"/>
    <n v="646"/>
    <n v="9.3000000000000007"/>
    <x v="1"/>
  </r>
  <r>
    <n v="1107"/>
    <s v="Joanna Keith"/>
    <x v="1"/>
    <n v="0.01"/>
    <n v="9.31"/>
    <n v="3.98"/>
    <x v="1"/>
    <x v="0"/>
    <x v="2"/>
    <x v="16"/>
    <x v="1"/>
    <s v="Acme® Forged Steel Scissors with Black Enamel Handles"/>
    <n v="0.56000000000000005"/>
    <s v="United States"/>
    <x v="1"/>
    <x v="18"/>
    <s v="Lake Jackson"/>
    <n v="77566"/>
    <x v="139"/>
    <x v="144"/>
    <n v="2.1800000000000002"/>
    <n v="15"/>
    <n v="144.33000000000001"/>
    <n v="86411"/>
    <n v="9.3000000000000007"/>
    <x v="1"/>
  </r>
  <r>
    <n v="820"/>
    <s v="Catherine Mullins"/>
    <x v="2"/>
    <n v="0.09"/>
    <n v="5.84"/>
    <n v="0.83"/>
    <x v="1"/>
    <x v="0"/>
    <x v="2"/>
    <x v="2"/>
    <x v="2"/>
    <s v="Avery Hi-Liter® Smear-Safe Highlighters"/>
    <n v="0.49"/>
    <s v="United States"/>
    <x v="2"/>
    <x v="4"/>
    <s v="Walla Walla"/>
    <n v="99362"/>
    <x v="139"/>
    <x v="145"/>
    <n v="-2.87"/>
    <n v="1"/>
    <n v="5.9"/>
    <n v="90244"/>
    <n v="5.75"/>
    <x v="2"/>
  </r>
  <r>
    <n v="1527"/>
    <s v="Neil Parker"/>
    <x v="2"/>
    <n v="0.09"/>
    <n v="50.98"/>
    <n v="6.5"/>
    <x v="1"/>
    <x v="2"/>
    <x v="1"/>
    <x v="1"/>
    <x v="5"/>
    <s v="Microsoft Natural Multimedia Keyboard"/>
    <n v="0.73"/>
    <s v="United States"/>
    <x v="0"/>
    <x v="16"/>
    <s v="Decatur"/>
    <n v="35601"/>
    <x v="139"/>
    <x v="146"/>
    <n v="70.176000000000002"/>
    <n v="28"/>
    <n v="1395.41"/>
    <n v="86815"/>
    <n v="50.889999999999993"/>
    <x v="0"/>
  </r>
  <r>
    <n v="3319"/>
    <s v="Marlene Davidson"/>
    <x v="2"/>
    <n v="0.03"/>
    <n v="20.98"/>
    <n v="1.49"/>
    <x v="1"/>
    <x v="0"/>
    <x v="2"/>
    <x v="5"/>
    <x v="5"/>
    <s v="Avery Legal 4-Ring Binder"/>
    <n v="0.35"/>
    <s v="United States"/>
    <x v="0"/>
    <x v="34"/>
    <s v="Hendersonville"/>
    <n v="37075"/>
    <x v="139"/>
    <x v="135"/>
    <n v="30.024000000000001"/>
    <n v="20"/>
    <n v="431.43"/>
    <n v="90104"/>
    <n v="20.95"/>
    <x v="0"/>
  </r>
  <r>
    <n v="1129"/>
    <s v="Pam Patton"/>
    <x v="4"/>
    <n v="0.02"/>
    <n v="7.64"/>
    <n v="1.39"/>
    <x v="1"/>
    <x v="2"/>
    <x v="2"/>
    <x v="15"/>
    <x v="5"/>
    <s v="#10- 4 1/8&quot; x 9 1/2&quot; Security-Tint Envelopes"/>
    <n v="0.36"/>
    <s v="United States"/>
    <x v="3"/>
    <x v="35"/>
    <s v="Boston"/>
    <n v="2118"/>
    <x v="139"/>
    <x v="139"/>
    <n v="117.38"/>
    <n v="52"/>
    <n v="406.91"/>
    <n v="13735"/>
    <n v="7.62"/>
    <x v="3"/>
  </r>
  <r>
    <n v="1131"/>
    <s v="Benjamin Strauss"/>
    <x v="4"/>
    <n v="0.02"/>
    <n v="7.64"/>
    <n v="1.39"/>
    <x v="1"/>
    <x v="2"/>
    <x v="2"/>
    <x v="15"/>
    <x v="5"/>
    <s v="#10- 4 1/8&quot; x 9 1/2&quot; Security-Tint Envelopes"/>
    <n v="0.36"/>
    <s v="United States"/>
    <x v="1"/>
    <x v="18"/>
    <s v="El Paso"/>
    <n v="79907"/>
    <x v="139"/>
    <x v="139"/>
    <n v="70.193700000000007"/>
    <n v="13"/>
    <n v="101.73"/>
    <n v="88103"/>
    <n v="7.62"/>
    <x v="1"/>
  </r>
  <r>
    <n v="1254"/>
    <s v="Anne Bland"/>
    <x v="4"/>
    <n v="0.04"/>
    <n v="2.08"/>
    <n v="1.49"/>
    <x v="1"/>
    <x v="2"/>
    <x v="2"/>
    <x v="5"/>
    <x v="5"/>
    <s v="Economy Binders"/>
    <n v="0.36"/>
    <s v="United States"/>
    <x v="1"/>
    <x v="18"/>
    <s v="Channelview"/>
    <n v="77530"/>
    <x v="139"/>
    <x v="139"/>
    <n v="-11.281499999999999"/>
    <n v="16"/>
    <n v="33.770000000000003"/>
    <n v="89982"/>
    <n v="2.04"/>
    <x v="1"/>
  </r>
  <r>
    <n v="19"/>
    <s v="Jim Rodgers"/>
    <x v="3"/>
    <n v="7.0000000000000007E-2"/>
    <n v="12.99"/>
    <n v="9.44"/>
    <x v="1"/>
    <x v="0"/>
    <x v="1"/>
    <x v="3"/>
    <x v="6"/>
    <s v="Hewlett Packard 6S Scientific Calculator"/>
    <n v="0.39"/>
    <s v="United States"/>
    <x v="2"/>
    <x v="24"/>
    <s v="Missoula"/>
    <n v="59801"/>
    <x v="139"/>
    <x v="139"/>
    <n v="-114.6399"/>
    <n v="18"/>
    <n v="231.79"/>
    <n v="90032"/>
    <n v="12.92"/>
    <x v="2"/>
  </r>
  <r>
    <n v="21"/>
    <s v="Tony Wilkins Winters"/>
    <x v="3"/>
    <n v="0.08"/>
    <n v="5"/>
    <n v="3.39"/>
    <x v="1"/>
    <x v="0"/>
    <x v="2"/>
    <x v="14"/>
    <x v="2"/>
    <s v="Advantus Plastic Paper Clips"/>
    <n v="0.37"/>
    <s v="United States"/>
    <x v="3"/>
    <x v="11"/>
    <s v="New York City"/>
    <n v="10012"/>
    <x v="139"/>
    <x v="144"/>
    <n v="-17.489999999999998"/>
    <n v="58"/>
    <n v="293.06"/>
    <n v="42949"/>
    <n v="4.92"/>
    <x v="3"/>
  </r>
  <r>
    <n v="21"/>
    <s v="Tony Wilkins Winters"/>
    <x v="3"/>
    <n v="7.0000000000000007E-2"/>
    <n v="12.99"/>
    <n v="9.44"/>
    <x v="1"/>
    <x v="0"/>
    <x v="1"/>
    <x v="3"/>
    <x v="6"/>
    <s v="Hewlett Packard 6S Scientific Calculator"/>
    <n v="0.39"/>
    <s v="United States"/>
    <x v="3"/>
    <x v="11"/>
    <s v="New York City"/>
    <n v="10012"/>
    <x v="139"/>
    <x v="139"/>
    <n v="-114.6399"/>
    <n v="71"/>
    <n v="914.29"/>
    <n v="42949"/>
    <n v="12.92"/>
    <x v="3"/>
  </r>
  <r>
    <n v="3206"/>
    <s v="Dana Rankin"/>
    <x v="3"/>
    <n v="0.06"/>
    <n v="218.08"/>
    <n v="18.059999999999999"/>
    <x v="2"/>
    <x v="1"/>
    <x v="0"/>
    <x v="9"/>
    <x v="4"/>
    <s v="Lifetime Advantage™ Folding Chairs, 4/Carton"/>
    <n v="0.56999999999999995"/>
    <s v="United States"/>
    <x v="2"/>
    <x v="37"/>
    <s v="Twin Falls"/>
    <n v="83301"/>
    <x v="139"/>
    <x v="139"/>
    <n v="969.42"/>
    <n v="7"/>
    <n v="1488.51"/>
    <n v="87934"/>
    <n v="218.02"/>
    <x v="2"/>
  </r>
  <r>
    <n v="2385"/>
    <s v="Janice Frye"/>
    <x v="0"/>
    <n v="0.1"/>
    <n v="130.97999999999999"/>
    <n v="30"/>
    <x v="0"/>
    <x v="0"/>
    <x v="0"/>
    <x v="9"/>
    <x v="3"/>
    <s v="Office Star - Contemporary Task Swivel chair with 2-way adjustable arms, Plum"/>
    <n v="0.78"/>
    <s v="United States"/>
    <x v="2"/>
    <x v="43"/>
    <s v="Las Cruces"/>
    <n v="88001"/>
    <x v="140"/>
    <x v="143"/>
    <n v="2000.11"/>
    <n v="18"/>
    <n v="2259.9899999999998"/>
    <n v="89184"/>
    <n v="130.88"/>
    <x v="2"/>
  </r>
  <r>
    <n v="2699"/>
    <s v="Marcia Greenberg"/>
    <x v="0"/>
    <n v="0.06"/>
    <n v="4.9800000000000004"/>
    <n v="4.95"/>
    <x v="1"/>
    <x v="3"/>
    <x v="2"/>
    <x v="5"/>
    <x v="5"/>
    <s v="Cardinal Holdit Business Card Pockets"/>
    <n v="0.37"/>
    <s v="United States"/>
    <x v="2"/>
    <x v="41"/>
    <s v="Bullhead City"/>
    <n v="86442"/>
    <x v="140"/>
    <x v="143"/>
    <n v="-103.224"/>
    <n v="16"/>
    <n v="78.989999999999995"/>
    <n v="87677"/>
    <n v="4.9200000000000008"/>
    <x v="2"/>
  </r>
  <r>
    <n v="181"/>
    <s v="Wesley Waller"/>
    <x v="1"/>
    <n v="7.0000000000000007E-2"/>
    <n v="1.68"/>
    <n v="1.57"/>
    <x v="1"/>
    <x v="3"/>
    <x v="2"/>
    <x v="2"/>
    <x v="2"/>
    <s v="Newell 323"/>
    <n v="0.59"/>
    <s v="United States"/>
    <x v="2"/>
    <x v="8"/>
    <s v="San Francisco"/>
    <n v="94122"/>
    <x v="140"/>
    <x v="139"/>
    <n v="-35.75"/>
    <n v="116"/>
    <n v="186.59"/>
    <n v="3585"/>
    <n v="1.6099999999999999"/>
    <x v="2"/>
  </r>
  <r>
    <n v="188"/>
    <s v="Alex Harrell"/>
    <x v="1"/>
    <n v="7.0000000000000007E-2"/>
    <n v="10.06"/>
    <n v="2.06"/>
    <x v="1"/>
    <x v="3"/>
    <x v="2"/>
    <x v="7"/>
    <x v="2"/>
    <s v="Riverleaf Stik-Withit® Designer Note Cubes®"/>
    <n v="0.39"/>
    <s v="United States"/>
    <x v="1"/>
    <x v="18"/>
    <s v="Gainesville"/>
    <n v="76240"/>
    <x v="140"/>
    <x v="144"/>
    <n v="152.65559999999999"/>
    <n v="23"/>
    <n v="221.24"/>
    <n v="88361"/>
    <n v="9.99"/>
    <x v="1"/>
  </r>
  <r>
    <n v="188"/>
    <s v="Alex Harrell"/>
    <x v="1"/>
    <n v="7.0000000000000007E-2"/>
    <n v="1.68"/>
    <n v="1.57"/>
    <x v="1"/>
    <x v="3"/>
    <x v="2"/>
    <x v="2"/>
    <x v="2"/>
    <s v="Newell 323"/>
    <n v="0.59"/>
    <s v="United States"/>
    <x v="1"/>
    <x v="18"/>
    <s v="Gainesville"/>
    <n v="76240"/>
    <x v="140"/>
    <x v="139"/>
    <n v="7.15"/>
    <n v="29"/>
    <n v="46.65"/>
    <n v="88361"/>
    <n v="1.6099999999999999"/>
    <x v="1"/>
  </r>
  <r>
    <n v="1246"/>
    <s v="Lois Hansen"/>
    <x v="2"/>
    <n v="0.03"/>
    <n v="256.99"/>
    <n v="11.25"/>
    <x v="1"/>
    <x v="2"/>
    <x v="1"/>
    <x v="1"/>
    <x v="5"/>
    <s v="Hayes Optima 56K V.90 Internal Voice Modem"/>
    <n v="0.51"/>
    <s v="United States"/>
    <x v="3"/>
    <x v="11"/>
    <s v="New York City"/>
    <n v="10009"/>
    <x v="140"/>
    <x v="144"/>
    <n v="1489.8"/>
    <n v="32"/>
    <n v="8216.2800000000007"/>
    <n v="46853"/>
    <n v="256.96000000000004"/>
    <x v="3"/>
  </r>
  <r>
    <n v="1257"/>
    <s v="Ryan Foster"/>
    <x v="4"/>
    <n v="0.01"/>
    <n v="115.99"/>
    <n v="56.14"/>
    <x v="0"/>
    <x v="2"/>
    <x v="1"/>
    <x v="3"/>
    <x v="3"/>
    <s v="Hewlett-Packard Deskjet 5550 Color Inkjet Printer"/>
    <n v="0.4"/>
    <s v="United States"/>
    <x v="2"/>
    <x v="3"/>
    <s v="Aurora"/>
    <n v="80013"/>
    <x v="140"/>
    <x v="139"/>
    <n v="-164.39519999999999"/>
    <n v="5"/>
    <n v="604.35"/>
    <n v="86535"/>
    <n v="115.97999999999999"/>
    <x v="2"/>
  </r>
  <r>
    <n v="2976"/>
    <s v="Fred Barber"/>
    <x v="4"/>
    <n v="0.01"/>
    <n v="35.99"/>
    <n v="0.99"/>
    <x v="1"/>
    <x v="0"/>
    <x v="1"/>
    <x v="12"/>
    <x v="1"/>
    <s v="Accessory31"/>
    <n v="0.35"/>
    <s v="United States"/>
    <x v="1"/>
    <x v="30"/>
    <s v="Oak Creek"/>
    <n v="53154"/>
    <x v="140"/>
    <x v="139"/>
    <n v="882.48239999999998"/>
    <n v="41"/>
    <n v="1278.96"/>
    <n v="89047"/>
    <n v="35.980000000000004"/>
    <x v="1"/>
  </r>
  <r>
    <n v="2198"/>
    <s v="Lester Woodward Maynard"/>
    <x v="3"/>
    <n v="0.03"/>
    <n v="25.98"/>
    <n v="4.08"/>
    <x v="1"/>
    <x v="0"/>
    <x v="2"/>
    <x v="2"/>
    <x v="1"/>
    <s v="Boston 1799 Powerhouse™ Electric Pencil Sharpener"/>
    <n v="0.56999999999999995"/>
    <s v="United States"/>
    <x v="3"/>
    <x v="11"/>
    <s v="Lindenhurst"/>
    <n v="11757"/>
    <x v="140"/>
    <x v="145"/>
    <n v="295.90649999999999"/>
    <n v="16"/>
    <n v="428.85"/>
    <n v="89174"/>
    <n v="25.95"/>
    <x v="3"/>
  </r>
  <r>
    <n v="2198"/>
    <s v="Lester Woodward Maynard"/>
    <x v="3"/>
    <n v="0.1"/>
    <n v="20.98"/>
    <n v="53.03"/>
    <x v="0"/>
    <x v="0"/>
    <x v="2"/>
    <x v="6"/>
    <x v="3"/>
    <s v="Tennsco Lockers, Gray"/>
    <n v="0.78"/>
    <s v="United States"/>
    <x v="3"/>
    <x v="11"/>
    <s v="Lindenhurst"/>
    <n v="11757"/>
    <x v="140"/>
    <x v="144"/>
    <n v="-2111.36"/>
    <n v="16"/>
    <n v="342.54"/>
    <n v="89174"/>
    <n v="20.88"/>
    <x v="3"/>
  </r>
  <r>
    <n v="2526"/>
    <s v="Derek Sweeney"/>
    <x v="0"/>
    <n v="0.01"/>
    <n v="2.16"/>
    <n v="6.05"/>
    <x v="1"/>
    <x v="3"/>
    <x v="2"/>
    <x v="5"/>
    <x v="5"/>
    <s v="Peel &amp; Stick Add-On Corner Pockets"/>
    <n v="0.37"/>
    <s v="United States"/>
    <x v="0"/>
    <x v="17"/>
    <s v="Lafayette"/>
    <n v="70506"/>
    <x v="141"/>
    <x v="145"/>
    <n v="395.76"/>
    <n v="24"/>
    <n v="58.05"/>
    <n v="87208"/>
    <n v="2.1500000000000004"/>
    <x v="0"/>
  </r>
  <r>
    <n v="2527"/>
    <s v="Gretchen Orr"/>
    <x v="0"/>
    <n v="7.0000000000000007E-2"/>
    <n v="21.38"/>
    <n v="8.99"/>
    <x v="1"/>
    <x v="3"/>
    <x v="2"/>
    <x v="2"/>
    <x v="1"/>
    <s v="Boston 1730 StandUp Electric Pencil Sharpener"/>
    <n v="0.59"/>
    <s v="United States"/>
    <x v="0"/>
    <x v="17"/>
    <s v="Lake Charles"/>
    <n v="70601"/>
    <x v="141"/>
    <x v="145"/>
    <n v="-39.396000000000001"/>
    <n v="3"/>
    <n v="68.64"/>
    <n v="87208"/>
    <n v="21.31"/>
    <x v="0"/>
  </r>
  <r>
    <n v="1182"/>
    <s v="Jesse Williamson"/>
    <x v="1"/>
    <n v="7.0000000000000007E-2"/>
    <n v="2.61"/>
    <n v="0.5"/>
    <x v="1"/>
    <x v="2"/>
    <x v="2"/>
    <x v="13"/>
    <x v="5"/>
    <s v="Avery 494"/>
    <n v="0.39"/>
    <s v="United States"/>
    <x v="2"/>
    <x v="15"/>
    <s v="Spanish Fork"/>
    <n v="84660"/>
    <x v="141"/>
    <x v="139"/>
    <n v="27.013500000000001"/>
    <n v="15"/>
    <n v="39.15"/>
    <n v="86913"/>
    <n v="2.54"/>
    <x v="2"/>
  </r>
  <r>
    <n v="3249"/>
    <s v="Nicole Goldstein"/>
    <x v="1"/>
    <n v="0.03"/>
    <n v="42.8"/>
    <n v="2.99"/>
    <x v="1"/>
    <x v="3"/>
    <x v="2"/>
    <x v="5"/>
    <x v="5"/>
    <s v="Wilson Jones Elliptical Ring 3 1/2&quot; Capacity Binders, 800 sheets"/>
    <n v="0.36"/>
    <s v="United States"/>
    <x v="3"/>
    <x v="36"/>
    <s v="Annapolis"/>
    <n v="21403"/>
    <x v="141"/>
    <x v="143"/>
    <n v="462.92099999999999"/>
    <n v="16"/>
    <n v="670.9"/>
    <n v="87298"/>
    <n v="42.769999999999996"/>
    <x v="3"/>
  </r>
  <r>
    <n v="460"/>
    <s v="Anne Armstrong"/>
    <x v="2"/>
    <n v="7.0000000000000007E-2"/>
    <n v="16.91"/>
    <n v="6.25"/>
    <x v="1"/>
    <x v="2"/>
    <x v="2"/>
    <x v="6"/>
    <x v="5"/>
    <s v="Tenex Personal Self-Stacking Standard File Box, Black/Gray"/>
    <n v="0.57999999999999996"/>
    <s v="United States"/>
    <x v="3"/>
    <x v="33"/>
    <s v="Millville"/>
    <n v="8332"/>
    <x v="141"/>
    <x v="147"/>
    <n v="7.9"/>
    <n v="31"/>
    <n v="492.9"/>
    <n v="86014"/>
    <n v="16.84"/>
    <x v="3"/>
  </r>
  <r>
    <n v="2858"/>
    <s v="Jerry Webster"/>
    <x v="2"/>
    <n v="0.04"/>
    <n v="67.28"/>
    <n v="19.989999999999998"/>
    <x v="1"/>
    <x v="3"/>
    <x v="2"/>
    <x v="5"/>
    <x v="5"/>
    <s v="Catalog Binders with Expanding Posts"/>
    <n v="0.4"/>
    <s v="United States"/>
    <x v="0"/>
    <x v="12"/>
    <s v="Fruit Cove"/>
    <n v="32259"/>
    <x v="141"/>
    <x v="146"/>
    <n v="14.754"/>
    <n v="30"/>
    <n v="2051.6799999999998"/>
    <n v="88282"/>
    <n v="67.239999999999995"/>
    <x v="0"/>
  </r>
  <r>
    <n v="2858"/>
    <s v="Jerry Webster"/>
    <x v="2"/>
    <n v="0.1"/>
    <n v="130.97999999999999"/>
    <n v="54.74"/>
    <x v="0"/>
    <x v="3"/>
    <x v="0"/>
    <x v="10"/>
    <x v="0"/>
    <s v="O'Sullivan Elevations Bookcase, Cherry Finish"/>
    <n v="0.69"/>
    <s v="United States"/>
    <x v="0"/>
    <x v="12"/>
    <s v="Fruit Cove"/>
    <n v="32259"/>
    <x v="141"/>
    <x v="139"/>
    <n v="669.61199999999997"/>
    <n v="42"/>
    <n v="5295.03"/>
    <n v="88282"/>
    <n v="130.88"/>
    <x v="0"/>
  </r>
  <r>
    <n v="2858"/>
    <s v="Jerry Webster"/>
    <x v="2"/>
    <n v="0.04"/>
    <n v="2.78"/>
    <n v="1.25"/>
    <x v="1"/>
    <x v="3"/>
    <x v="2"/>
    <x v="2"/>
    <x v="2"/>
    <s v="Newell 318"/>
    <n v="0.59"/>
    <s v="United States"/>
    <x v="0"/>
    <x v="12"/>
    <s v="Fruit Cove"/>
    <n v="32259"/>
    <x v="141"/>
    <x v="139"/>
    <n v="213"/>
    <n v="28"/>
    <n v="80.27"/>
    <n v="88282"/>
    <n v="2.7399999999999998"/>
    <x v="0"/>
  </r>
  <r>
    <n v="398"/>
    <s v="Bruce Stark"/>
    <x v="4"/>
    <n v="0.05"/>
    <n v="63.94"/>
    <n v="14.48"/>
    <x v="1"/>
    <x v="3"/>
    <x v="0"/>
    <x v="11"/>
    <x v="5"/>
    <s v="Howard Miller 16&quot; Diameter Gallery Wall Clock"/>
    <n v="0.46"/>
    <s v="United States"/>
    <x v="3"/>
    <x v="27"/>
    <s v="Dayton"/>
    <n v="45406"/>
    <x v="141"/>
    <x v="145"/>
    <n v="1372.6307999999999"/>
    <n v="31"/>
    <n v="1989.32"/>
    <n v="89320"/>
    <n v="63.89"/>
    <x v="3"/>
  </r>
  <r>
    <n v="540"/>
    <s v="Ruth Lamm"/>
    <x v="4"/>
    <n v="0.05"/>
    <n v="204.1"/>
    <n v="13.99"/>
    <x v="1"/>
    <x v="0"/>
    <x v="1"/>
    <x v="3"/>
    <x v="6"/>
    <s v="Soundgear Copyboard Conference Phone, Optional Battery"/>
    <n v="0.37"/>
    <s v="United States"/>
    <x v="1"/>
    <x v="10"/>
    <s v="Vernon Hills"/>
    <n v="60061"/>
    <x v="141"/>
    <x v="145"/>
    <n v="5924.1122999999998"/>
    <n v="41"/>
    <n v="8585.67"/>
    <n v="91175"/>
    <n v="204.04999999999998"/>
    <x v="1"/>
  </r>
  <r>
    <n v="2458"/>
    <s v="Troy Casey"/>
    <x v="4"/>
    <n v="0.05"/>
    <n v="12.88"/>
    <n v="4.59"/>
    <x v="1"/>
    <x v="2"/>
    <x v="2"/>
    <x v="16"/>
    <x v="2"/>
    <s v="Martin-Yale Premier Letter Opener"/>
    <n v="0.82"/>
    <s v="United States"/>
    <x v="1"/>
    <x v="7"/>
    <s v="Edina"/>
    <n v="55410"/>
    <x v="141"/>
    <x v="145"/>
    <n v="5.98"/>
    <n v="3"/>
    <n v="42.35"/>
    <n v="91286"/>
    <n v="12.83"/>
    <x v="1"/>
  </r>
  <r>
    <n v="1814"/>
    <s v="Albert Tyson"/>
    <x v="3"/>
    <n v="0.09"/>
    <n v="77.510000000000005"/>
    <n v="4"/>
    <x v="2"/>
    <x v="2"/>
    <x v="1"/>
    <x v="1"/>
    <x v="5"/>
    <s v="Micro Innovations Media Access Pro Keyboard"/>
    <n v="0.76"/>
    <s v="United States"/>
    <x v="0"/>
    <x v="0"/>
    <s v="Olive Branch"/>
    <n v="38654"/>
    <x v="141"/>
    <x v="145"/>
    <n v="-986.524"/>
    <n v="17"/>
    <n v="1300.54"/>
    <n v="90524"/>
    <n v="77.42"/>
    <x v="0"/>
  </r>
  <r>
    <n v="1814"/>
    <s v="Albert Tyson"/>
    <x v="3"/>
    <n v="0"/>
    <n v="2.88"/>
    <n v="0.7"/>
    <x v="1"/>
    <x v="2"/>
    <x v="2"/>
    <x v="2"/>
    <x v="2"/>
    <s v="Newell 340"/>
    <n v="0.56000000000000005"/>
    <s v="United States"/>
    <x v="0"/>
    <x v="0"/>
    <s v="Olive Branch"/>
    <n v="38654"/>
    <x v="141"/>
    <x v="145"/>
    <n v="-141.666"/>
    <n v="13"/>
    <n v="38.06"/>
    <n v="90524"/>
    <n v="2.88"/>
    <x v="0"/>
  </r>
  <r>
    <n v="2450"/>
    <s v="Tonya Miller"/>
    <x v="3"/>
    <n v="0.08"/>
    <n v="4.13"/>
    <n v="1.17"/>
    <x v="1"/>
    <x v="2"/>
    <x v="2"/>
    <x v="2"/>
    <x v="2"/>
    <s v="Newell 31"/>
    <n v="0.56999999999999995"/>
    <s v="United States"/>
    <x v="1"/>
    <x v="30"/>
    <s v="Janesville"/>
    <n v="53545"/>
    <x v="141"/>
    <x v="145"/>
    <n v="-5.54"/>
    <n v="1"/>
    <n v="4.21"/>
    <n v="90322"/>
    <n v="4.05"/>
    <x v="1"/>
  </r>
  <r>
    <n v="357"/>
    <s v="Barbara McNamara"/>
    <x v="0"/>
    <n v="7.0000000000000007E-2"/>
    <n v="124.49"/>
    <n v="51.94"/>
    <x v="0"/>
    <x v="3"/>
    <x v="0"/>
    <x v="0"/>
    <x v="0"/>
    <s v="Bevis 36 x 72 Conference Tables"/>
    <n v="0.63"/>
    <s v="United States"/>
    <x v="2"/>
    <x v="41"/>
    <s v="Kingman"/>
    <n v="86401"/>
    <x v="142"/>
    <x v="145"/>
    <n v="1074.44"/>
    <n v="14"/>
    <n v="1714.93"/>
    <n v="91131"/>
    <n v="124.42"/>
    <x v="2"/>
  </r>
  <r>
    <n v="885"/>
    <s v="Malcolm Robertson"/>
    <x v="0"/>
    <n v="0.06"/>
    <n v="25.98"/>
    <n v="14.36"/>
    <x v="0"/>
    <x v="3"/>
    <x v="0"/>
    <x v="9"/>
    <x v="3"/>
    <s v="Global Stack Chair without Arms, Black"/>
    <n v="0.6"/>
    <s v="United States"/>
    <x v="1"/>
    <x v="18"/>
    <s v="Amarillo"/>
    <n v="79109"/>
    <x v="142"/>
    <x v="145"/>
    <n v="55.887999999999998"/>
    <n v="41"/>
    <n v="1033.56"/>
    <n v="89537"/>
    <n v="25.92"/>
    <x v="1"/>
  </r>
  <r>
    <n v="1623"/>
    <s v="Patrick Adcock"/>
    <x v="1"/>
    <n v="0.06"/>
    <n v="15.01"/>
    <n v="8.4"/>
    <x v="1"/>
    <x v="0"/>
    <x v="2"/>
    <x v="5"/>
    <x v="5"/>
    <s v="GBC Prepunched Paper, 19-Hole, for Binding Systems, 24-lb"/>
    <n v="0.39"/>
    <s v="United States"/>
    <x v="1"/>
    <x v="2"/>
    <s v="Schererville"/>
    <n v="46375"/>
    <x v="142"/>
    <x v="141"/>
    <n v="1.6169"/>
    <n v="22"/>
    <n v="333.04"/>
    <n v="87611"/>
    <n v="14.95"/>
    <x v="1"/>
  </r>
  <r>
    <n v="1623"/>
    <s v="Patrick Adcock"/>
    <x v="1"/>
    <n v="0.09"/>
    <n v="40.479999999999997"/>
    <n v="19.989999999999998"/>
    <x v="1"/>
    <x v="0"/>
    <x v="1"/>
    <x v="1"/>
    <x v="5"/>
    <s v="Keytronic Designer 104- Key Black Keyboard"/>
    <n v="0.77"/>
    <s v="United States"/>
    <x v="1"/>
    <x v="2"/>
    <s v="Schererville"/>
    <n v="46375"/>
    <x v="142"/>
    <x v="141"/>
    <n v="65.394000000000005"/>
    <n v="12"/>
    <n v="472.44"/>
    <n v="87611"/>
    <n v="40.389999999999993"/>
    <x v="1"/>
  </r>
  <r>
    <n v="1623"/>
    <s v="Patrick Adcock"/>
    <x v="1"/>
    <n v="0.05"/>
    <n v="12.28"/>
    <n v="6.13"/>
    <x v="1"/>
    <x v="0"/>
    <x v="2"/>
    <x v="6"/>
    <x v="5"/>
    <s v="Recycled Eldon Regeneration Jumbo File"/>
    <n v="0.56999999999999995"/>
    <s v="United States"/>
    <x v="1"/>
    <x v="2"/>
    <s v="Schererville"/>
    <n v="46375"/>
    <x v="142"/>
    <x v="145"/>
    <n v="1.3360000000000001"/>
    <n v="1"/>
    <n v="18.73"/>
    <n v="87611"/>
    <n v="12.229999999999999"/>
    <x v="1"/>
  </r>
  <r>
    <n v="3096"/>
    <s v="Mike Howard"/>
    <x v="1"/>
    <n v="0.08"/>
    <n v="40.98"/>
    <n v="7.2"/>
    <x v="2"/>
    <x v="1"/>
    <x v="2"/>
    <x v="8"/>
    <x v="5"/>
    <s v="Kensington 6 Outlet SmartSocket Surge Protector"/>
    <n v="0.6"/>
    <s v="United States"/>
    <x v="3"/>
    <x v="27"/>
    <s v="Hilliard"/>
    <n v="43026"/>
    <x v="142"/>
    <x v="145"/>
    <n v="-16.64"/>
    <n v="3"/>
    <n v="119.86"/>
    <n v="86221"/>
    <n v="40.9"/>
    <x v="3"/>
  </r>
  <r>
    <n v="3096"/>
    <s v="Mike Howard"/>
    <x v="1"/>
    <n v="0.08"/>
    <n v="8.1199999999999992"/>
    <n v="2.83"/>
    <x v="2"/>
    <x v="1"/>
    <x v="1"/>
    <x v="1"/>
    <x v="1"/>
    <s v="Imation Neon Mac Format Diskettes, 10/Pack"/>
    <n v="0.77"/>
    <s v="United States"/>
    <x v="3"/>
    <x v="27"/>
    <s v="Hilliard"/>
    <n v="43026"/>
    <x v="142"/>
    <x v="145"/>
    <n v="-59.73"/>
    <n v="12"/>
    <n v="98.77"/>
    <n v="86221"/>
    <n v="8.0399999999999991"/>
    <x v="3"/>
  </r>
  <r>
    <n v="3096"/>
    <s v="Mike Howard"/>
    <x v="1"/>
    <n v="0.02"/>
    <n v="262.11"/>
    <n v="62.74"/>
    <x v="0"/>
    <x v="1"/>
    <x v="0"/>
    <x v="0"/>
    <x v="0"/>
    <s v="Bevis Boat-Shaped Conference Table"/>
    <n v="0.75"/>
    <s v="United States"/>
    <x v="3"/>
    <x v="27"/>
    <s v="Hilliard"/>
    <n v="43026"/>
    <x v="142"/>
    <x v="145"/>
    <n v="-633.441237"/>
    <n v="9"/>
    <n v="2495.35"/>
    <n v="86221"/>
    <n v="262.09000000000003"/>
    <x v="3"/>
  </r>
  <r>
    <n v="3366"/>
    <s v="Dana Boyle"/>
    <x v="2"/>
    <n v="0.1"/>
    <n v="80.97"/>
    <n v="33.6"/>
    <x v="0"/>
    <x v="2"/>
    <x v="1"/>
    <x v="3"/>
    <x v="3"/>
    <s v="Lexmark Z25 Color Inkjet Printer"/>
    <n v="0.37"/>
    <s v="United States"/>
    <x v="3"/>
    <x v="27"/>
    <s v="Troy"/>
    <n v="45373"/>
    <x v="142"/>
    <x v="148"/>
    <n v="66.22"/>
    <n v="11"/>
    <n v="837.57"/>
    <n v="90501"/>
    <n v="80.87"/>
    <x v="3"/>
  </r>
  <r>
    <n v="3366"/>
    <s v="Dana Boyle"/>
    <x v="2"/>
    <n v="0.02"/>
    <n v="6.48"/>
    <n v="5.1100000000000003"/>
    <x v="1"/>
    <x v="2"/>
    <x v="2"/>
    <x v="7"/>
    <x v="5"/>
    <s v="Xerox 231"/>
    <n v="0.37"/>
    <s v="United States"/>
    <x v="3"/>
    <x v="27"/>
    <s v="Troy"/>
    <n v="45373"/>
    <x v="142"/>
    <x v="146"/>
    <n v="-23.53"/>
    <n v="8"/>
    <n v="56.22"/>
    <n v="90501"/>
    <n v="6.4600000000000009"/>
    <x v="3"/>
  </r>
  <r>
    <n v="1450"/>
    <s v="Veronica Peck"/>
    <x v="4"/>
    <n v="0.1"/>
    <n v="218.08"/>
    <n v="18.059999999999999"/>
    <x v="2"/>
    <x v="1"/>
    <x v="0"/>
    <x v="9"/>
    <x v="4"/>
    <s v="Lifetime Advantage™ Folding Chairs, 4/Carton"/>
    <n v="0.56999999999999995"/>
    <s v="United States"/>
    <x v="2"/>
    <x v="8"/>
    <s v="South Lake Tahoe"/>
    <n v="96150"/>
    <x v="142"/>
    <x v="145"/>
    <n v="1318.83"/>
    <n v="12"/>
    <n v="2366.5100000000002"/>
    <n v="86735"/>
    <n v="217.98000000000002"/>
    <x v="2"/>
  </r>
  <r>
    <n v="2422"/>
    <s v="Arlene Wiggins Dalton"/>
    <x v="3"/>
    <n v="0.05"/>
    <n v="150.97999999999999"/>
    <n v="43.71"/>
    <x v="0"/>
    <x v="2"/>
    <x v="0"/>
    <x v="9"/>
    <x v="3"/>
    <s v="Global Airflow Leather Mesh Back Chair, Black"/>
    <n v="0.55000000000000004"/>
    <s v="United States"/>
    <x v="1"/>
    <x v="18"/>
    <s v="Huntsville"/>
    <n v="77340"/>
    <x v="142"/>
    <x v="145"/>
    <n v="650.29999999999995"/>
    <n v="12"/>
    <n v="1857.08"/>
    <n v="89053"/>
    <n v="150.92999999999998"/>
    <x v="1"/>
  </r>
  <r>
    <n v="3063"/>
    <s v="Ann Steele"/>
    <x v="3"/>
    <n v="0.03"/>
    <n v="20.99"/>
    <n v="0.99"/>
    <x v="1"/>
    <x v="1"/>
    <x v="1"/>
    <x v="12"/>
    <x v="2"/>
    <s v="Accessory25"/>
    <n v="0.56999999999999995"/>
    <s v="United States"/>
    <x v="2"/>
    <x v="4"/>
    <s v="Kirkland"/>
    <n v="98034"/>
    <x v="142"/>
    <x v="141"/>
    <n v="4.1821999999999999"/>
    <n v="9"/>
    <n v="158.87"/>
    <n v="88449"/>
    <n v="20.959999999999997"/>
    <x v="2"/>
  </r>
  <r>
    <n v="444"/>
    <s v="Thelma Abrams"/>
    <x v="0"/>
    <n v="0"/>
    <n v="7.59"/>
    <n v="4"/>
    <x v="1"/>
    <x v="0"/>
    <x v="0"/>
    <x v="11"/>
    <x v="2"/>
    <s v="Master Giant Foot® Doorstop, Safety Yellow"/>
    <n v="0.42"/>
    <s v="United States"/>
    <x v="1"/>
    <x v="10"/>
    <s v="Urbana"/>
    <n v="61801"/>
    <x v="143"/>
    <x v="146"/>
    <n v="86.438000000000002"/>
    <n v="43"/>
    <n v="355.92"/>
    <n v="88085"/>
    <n v="7.59"/>
    <x v="1"/>
  </r>
  <r>
    <n v="526"/>
    <s v="April Hu"/>
    <x v="1"/>
    <n v="0.09"/>
    <n v="17.98"/>
    <n v="8.51"/>
    <x v="1"/>
    <x v="2"/>
    <x v="1"/>
    <x v="3"/>
    <x v="6"/>
    <s v="Canon P1-DHIII Palm Printing Calculator"/>
    <n v="0.4"/>
    <s v="United States"/>
    <x v="2"/>
    <x v="41"/>
    <s v="Mesa"/>
    <n v="85204"/>
    <x v="143"/>
    <x v="142"/>
    <n v="-6.6120000000000001"/>
    <n v="12"/>
    <n v="211.13"/>
    <n v="90026"/>
    <n v="17.89"/>
    <x v="2"/>
  </r>
  <r>
    <n v="1008"/>
    <s v="Priscilla Frank"/>
    <x v="1"/>
    <n v="0.01"/>
    <n v="3.15"/>
    <n v="0.49"/>
    <x v="1"/>
    <x v="2"/>
    <x v="2"/>
    <x v="13"/>
    <x v="5"/>
    <s v="Self-Adhesive Removable Labels"/>
    <n v="0.37"/>
    <s v="United States"/>
    <x v="3"/>
    <x v="29"/>
    <s v="Gorham"/>
    <n v="4038"/>
    <x v="143"/>
    <x v="142"/>
    <n v="17.505299999999998"/>
    <n v="8"/>
    <n v="25.37"/>
    <n v="88371"/>
    <n v="3.14"/>
    <x v="3"/>
  </r>
  <r>
    <n v="744"/>
    <s v="Joy Maxwell"/>
    <x v="2"/>
    <n v="0.09"/>
    <n v="125.99"/>
    <n v="8.99"/>
    <x v="1"/>
    <x v="1"/>
    <x v="1"/>
    <x v="12"/>
    <x v="5"/>
    <s v="SC7868i"/>
    <n v="0.55000000000000004"/>
    <s v="United States"/>
    <x v="2"/>
    <x v="41"/>
    <s v="Oro Valley"/>
    <n v="85737"/>
    <x v="143"/>
    <x v="149"/>
    <n v="916.68060000000003"/>
    <n v="20"/>
    <n v="2104.9899999999998"/>
    <n v="87727"/>
    <n v="125.89999999999999"/>
    <x v="2"/>
  </r>
  <r>
    <n v="3287"/>
    <s v="Mary Norman"/>
    <x v="2"/>
    <n v="0.08"/>
    <n v="30.56"/>
    <n v="2.99"/>
    <x v="1"/>
    <x v="0"/>
    <x v="2"/>
    <x v="5"/>
    <x v="5"/>
    <s v="Surelock™ Post Binders"/>
    <n v="0.35"/>
    <s v="United States"/>
    <x v="2"/>
    <x v="8"/>
    <s v="Granite Bay"/>
    <n v="95746"/>
    <x v="143"/>
    <x v="142"/>
    <n v="352.87979999999999"/>
    <n v="17"/>
    <n v="511.42"/>
    <n v="89897"/>
    <n v="30.48"/>
    <x v="2"/>
  </r>
  <r>
    <n v="827"/>
    <s v="Sheryl Marsh"/>
    <x v="4"/>
    <n v="0.01"/>
    <n v="6.98"/>
    <n v="1.6"/>
    <x v="1"/>
    <x v="2"/>
    <x v="2"/>
    <x v="7"/>
    <x v="2"/>
    <s v="Adams Phone Message Book, Professional, 400 Message Capacity, 5 3/6” x 11”"/>
    <n v="0.38"/>
    <s v="United States"/>
    <x v="1"/>
    <x v="18"/>
    <s v="Amarillo"/>
    <n v="79109"/>
    <x v="143"/>
    <x v="141"/>
    <n v="0.34599999999999997"/>
    <n v="3"/>
    <n v="21.93"/>
    <n v="89259"/>
    <n v="6.9700000000000006"/>
    <x v="1"/>
  </r>
  <r>
    <n v="1237"/>
    <s v="Eva Simpson"/>
    <x v="4"/>
    <n v="0.05"/>
    <n v="300.98"/>
    <n v="13.99"/>
    <x v="1"/>
    <x v="3"/>
    <x v="1"/>
    <x v="3"/>
    <x v="6"/>
    <s v="Polycom VoiceStation 100"/>
    <n v="0.39"/>
    <s v="United States"/>
    <x v="1"/>
    <x v="18"/>
    <s v="Carrollton"/>
    <n v="75007"/>
    <x v="143"/>
    <x v="141"/>
    <n v="3985.3089"/>
    <n v="20"/>
    <n v="5775.81"/>
    <n v="86077"/>
    <n v="300.93"/>
    <x v="1"/>
  </r>
  <r>
    <n v="1237"/>
    <s v="Eva Simpson"/>
    <x v="4"/>
    <n v="0.04"/>
    <n v="205.99"/>
    <n v="5"/>
    <x v="2"/>
    <x v="3"/>
    <x v="1"/>
    <x v="12"/>
    <x v="5"/>
    <s v="Phone 918"/>
    <n v="0.59"/>
    <s v="United States"/>
    <x v="1"/>
    <x v="18"/>
    <s v="Carrollton"/>
    <n v="75007"/>
    <x v="143"/>
    <x v="141"/>
    <n v="13.956799999999999"/>
    <n v="11"/>
    <n v="1878.24"/>
    <n v="86077"/>
    <n v="205.95000000000002"/>
    <x v="1"/>
  </r>
  <r>
    <n v="1472"/>
    <s v="Tommy Ellis Ritchie"/>
    <x v="4"/>
    <n v="0.05"/>
    <n v="20.27"/>
    <n v="3.99"/>
    <x v="1"/>
    <x v="2"/>
    <x v="2"/>
    <x v="8"/>
    <x v="5"/>
    <s v="Fellowes Mighty 8 Compact Surge Protector"/>
    <n v="0.56999999999999995"/>
    <s v="United States"/>
    <x v="3"/>
    <x v="27"/>
    <s v="Westlake"/>
    <n v="44145"/>
    <x v="143"/>
    <x v="141"/>
    <n v="309.25400000000002"/>
    <n v="30"/>
    <n v="621.55999999999995"/>
    <n v="87079"/>
    <n v="20.22"/>
    <x v="3"/>
  </r>
  <r>
    <n v="2339"/>
    <s v="Gordon Boswell"/>
    <x v="4"/>
    <n v="0.05"/>
    <n v="11.58"/>
    <n v="6.97"/>
    <x v="1"/>
    <x v="2"/>
    <x v="2"/>
    <x v="15"/>
    <x v="5"/>
    <s v="Peel &amp; Seel® Recycled Catalog Envelopes, Brown"/>
    <n v="0.35"/>
    <s v="United States"/>
    <x v="1"/>
    <x v="18"/>
    <s v="Cloverleaf"/>
    <n v="77015"/>
    <x v="143"/>
    <x v="146"/>
    <n v="2.806"/>
    <n v="6"/>
    <n v="73.959999999999994"/>
    <n v="91482"/>
    <n v="11.53"/>
    <x v="1"/>
  </r>
  <r>
    <n v="2652"/>
    <s v="Brenda Ross"/>
    <x v="4"/>
    <n v="0.06"/>
    <n v="47.9"/>
    <n v="5.86"/>
    <x v="1"/>
    <x v="1"/>
    <x v="2"/>
    <x v="7"/>
    <x v="5"/>
    <s v="Xerox 1938"/>
    <n v="0.37"/>
    <s v="United States"/>
    <x v="2"/>
    <x v="8"/>
    <s v="Bakersfield"/>
    <n v="93309"/>
    <x v="143"/>
    <x v="142"/>
    <n v="21.78"/>
    <n v="2"/>
    <n v="94.2"/>
    <n v="89361"/>
    <n v="47.839999999999996"/>
    <x v="2"/>
  </r>
  <r>
    <n v="129"/>
    <s v="Kara Allison"/>
    <x v="3"/>
    <n v="7.0000000000000007E-2"/>
    <n v="15.74"/>
    <n v="1.39"/>
    <x v="1"/>
    <x v="0"/>
    <x v="2"/>
    <x v="15"/>
    <x v="5"/>
    <s v="#10-4 1/8&quot; x 9 1/2&quot; Premium Diagonal Seam Envelopes"/>
    <n v="0.4"/>
    <s v="United States"/>
    <x v="1"/>
    <x v="10"/>
    <s v="Alton"/>
    <n v="62002"/>
    <x v="143"/>
    <x v="141"/>
    <n v="149.8887"/>
    <n v="14"/>
    <n v="217.23"/>
    <n v="86694"/>
    <n v="15.67"/>
    <x v="1"/>
  </r>
  <r>
    <n v="1054"/>
    <s v="Keith R Atkinson"/>
    <x v="3"/>
    <n v="0.03"/>
    <n v="5.44"/>
    <n v="7.46"/>
    <x v="2"/>
    <x v="3"/>
    <x v="2"/>
    <x v="5"/>
    <x v="5"/>
    <s v="Wilson Jones Custom Binder Spines &amp; Labels"/>
    <n v="0.36"/>
    <s v="United States"/>
    <x v="2"/>
    <x v="41"/>
    <s v="Surprise"/>
    <n v="85374"/>
    <x v="143"/>
    <x v="142"/>
    <n v="-51.704000000000001"/>
    <n v="4"/>
    <n v="26.31"/>
    <n v="90069"/>
    <n v="5.41"/>
    <x v="2"/>
  </r>
  <r>
    <n v="1054"/>
    <s v="Keith R Atkinson"/>
    <x v="3"/>
    <n v="0.08"/>
    <n v="26.38"/>
    <n v="5.58"/>
    <x v="1"/>
    <x v="3"/>
    <x v="2"/>
    <x v="7"/>
    <x v="5"/>
    <s v="Xerox 1883"/>
    <n v="0.39"/>
    <s v="United States"/>
    <x v="2"/>
    <x v="41"/>
    <s v="Surprise"/>
    <n v="85374"/>
    <x v="143"/>
    <x v="141"/>
    <n v="144.7482"/>
    <n v="8"/>
    <n v="209.78"/>
    <n v="90069"/>
    <n v="26.3"/>
    <x v="2"/>
  </r>
  <r>
    <n v="1054"/>
    <s v="Keith R Atkinson"/>
    <x v="3"/>
    <n v="0.06"/>
    <n v="20.99"/>
    <n v="2.5"/>
    <x v="1"/>
    <x v="3"/>
    <x v="1"/>
    <x v="12"/>
    <x v="2"/>
    <s v="Accessory37"/>
    <n v="0.81"/>
    <s v="United States"/>
    <x v="2"/>
    <x v="41"/>
    <s v="Surprise"/>
    <n v="85374"/>
    <x v="143"/>
    <x v="142"/>
    <n v="-112.18899999999999"/>
    <n v="1"/>
    <n v="17.829999999999998"/>
    <n v="90069"/>
    <n v="20.93"/>
    <x v="2"/>
  </r>
  <r>
    <n v="2391"/>
    <s v="Jacob McNeill"/>
    <x v="3"/>
    <n v="0.06"/>
    <n v="4.7699999999999996"/>
    <n v="2.39"/>
    <x v="1"/>
    <x v="3"/>
    <x v="1"/>
    <x v="1"/>
    <x v="1"/>
    <s v="Imation Primaris 3.5&quot; 2HD Unformatted Diskettes, 10/Pack"/>
    <n v="0.72"/>
    <s v="United States"/>
    <x v="3"/>
    <x v="11"/>
    <s v="Oceanside"/>
    <n v="11572"/>
    <x v="143"/>
    <x v="141"/>
    <n v="-45.64"/>
    <n v="9"/>
    <n v="42.46"/>
    <n v="91122"/>
    <n v="4.71"/>
    <x v="3"/>
  </r>
  <r>
    <n v="2391"/>
    <s v="Jacob McNeill"/>
    <x v="3"/>
    <n v="0.1"/>
    <n v="27.18"/>
    <n v="8.23"/>
    <x v="1"/>
    <x v="3"/>
    <x v="2"/>
    <x v="15"/>
    <x v="5"/>
    <s v="Tyvek ® Top-Opening Peel &amp; Seel Envelopes, Plain White"/>
    <n v="0.38"/>
    <s v="United States"/>
    <x v="3"/>
    <x v="11"/>
    <s v="Oceanside"/>
    <n v="11572"/>
    <x v="143"/>
    <x v="142"/>
    <n v="204.49"/>
    <n v="12"/>
    <n v="314.06"/>
    <n v="91122"/>
    <n v="27.08"/>
    <x v="3"/>
  </r>
  <r>
    <n v="2868"/>
    <s v="Eugene Clayton"/>
    <x v="3"/>
    <n v="0.08"/>
    <n v="15.99"/>
    <n v="13.18"/>
    <x v="2"/>
    <x v="3"/>
    <x v="2"/>
    <x v="5"/>
    <x v="5"/>
    <s v="GBC Pre-Punched Binding Paper, Plastic, White, 8-1/2&quot; x 11&quot;"/>
    <n v="0.37"/>
    <s v="United States"/>
    <x v="2"/>
    <x v="4"/>
    <s v="Edmonds"/>
    <n v="98026"/>
    <x v="143"/>
    <x v="142"/>
    <n v="-66.584999999999994"/>
    <n v="4"/>
    <n v="66.02"/>
    <n v="85828"/>
    <n v="15.91"/>
    <x v="2"/>
  </r>
  <r>
    <n v="2266"/>
    <s v="Brandon Beach"/>
    <x v="0"/>
    <n v="0.02"/>
    <n v="11.33"/>
    <n v="6.12"/>
    <x v="1"/>
    <x v="3"/>
    <x v="2"/>
    <x v="8"/>
    <x v="6"/>
    <s v="Holmes Replacement Filter for HEPA Air Cleaner, Medium Room"/>
    <n v="0.42"/>
    <s v="United States"/>
    <x v="1"/>
    <x v="6"/>
    <s v="Kirkwood"/>
    <n v="63122"/>
    <x v="144"/>
    <x v="146"/>
    <n v="-14.52"/>
    <n v="3"/>
    <n v="35.35"/>
    <n v="86610"/>
    <n v="11.31"/>
    <x v="1"/>
  </r>
  <r>
    <n v="2266"/>
    <s v="Brandon Beach"/>
    <x v="0"/>
    <n v="0.01"/>
    <n v="15.67"/>
    <n v="1.39"/>
    <x v="1"/>
    <x v="3"/>
    <x v="2"/>
    <x v="15"/>
    <x v="5"/>
    <s v="#10 White Business Envelopes,4 1/8 x 9 1/2"/>
    <n v="0.38"/>
    <s v="United States"/>
    <x v="1"/>
    <x v="6"/>
    <s v="Kirkwood"/>
    <n v="63122"/>
    <x v="144"/>
    <x v="142"/>
    <n v="171.26490000000001"/>
    <n v="16"/>
    <n v="248.21"/>
    <n v="86610"/>
    <n v="15.66"/>
    <x v="1"/>
  </r>
  <r>
    <n v="2928"/>
    <s v="Leslie Woodard"/>
    <x v="0"/>
    <n v="0.02"/>
    <n v="5.58"/>
    <n v="2.99"/>
    <x v="1"/>
    <x v="1"/>
    <x v="2"/>
    <x v="5"/>
    <x v="5"/>
    <s v="Avery Heavy-Duty EZD ™ Binder With Locking Rings"/>
    <n v="0.37"/>
    <s v="United States"/>
    <x v="0"/>
    <x v="23"/>
    <s v="Charleston"/>
    <n v="29418"/>
    <x v="144"/>
    <x v="146"/>
    <n v="689.32799999999997"/>
    <n v="42"/>
    <n v="236.83"/>
    <n v="90218"/>
    <n v="5.5600000000000005"/>
    <x v="0"/>
  </r>
  <r>
    <n v="2928"/>
    <s v="Leslie Woodard"/>
    <x v="0"/>
    <n v="0.02"/>
    <n v="54.1"/>
    <n v="19.989999999999998"/>
    <x v="1"/>
    <x v="1"/>
    <x v="2"/>
    <x v="6"/>
    <x v="5"/>
    <s v="Desktop 3-Pocket Hot File®"/>
    <n v="0.59"/>
    <s v="United States"/>
    <x v="0"/>
    <x v="23"/>
    <s v="Charleston"/>
    <n v="29418"/>
    <x v="144"/>
    <x v="142"/>
    <n v="-33.585999999999999"/>
    <n v="36"/>
    <n v="1944.87"/>
    <n v="90218"/>
    <n v="54.08"/>
    <x v="0"/>
  </r>
  <r>
    <n v="2941"/>
    <s v="Leah Pollock"/>
    <x v="0"/>
    <n v="0.05"/>
    <n v="2.62"/>
    <n v="0.8"/>
    <x v="1"/>
    <x v="0"/>
    <x v="2"/>
    <x v="14"/>
    <x v="2"/>
    <s v="Staples Metal Binder Clips"/>
    <n v="0.39"/>
    <s v="United States"/>
    <x v="3"/>
    <x v="33"/>
    <s v="Morristown"/>
    <n v="7960"/>
    <x v="144"/>
    <x v="142"/>
    <n v="12.71"/>
    <n v="8"/>
    <n v="21.41"/>
    <n v="87618"/>
    <n v="2.5700000000000003"/>
    <x v="3"/>
  </r>
  <r>
    <n v="241"/>
    <s v="Amy Ellis Holder"/>
    <x v="2"/>
    <n v="0.01"/>
    <n v="5.94"/>
    <n v="9.92"/>
    <x v="1"/>
    <x v="0"/>
    <x v="2"/>
    <x v="5"/>
    <x v="5"/>
    <s v="Storex Dura Pro™ Binders"/>
    <n v="0.38"/>
    <s v="United States"/>
    <x v="2"/>
    <x v="3"/>
    <s v="Grand Junction"/>
    <n v="81503"/>
    <x v="144"/>
    <x v="149"/>
    <n v="-256.51900000000001"/>
    <n v="13"/>
    <n v="79.930000000000007"/>
    <n v="90480"/>
    <n v="5.9300000000000006"/>
    <x v="2"/>
  </r>
  <r>
    <n v="241"/>
    <s v="Amy Ellis Holder"/>
    <x v="2"/>
    <n v="0.02"/>
    <n v="125.99"/>
    <n v="3"/>
    <x v="1"/>
    <x v="0"/>
    <x v="1"/>
    <x v="12"/>
    <x v="5"/>
    <s v="270c"/>
    <n v="0.59"/>
    <s v="United States"/>
    <x v="2"/>
    <x v="3"/>
    <s v="Grand Junction"/>
    <n v="81503"/>
    <x v="144"/>
    <x v="141"/>
    <n v="398.358"/>
    <n v="8"/>
    <n v="873.18"/>
    <n v="90480"/>
    <n v="125.97"/>
    <x v="2"/>
  </r>
  <r>
    <n v="451"/>
    <s v="Joyce Murray"/>
    <x v="0"/>
    <n v="0.04"/>
    <n v="37.700000000000003"/>
    <n v="2.99"/>
    <x v="1"/>
    <x v="2"/>
    <x v="2"/>
    <x v="5"/>
    <x v="5"/>
    <s v="Vinyl Sectional Post Binders"/>
    <n v="0.35"/>
    <s v="United States"/>
    <x v="2"/>
    <x v="8"/>
    <s v="Los Altos"/>
    <n v="94024"/>
    <x v="145"/>
    <x v="146"/>
    <n v="299.6739"/>
    <n v="12"/>
    <n v="434.31"/>
    <n v="86012"/>
    <n v="37.660000000000004"/>
    <x v="2"/>
  </r>
  <r>
    <n v="452"/>
    <s v="Leslie Rowland"/>
    <x v="0"/>
    <n v="0.01"/>
    <n v="55.99"/>
    <n v="5"/>
    <x v="1"/>
    <x v="2"/>
    <x v="1"/>
    <x v="12"/>
    <x v="1"/>
    <s v="Accessory36"/>
    <n v="0.83"/>
    <s v="United States"/>
    <x v="2"/>
    <x v="8"/>
    <s v="Los Banos"/>
    <n v="93635"/>
    <x v="145"/>
    <x v="146"/>
    <n v="-235.89500000000001"/>
    <n v="1"/>
    <n v="51.83"/>
    <n v="86012"/>
    <n v="55.980000000000004"/>
    <x v="2"/>
  </r>
  <r>
    <n v="865"/>
    <s v="Dana Burgess"/>
    <x v="0"/>
    <n v="0.03"/>
    <n v="14.2"/>
    <n v="5.3"/>
    <x v="1"/>
    <x v="3"/>
    <x v="0"/>
    <x v="11"/>
    <x v="2"/>
    <s v="Coloredge Poster Frame"/>
    <n v="0.46"/>
    <s v="United States"/>
    <x v="1"/>
    <x v="2"/>
    <s v="East Chicago"/>
    <n v="46312"/>
    <x v="145"/>
    <x v="146"/>
    <n v="122.21"/>
    <n v="18"/>
    <n v="267.2"/>
    <n v="90674"/>
    <n v="14.17"/>
    <x v="1"/>
  </r>
  <r>
    <n v="370"/>
    <s v="Sam Oh"/>
    <x v="3"/>
    <n v="0.02"/>
    <n v="20.99"/>
    <n v="4.8099999999999996"/>
    <x v="1"/>
    <x v="3"/>
    <x v="1"/>
    <x v="12"/>
    <x v="6"/>
    <s v="1726 Digital Answering Machine"/>
    <n v="0.57999999999999996"/>
    <s v="United States"/>
    <x v="3"/>
    <x v="29"/>
    <s v="Lewiston"/>
    <n v="4240"/>
    <x v="145"/>
    <x v="148"/>
    <n v="49.787999999999997"/>
    <n v="15"/>
    <n v="266.39"/>
    <n v="90291"/>
    <n v="20.97"/>
    <x v="3"/>
  </r>
  <r>
    <n v="371"/>
    <s v="Roberta Mullins Peters"/>
    <x v="3"/>
    <n v="0.05"/>
    <n v="5.4"/>
    <n v="7.78"/>
    <x v="2"/>
    <x v="3"/>
    <x v="2"/>
    <x v="5"/>
    <x v="5"/>
    <s v="3M Organizer Strips"/>
    <n v="0.37"/>
    <s v="United States"/>
    <x v="3"/>
    <x v="35"/>
    <s v="Everett"/>
    <n v="2149"/>
    <x v="145"/>
    <x v="148"/>
    <n v="-132.62950000000001"/>
    <n v="9"/>
    <n v="51.82"/>
    <n v="90291"/>
    <n v="5.3500000000000005"/>
    <x v="3"/>
  </r>
  <r>
    <n v="250"/>
    <s v="Brenda Nelson Blanchard"/>
    <x v="0"/>
    <n v="0.02"/>
    <n v="2.58"/>
    <n v="1.3"/>
    <x v="2"/>
    <x v="3"/>
    <x v="2"/>
    <x v="2"/>
    <x v="2"/>
    <s v="DIXON Oriole® Pencils"/>
    <n v="0.59"/>
    <s v="United States"/>
    <x v="1"/>
    <x v="7"/>
    <s v="Richfield"/>
    <n v="55423"/>
    <x v="146"/>
    <x v="148"/>
    <n v="1.1080000000000001"/>
    <n v="39"/>
    <n v="109.74"/>
    <n v="87214"/>
    <n v="2.56"/>
    <x v="1"/>
  </r>
  <r>
    <n v="250"/>
    <s v="Brenda Nelson Blanchard"/>
    <x v="0"/>
    <n v="0.02"/>
    <n v="65.989999999999995"/>
    <n v="3.9"/>
    <x v="1"/>
    <x v="3"/>
    <x v="1"/>
    <x v="12"/>
    <x v="5"/>
    <s v="StarTAC Series"/>
    <n v="0.55000000000000004"/>
    <s v="United States"/>
    <x v="1"/>
    <x v="7"/>
    <s v="Richfield"/>
    <n v="55423"/>
    <x v="146"/>
    <x v="148"/>
    <n v="1061.3789999999999"/>
    <n v="27"/>
    <n v="1543.55"/>
    <n v="87214"/>
    <n v="65.97"/>
    <x v="1"/>
  </r>
  <r>
    <n v="3011"/>
    <s v="Tammy Raynor"/>
    <x v="0"/>
    <n v="0.03"/>
    <n v="5.98"/>
    <n v="5.35"/>
    <x v="1"/>
    <x v="3"/>
    <x v="2"/>
    <x v="7"/>
    <x v="5"/>
    <s v="Xerox 1947"/>
    <n v="0.4"/>
    <s v="United States"/>
    <x v="3"/>
    <x v="35"/>
    <s v="Boston"/>
    <n v="2113"/>
    <x v="146"/>
    <x v="148"/>
    <n v="-23.5"/>
    <n v="16"/>
    <n v="107.08"/>
    <n v="56486"/>
    <n v="5.95"/>
    <x v="3"/>
  </r>
  <r>
    <n v="3154"/>
    <s v="Faye Manning"/>
    <x v="0"/>
    <n v="0.03"/>
    <n v="17.7"/>
    <n v="9.4700000000000006"/>
    <x v="1"/>
    <x v="1"/>
    <x v="2"/>
    <x v="6"/>
    <x v="5"/>
    <s v="Portfile® Personal File Boxes"/>
    <n v="0.59"/>
    <s v="United States"/>
    <x v="0"/>
    <x v="12"/>
    <s v="Saint Petersburg"/>
    <n v="33710"/>
    <x v="146"/>
    <x v="147"/>
    <n v="28.182600000000001"/>
    <n v="11"/>
    <n v="201.77"/>
    <n v="86900"/>
    <n v="17.669999999999998"/>
    <x v="0"/>
  </r>
  <r>
    <n v="1627"/>
    <s v="Aaron Day"/>
    <x v="1"/>
    <n v="0.06"/>
    <n v="43.57"/>
    <n v="16.36"/>
    <x v="1"/>
    <x v="3"/>
    <x v="2"/>
    <x v="6"/>
    <x v="5"/>
    <s v="Trav-L-File Heavy-Duty Shuttle II, Black"/>
    <n v="0.55000000000000004"/>
    <s v="United States"/>
    <x v="0"/>
    <x v="34"/>
    <s v="Greeneville"/>
    <n v="37743"/>
    <x v="146"/>
    <x v="147"/>
    <n v="-38.808"/>
    <n v="17"/>
    <n v="710.16"/>
    <n v="90602"/>
    <n v="43.51"/>
    <x v="0"/>
  </r>
  <r>
    <n v="2765"/>
    <s v="Tracy Schultz"/>
    <x v="2"/>
    <n v="0.03"/>
    <n v="5.85"/>
    <n v="2.27"/>
    <x v="1"/>
    <x v="3"/>
    <x v="2"/>
    <x v="2"/>
    <x v="2"/>
    <s v="Dixon My First Ticonderoga Pencil, #2"/>
    <n v="0.56000000000000005"/>
    <s v="United States"/>
    <x v="3"/>
    <x v="33"/>
    <s v="Lindenwold"/>
    <n v="8021"/>
    <x v="146"/>
    <x v="147"/>
    <n v="-5.08"/>
    <n v="7"/>
    <n v="41.4"/>
    <n v="90725"/>
    <n v="5.8199999999999994"/>
    <x v="3"/>
  </r>
  <r>
    <n v="15"/>
    <s v="Timothy Reese"/>
    <x v="4"/>
    <n v="0.01"/>
    <n v="35.94"/>
    <n v="6.66"/>
    <x v="1"/>
    <x v="0"/>
    <x v="2"/>
    <x v="15"/>
    <x v="5"/>
    <s v="Tyvek ® Top-Opening Peel &amp; Seel ® Envelopes, Gray"/>
    <n v="0.4"/>
    <s v="United States"/>
    <x v="3"/>
    <x v="11"/>
    <s v="Smithtown"/>
    <n v="11787"/>
    <x v="146"/>
    <x v="146"/>
    <n v="261.87569999999999"/>
    <n v="10"/>
    <n v="379.53"/>
    <n v="86839"/>
    <n v="35.93"/>
    <x v="3"/>
  </r>
  <r>
    <n v="2709"/>
    <s v="Stanley Steele"/>
    <x v="4"/>
    <n v="7.0000000000000007E-2"/>
    <n v="60.97"/>
    <n v="4.5"/>
    <x v="1"/>
    <x v="1"/>
    <x v="2"/>
    <x v="8"/>
    <x v="5"/>
    <s v="Tripp Lite Isotel 6 Outlet Surge Protector with Fax/Modem Protection"/>
    <n v="0.56000000000000005"/>
    <s v="United States"/>
    <x v="3"/>
    <x v="36"/>
    <s v="Ellicott City"/>
    <n v="21042"/>
    <x v="146"/>
    <x v="147"/>
    <n v="-41.77"/>
    <n v="1"/>
    <n v="57.84"/>
    <n v="89240"/>
    <n v="60.9"/>
    <x v="3"/>
  </r>
  <r>
    <n v="2709"/>
    <s v="Stanley Steele"/>
    <x v="4"/>
    <n v="0"/>
    <n v="90.98"/>
    <n v="56.2"/>
    <x v="1"/>
    <x v="1"/>
    <x v="0"/>
    <x v="11"/>
    <x v="6"/>
    <s v="Eldon ClusterMat Chair Mat with Cordless Antistatic Protection"/>
    <n v="0.74"/>
    <s v="United States"/>
    <x v="3"/>
    <x v="36"/>
    <s v="Ellicott City"/>
    <n v="21042"/>
    <x v="146"/>
    <x v="147"/>
    <n v="-1014.11"/>
    <n v="15"/>
    <n v="1425.71"/>
    <n v="89240"/>
    <n v="90.98"/>
    <x v="3"/>
  </r>
  <r>
    <n v="3206"/>
    <s v="Dana Rankin"/>
    <x v="3"/>
    <n v="0.05"/>
    <n v="35.44"/>
    <n v="5.09"/>
    <x v="1"/>
    <x v="1"/>
    <x v="2"/>
    <x v="7"/>
    <x v="5"/>
    <s v="Xerox 1932"/>
    <n v="0.38"/>
    <s v="United States"/>
    <x v="2"/>
    <x v="37"/>
    <s v="Twin Falls"/>
    <n v="83301"/>
    <x v="146"/>
    <x v="148"/>
    <n v="553.33169999999996"/>
    <n v="23"/>
    <n v="801.93"/>
    <n v="87935"/>
    <n v="35.39"/>
    <x v="2"/>
  </r>
  <r>
    <n v="663"/>
    <s v="Hilda Bennett"/>
    <x v="0"/>
    <n v="0.02"/>
    <n v="14.58"/>
    <n v="7.4"/>
    <x v="1"/>
    <x v="2"/>
    <x v="0"/>
    <x v="11"/>
    <x v="5"/>
    <s v="DAX Clear Channel Poster Frame"/>
    <n v="0.48"/>
    <s v="United States"/>
    <x v="3"/>
    <x v="27"/>
    <s v="Steubenville"/>
    <n v="43952"/>
    <x v="147"/>
    <x v="150"/>
    <n v="10.802"/>
    <n v="17"/>
    <n v="261.33999999999997"/>
    <n v="90922"/>
    <n v="14.56"/>
    <x v="3"/>
  </r>
  <r>
    <n v="1026"/>
    <s v="Eugene Kerr"/>
    <x v="1"/>
    <n v="0.1"/>
    <n v="5.98"/>
    <n v="3.85"/>
    <x v="1"/>
    <x v="0"/>
    <x v="1"/>
    <x v="1"/>
    <x v="1"/>
    <s v="Imation 3.5&quot; IBM-Formatted Diskettes, 10/Pack"/>
    <n v="0.68"/>
    <s v="United States"/>
    <x v="3"/>
    <x v="11"/>
    <s v="Central Islip"/>
    <n v="11722"/>
    <x v="147"/>
    <x v="147"/>
    <n v="18.922000000000001"/>
    <n v="26"/>
    <n v="151.55000000000001"/>
    <n v="89008"/>
    <n v="5.8800000000000008"/>
    <x v="3"/>
  </r>
  <r>
    <n v="1026"/>
    <s v="Eugene Kerr"/>
    <x v="1"/>
    <n v="7.0000000000000007E-2"/>
    <n v="2.61"/>
    <n v="0.5"/>
    <x v="1"/>
    <x v="0"/>
    <x v="2"/>
    <x v="13"/>
    <x v="5"/>
    <s v="Avery 494"/>
    <n v="0.39"/>
    <s v="United States"/>
    <x v="3"/>
    <x v="11"/>
    <s v="Central Islip"/>
    <n v="11722"/>
    <x v="147"/>
    <x v="150"/>
    <n v="39.350700000000003"/>
    <n v="22"/>
    <n v="57.03"/>
    <n v="89008"/>
    <n v="2.54"/>
    <x v="3"/>
  </r>
  <r>
    <n v="1713"/>
    <s v="Rosemary Stark"/>
    <x v="1"/>
    <n v="0.01"/>
    <n v="23.99"/>
    <n v="6.3"/>
    <x v="1"/>
    <x v="3"/>
    <x v="1"/>
    <x v="3"/>
    <x v="6"/>
    <s v="TI 36X Solar Scientific Calculator"/>
    <n v="0.38"/>
    <s v="United States"/>
    <x v="0"/>
    <x v="5"/>
    <s v="Newnan"/>
    <n v="30265"/>
    <x v="147"/>
    <x v="151"/>
    <n v="-6.202"/>
    <n v="11"/>
    <n v="284.39"/>
    <n v="87748"/>
    <n v="23.979999999999997"/>
    <x v="0"/>
  </r>
  <r>
    <n v="2670"/>
    <s v="Yvonne Mann"/>
    <x v="1"/>
    <n v="0.05"/>
    <n v="165.2"/>
    <n v="19.989999999999998"/>
    <x v="1"/>
    <x v="2"/>
    <x v="2"/>
    <x v="6"/>
    <x v="5"/>
    <s v="Economy Rollaway Files"/>
    <n v="0.59"/>
    <s v="United States"/>
    <x v="2"/>
    <x v="8"/>
    <s v="Los Angeles"/>
    <n v="90049"/>
    <x v="147"/>
    <x v="148"/>
    <n v="2008.71"/>
    <n v="167"/>
    <n v="27587.55"/>
    <n v="37924"/>
    <n v="165.14999999999998"/>
    <x v="2"/>
  </r>
  <r>
    <n v="2670"/>
    <s v="Yvonne Mann"/>
    <x v="1"/>
    <n v="0.09"/>
    <n v="17.989999999999998"/>
    <n v="8.65"/>
    <x v="1"/>
    <x v="2"/>
    <x v="2"/>
    <x v="2"/>
    <x v="5"/>
    <s v="Model L Table or Wall-Mount Pencil Sharpener"/>
    <n v="0.56999999999999995"/>
    <s v="United States"/>
    <x v="2"/>
    <x v="8"/>
    <s v="Los Angeles"/>
    <n v="90049"/>
    <x v="147"/>
    <x v="148"/>
    <n v="-80.53"/>
    <n v="71"/>
    <n v="1191.58"/>
    <n v="37924"/>
    <n v="17.899999999999999"/>
    <x v="2"/>
  </r>
  <r>
    <n v="2671"/>
    <s v="Lloyd Fuller"/>
    <x v="1"/>
    <n v="0.05"/>
    <n v="165.2"/>
    <n v="19.989999999999998"/>
    <x v="1"/>
    <x v="2"/>
    <x v="2"/>
    <x v="6"/>
    <x v="5"/>
    <s v="Economy Rollaway Files"/>
    <n v="0.59"/>
    <s v="United States"/>
    <x v="0"/>
    <x v="34"/>
    <s v="Brentwood"/>
    <n v="37027"/>
    <x v="147"/>
    <x v="148"/>
    <n v="-48.957999999999998"/>
    <n v="42"/>
    <n v="6938.19"/>
    <n v="90551"/>
    <n v="165.14999999999998"/>
    <x v="0"/>
  </r>
  <r>
    <n v="759"/>
    <s v="Bernice F Day"/>
    <x v="2"/>
    <n v="0"/>
    <n v="20.99"/>
    <n v="3.3"/>
    <x v="1"/>
    <x v="0"/>
    <x v="1"/>
    <x v="12"/>
    <x v="1"/>
    <s v="Accessory39"/>
    <n v="0.81"/>
    <s v="United States"/>
    <x v="1"/>
    <x v="10"/>
    <s v="Quincy"/>
    <n v="62301"/>
    <x v="147"/>
    <x v="152"/>
    <n v="-92.960999999999999"/>
    <n v="5"/>
    <n v="92.96"/>
    <n v="86639"/>
    <n v="20.99"/>
    <x v="1"/>
  </r>
  <r>
    <n v="649"/>
    <s v="Roger Meyer"/>
    <x v="4"/>
    <n v="0.02"/>
    <n v="3.78"/>
    <n v="0.71"/>
    <x v="1"/>
    <x v="2"/>
    <x v="2"/>
    <x v="14"/>
    <x v="2"/>
    <s v="Staples Bulldog Clip"/>
    <n v="0.39"/>
    <s v="United States"/>
    <x v="1"/>
    <x v="10"/>
    <s v="Buffalo Grove"/>
    <n v="60089"/>
    <x v="147"/>
    <x v="147"/>
    <n v="106.7499"/>
    <n v="40"/>
    <n v="154.71"/>
    <n v="91366"/>
    <n v="3.76"/>
    <x v="1"/>
  </r>
  <r>
    <n v="2393"/>
    <s v="Debbie Dillon"/>
    <x v="4"/>
    <n v="0.02"/>
    <n v="6.48"/>
    <n v="7.91"/>
    <x v="1"/>
    <x v="3"/>
    <x v="2"/>
    <x v="7"/>
    <x v="5"/>
    <s v="Xerox 216"/>
    <n v="0.37"/>
    <s v="United States"/>
    <x v="0"/>
    <x v="5"/>
    <s v="Roswell"/>
    <n v="30076"/>
    <x v="147"/>
    <x v="151"/>
    <n v="-1191.5260000000001"/>
    <n v="2"/>
    <n v="16.5"/>
    <n v="86950"/>
    <n v="6.4600000000000009"/>
    <x v="0"/>
  </r>
  <r>
    <n v="1060"/>
    <s v="Gene Gilliam"/>
    <x v="2"/>
    <n v="7.0000000000000007E-2"/>
    <n v="6.3"/>
    <n v="0.5"/>
    <x v="1"/>
    <x v="0"/>
    <x v="2"/>
    <x v="13"/>
    <x v="5"/>
    <s v="Avery 51"/>
    <n v="0.39"/>
    <s v="United States"/>
    <x v="0"/>
    <x v="5"/>
    <s v="Atlanta"/>
    <n v="30318"/>
    <x v="148"/>
    <x v="147"/>
    <n v="4.1673999999999998"/>
    <n v="20"/>
    <n v="121.87"/>
    <n v="57061"/>
    <n v="6.2299999999999995"/>
    <x v="0"/>
  </r>
  <r>
    <n v="1062"/>
    <s v="Willie Robinson"/>
    <x v="2"/>
    <n v="0.04"/>
    <n v="22.38"/>
    <n v="15.1"/>
    <x v="1"/>
    <x v="0"/>
    <x v="2"/>
    <x v="5"/>
    <x v="5"/>
    <s v="Avery Flip-Chart Easel Binder, Black"/>
    <n v="0.38"/>
    <s v="United States"/>
    <x v="3"/>
    <x v="11"/>
    <s v="Coram"/>
    <n v="11727"/>
    <x v="148"/>
    <x v="153"/>
    <n v="16.021799999999999"/>
    <n v="18"/>
    <n v="403.53"/>
    <n v="91355"/>
    <n v="22.34"/>
    <x v="3"/>
  </r>
  <r>
    <n v="1062"/>
    <s v="Willie Robinson"/>
    <x v="2"/>
    <n v="0.06"/>
    <n v="17.78"/>
    <n v="5.03"/>
    <x v="1"/>
    <x v="0"/>
    <x v="0"/>
    <x v="11"/>
    <x v="5"/>
    <s v="Seth Thomas 13 1/2&quot; Wall Clock"/>
    <n v="0.54"/>
    <s v="United States"/>
    <x v="3"/>
    <x v="11"/>
    <s v="Coram"/>
    <n v="11727"/>
    <x v="148"/>
    <x v="149"/>
    <n v="38.067300000000003"/>
    <n v="3"/>
    <n v="55.17"/>
    <n v="91355"/>
    <n v="17.720000000000002"/>
    <x v="3"/>
  </r>
  <r>
    <n v="1934"/>
    <s v="Scott Moore"/>
    <x v="2"/>
    <n v="0.04"/>
    <n v="180.98"/>
    <n v="30"/>
    <x v="0"/>
    <x v="2"/>
    <x v="0"/>
    <x v="9"/>
    <x v="3"/>
    <s v="Office Star - Ergonomic Mid Back Chair with 2-Way Adjustable Arms"/>
    <n v="0.69"/>
    <s v="United States"/>
    <x v="1"/>
    <x v="18"/>
    <s v="Georgetown"/>
    <n v="78626"/>
    <x v="148"/>
    <x v="147"/>
    <n v="52.988"/>
    <n v="3"/>
    <n v="561.65"/>
    <n v="86688"/>
    <n v="180.94"/>
    <x v="1"/>
  </r>
  <r>
    <n v="1935"/>
    <s v="Diana Coble Hubbard"/>
    <x v="2"/>
    <n v="0.06"/>
    <n v="3.25"/>
    <n v="49"/>
    <x v="1"/>
    <x v="2"/>
    <x v="2"/>
    <x v="8"/>
    <x v="4"/>
    <s v="Bravo II™ Megaboss® 12-Amp Hard Body Upright, Replacement Belts, 2 Belts per Pack"/>
    <n v="0.56000000000000005"/>
    <s v="United States"/>
    <x v="1"/>
    <x v="18"/>
    <s v="Grand Prairie"/>
    <n v="75051"/>
    <x v="148"/>
    <x v="152"/>
    <n v="10.507999999999999"/>
    <n v="2"/>
    <n v="55.6"/>
    <n v="86688"/>
    <n v="3.19"/>
    <x v="1"/>
  </r>
  <r>
    <n v="1935"/>
    <s v="Diana Coble Hubbard"/>
    <x v="2"/>
    <n v="0.01"/>
    <n v="110.98"/>
    <n v="13.99"/>
    <x v="1"/>
    <x v="2"/>
    <x v="0"/>
    <x v="11"/>
    <x v="6"/>
    <s v="Rubbermaid ClusterMat Chairmats, Mat Size- 66&quot; x 60&quot;, Lip 20&quot; x 11&quot; -90 Degree Angle"/>
    <n v="0.69"/>
    <s v="United States"/>
    <x v="1"/>
    <x v="18"/>
    <s v="Grand Prairie"/>
    <n v="75051"/>
    <x v="148"/>
    <x v="154"/>
    <n v="1448.7309"/>
    <n v="19"/>
    <n v="2099.61"/>
    <n v="86688"/>
    <n v="110.97"/>
    <x v="1"/>
  </r>
  <r>
    <n v="1935"/>
    <s v="Diana Coble Hubbard"/>
    <x v="2"/>
    <n v="0.05"/>
    <n v="3.95"/>
    <n v="2"/>
    <x v="2"/>
    <x v="2"/>
    <x v="2"/>
    <x v="14"/>
    <x v="2"/>
    <s v="Advantus Map Pennant Flags and Round Head Tacks"/>
    <n v="0.53"/>
    <s v="United States"/>
    <x v="1"/>
    <x v="18"/>
    <s v="Grand Prairie"/>
    <n v="75051"/>
    <x v="148"/>
    <x v="153"/>
    <n v="1.004"/>
    <n v="23"/>
    <n v="96.6"/>
    <n v="86688"/>
    <n v="3.9000000000000004"/>
    <x v="1"/>
  </r>
  <r>
    <n v="2980"/>
    <s v="Joanna Kenney"/>
    <x v="2"/>
    <n v="0.04"/>
    <n v="2.88"/>
    <n v="1.01"/>
    <x v="1"/>
    <x v="3"/>
    <x v="2"/>
    <x v="2"/>
    <x v="2"/>
    <s v="Sanford Colorific Colored Pencils, 12/Box"/>
    <n v="0.55000000000000004"/>
    <s v="United States"/>
    <x v="3"/>
    <x v="27"/>
    <s v="Sandusky"/>
    <n v="44870"/>
    <x v="148"/>
    <x v="154"/>
    <n v="15.246"/>
    <n v="39"/>
    <n v="111.92"/>
    <n v="86548"/>
    <n v="2.84"/>
    <x v="3"/>
  </r>
  <r>
    <n v="3124"/>
    <s v="Neil Barbee"/>
    <x v="3"/>
    <n v="0.05"/>
    <n v="120.98"/>
    <n v="9.07"/>
    <x v="1"/>
    <x v="2"/>
    <x v="2"/>
    <x v="5"/>
    <x v="5"/>
    <s v="GBC VeloBinder Electric Binding Machine"/>
    <n v="0.35"/>
    <s v="United States"/>
    <x v="1"/>
    <x v="10"/>
    <s v="Moline"/>
    <n v="61265"/>
    <x v="148"/>
    <x v="151"/>
    <n v="881.04719999999998"/>
    <n v="11"/>
    <n v="1276.8800000000001"/>
    <n v="87286"/>
    <n v="120.93"/>
    <x v="1"/>
  </r>
  <r>
    <n v="1802"/>
    <s v="Jack Morse"/>
    <x v="0"/>
    <n v="0.04"/>
    <n v="3.68"/>
    <n v="1.32"/>
    <x v="1"/>
    <x v="3"/>
    <x v="2"/>
    <x v="16"/>
    <x v="2"/>
    <s v="*Staples* vLetter Openers, 2/Pack"/>
    <n v="0.83"/>
    <s v="United States"/>
    <x v="0"/>
    <x v="12"/>
    <s v="Dunedin"/>
    <n v="34698"/>
    <x v="149"/>
    <x v="149"/>
    <n v="300.92579999999998"/>
    <n v="11"/>
    <n v="41.29"/>
    <n v="91543"/>
    <n v="3.64"/>
    <x v="0"/>
  </r>
  <r>
    <n v="2817"/>
    <s v="Paul W French"/>
    <x v="1"/>
    <n v="0.05"/>
    <n v="4.71"/>
    <n v="0.7"/>
    <x v="2"/>
    <x v="3"/>
    <x v="2"/>
    <x v="14"/>
    <x v="2"/>
    <s v="Plymouth Boxed Rubber Bands by Plymouth"/>
    <n v="0.8"/>
    <s v="United States"/>
    <x v="3"/>
    <x v="27"/>
    <s v="Newark"/>
    <n v="43055"/>
    <x v="149"/>
    <x v="149"/>
    <n v="-2.3759999999999999"/>
    <n v="2"/>
    <n v="12.16"/>
    <n v="89743"/>
    <n v="4.66"/>
    <x v="3"/>
  </r>
  <r>
    <n v="2817"/>
    <s v="Paul W French"/>
    <x v="1"/>
    <n v="0.04"/>
    <n v="55.99"/>
    <n v="1.25"/>
    <x v="2"/>
    <x v="3"/>
    <x v="1"/>
    <x v="12"/>
    <x v="1"/>
    <s v="Accessory32"/>
    <n v="0.35"/>
    <s v="United States"/>
    <x v="3"/>
    <x v="27"/>
    <s v="Newark"/>
    <n v="43055"/>
    <x v="149"/>
    <x v="149"/>
    <n v="-18.3216"/>
    <n v="3"/>
    <n v="147.56"/>
    <n v="89743"/>
    <n v="55.95"/>
    <x v="3"/>
  </r>
  <r>
    <n v="3069"/>
    <s v="Tiffany Merrill"/>
    <x v="1"/>
    <n v="0.03"/>
    <n v="120.98"/>
    <n v="30"/>
    <x v="0"/>
    <x v="1"/>
    <x v="0"/>
    <x v="9"/>
    <x v="3"/>
    <s v="Hon Every-Day® Chair Series Swivel Task Chairs"/>
    <n v="0.64"/>
    <s v="United States"/>
    <x v="1"/>
    <x v="7"/>
    <s v="Oakdale"/>
    <n v="55128"/>
    <x v="149"/>
    <x v="155"/>
    <n v="638.02800000000002"/>
    <n v="15"/>
    <n v="1894.45"/>
    <n v="88191"/>
    <n v="120.95"/>
    <x v="1"/>
  </r>
  <r>
    <n v="3069"/>
    <s v="Tiffany Merrill"/>
    <x v="1"/>
    <n v="0.01"/>
    <n v="15.68"/>
    <n v="3.73"/>
    <x v="1"/>
    <x v="1"/>
    <x v="0"/>
    <x v="11"/>
    <x v="1"/>
    <s v="Artistic Insta-Plaque"/>
    <n v="0.46"/>
    <s v="United States"/>
    <x v="1"/>
    <x v="7"/>
    <s v="Oakdale"/>
    <n v="55128"/>
    <x v="149"/>
    <x v="155"/>
    <n v="138.49680000000001"/>
    <n v="12"/>
    <n v="200.72"/>
    <n v="88191"/>
    <n v="15.67"/>
    <x v="1"/>
  </r>
  <r>
    <n v="3141"/>
    <s v="Jerome McIntosh"/>
    <x v="2"/>
    <n v="0.09"/>
    <n v="6.84"/>
    <n v="8.3699999999999992"/>
    <x v="1"/>
    <x v="1"/>
    <x v="2"/>
    <x v="16"/>
    <x v="1"/>
    <s v="Acme Design Line 8&quot; Stainless Steel Bent Scissors w/Champagne Handles, 3-1/8&quot; Cut"/>
    <n v="0.57999999999999996"/>
    <s v="United States"/>
    <x v="1"/>
    <x v="18"/>
    <s v="Pasadena"/>
    <n v="77506"/>
    <x v="149"/>
    <x v="156"/>
    <n v="-88.584999999999994"/>
    <n v="13"/>
    <n v="87.1"/>
    <n v="86369"/>
    <n v="6.75"/>
    <x v="1"/>
  </r>
  <r>
    <n v="3141"/>
    <s v="Jerome McIntosh"/>
    <x v="2"/>
    <n v="7.0000000000000007E-2"/>
    <n v="48.91"/>
    <n v="35"/>
    <x v="2"/>
    <x v="1"/>
    <x v="2"/>
    <x v="6"/>
    <x v="4"/>
    <s v="Tennsco Industrial Shelving"/>
    <n v="0.83"/>
    <s v="United States"/>
    <x v="1"/>
    <x v="18"/>
    <s v="Pasadena"/>
    <n v="77506"/>
    <x v="149"/>
    <x v="155"/>
    <n v="-485.68"/>
    <n v="15"/>
    <n v="736.86"/>
    <n v="86369"/>
    <n v="48.839999999999996"/>
    <x v="1"/>
  </r>
  <r>
    <n v="2737"/>
    <s v="Rachel Bates"/>
    <x v="4"/>
    <n v="0.03"/>
    <n v="15.31"/>
    <n v="8.7799999999999994"/>
    <x v="1"/>
    <x v="0"/>
    <x v="2"/>
    <x v="6"/>
    <x v="5"/>
    <s v="Eldon Jumbo ProFile™ Portable File Boxes Graphite/Black"/>
    <n v="0.56999999999999995"/>
    <s v="United States"/>
    <x v="3"/>
    <x v="42"/>
    <s v="Rutland"/>
    <n v="5701"/>
    <x v="149"/>
    <x v="149"/>
    <n v="-57.56"/>
    <n v="12"/>
    <n v="194.08"/>
    <n v="89019"/>
    <n v="15.280000000000001"/>
    <x v="3"/>
  </r>
  <r>
    <n v="2828"/>
    <s v="Monica Howard"/>
    <x v="4"/>
    <n v="7.0000000000000007E-2"/>
    <n v="39.479999999999997"/>
    <n v="1.99"/>
    <x v="1"/>
    <x v="3"/>
    <x v="1"/>
    <x v="1"/>
    <x v="1"/>
    <s v="80 Minute CD-R Spindle, 100/Pack - Staples"/>
    <n v="0.54"/>
    <s v="United States"/>
    <x v="2"/>
    <x v="8"/>
    <s v="El Centro"/>
    <n v="92243"/>
    <x v="149"/>
    <x v="149"/>
    <n v="322.25069999999999"/>
    <n v="12"/>
    <n v="467.03"/>
    <n v="87721"/>
    <n v="39.409999999999997"/>
    <x v="2"/>
  </r>
  <r>
    <n v="797"/>
    <s v="Eileen Riddle"/>
    <x v="3"/>
    <n v="0.04"/>
    <n v="9.11"/>
    <n v="2.25"/>
    <x v="1"/>
    <x v="3"/>
    <x v="2"/>
    <x v="2"/>
    <x v="2"/>
    <s v="Dixon Ticonderoga Core-Lock Colored Pencils"/>
    <n v="0.52"/>
    <s v="United States"/>
    <x v="2"/>
    <x v="15"/>
    <s v="Roy"/>
    <n v="84067"/>
    <x v="149"/>
    <x v="154"/>
    <n v="-3.496"/>
    <n v="2"/>
    <n v="18.59"/>
    <n v="86868"/>
    <n v="9.07"/>
    <x v="2"/>
  </r>
  <r>
    <n v="797"/>
    <s v="Eileen Riddle"/>
    <x v="3"/>
    <n v="7.0000000000000007E-2"/>
    <n v="64.650000000000006"/>
    <n v="35"/>
    <x v="1"/>
    <x v="3"/>
    <x v="2"/>
    <x v="6"/>
    <x v="4"/>
    <s v="Space Solutions Commercial Steel Shelving"/>
    <n v="0.8"/>
    <s v="United States"/>
    <x v="2"/>
    <x v="15"/>
    <s v="Roy"/>
    <n v="84067"/>
    <x v="149"/>
    <x v="155"/>
    <n v="-717.072"/>
    <n v="13"/>
    <n v="834.08"/>
    <n v="86868"/>
    <n v="64.580000000000013"/>
    <x v="2"/>
  </r>
  <r>
    <n v="1556"/>
    <s v="Carol Wood"/>
    <x v="3"/>
    <n v="0.06"/>
    <n v="2.89"/>
    <n v="0.99"/>
    <x v="1"/>
    <x v="1"/>
    <x v="2"/>
    <x v="13"/>
    <x v="5"/>
    <s v="Avery 482"/>
    <n v="0.38"/>
    <s v="United States"/>
    <x v="0"/>
    <x v="21"/>
    <s v="Alexandria"/>
    <n v="22304"/>
    <x v="149"/>
    <x v="155"/>
    <n v="-2.0097"/>
    <n v="6"/>
    <n v="16.670000000000002"/>
    <n v="87425"/>
    <n v="2.83"/>
    <x v="0"/>
  </r>
  <r>
    <n v="1556"/>
    <s v="Carol Wood"/>
    <x v="3"/>
    <n v="0.08"/>
    <n v="22.84"/>
    <n v="11.54"/>
    <x v="1"/>
    <x v="1"/>
    <x v="2"/>
    <x v="7"/>
    <x v="5"/>
    <s v="Xerox 1964"/>
    <n v="0.39"/>
    <s v="United States"/>
    <x v="0"/>
    <x v="21"/>
    <s v="Alexandria"/>
    <n v="22304"/>
    <x v="149"/>
    <x v="155"/>
    <n v="-477.37200000000001"/>
    <n v="9"/>
    <n v="195.16"/>
    <n v="87425"/>
    <n v="22.76"/>
    <x v="0"/>
  </r>
  <r>
    <n v="1690"/>
    <s v="Neil Bailey"/>
    <x v="3"/>
    <n v="0.09"/>
    <n v="95.43"/>
    <n v="19.989999999999998"/>
    <x v="1"/>
    <x v="3"/>
    <x v="2"/>
    <x v="6"/>
    <x v="5"/>
    <s v="Fellowes Stor/Drawer® Steel Plus™ Storage Drawers"/>
    <n v="0.79"/>
    <s v="United States"/>
    <x v="3"/>
    <x v="28"/>
    <s v="Harrisburg"/>
    <n v="17112"/>
    <x v="149"/>
    <x v="149"/>
    <n v="-143.23500000000001"/>
    <n v="22"/>
    <n v="2053.6"/>
    <n v="91078"/>
    <n v="95.34"/>
    <x v="3"/>
  </r>
  <r>
    <n v="2443"/>
    <s v="Danny Richmond"/>
    <x v="3"/>
    <n v="0.06"/>
    <n v="2.2799999999999998"/>
    <n v="5.2"/>
    <x v="1"/>
    <x v="3"/>
    <x v="2"/>
    <x v="2"/>
    <x v="2"/>
    <s v="Binney &amp; Smith inkTank™ Erasable Pocket Highlighter, Chisel Tip, Yellow"/>
    <n v="0.41"/>
    <s v="United States"/>
    <x v="0"/>
    <x v="12"/>
    <s v="Miami"/>
    <n v="33142"/>
    <x v="149"/>
    <x v="155"/>
    <n v="-2002.6314"/>
    <n v="13"/>
    <n v="30.47"/>
    <n v="89301"/>
    <n v="2.2199999999999998"/>
    <x v="0"/>
  </r>
  <r>
    <n v="142"/>
    <s v="Brooke Weeks Taylor"/>
    <x v="0"/>
    <n v="0.03"/>
    <n v="22.84"/>
    <n v="11.54"/>
    <x v="1"/>
    <x v="0"/>
    <x v="2"/>
    <x v="7"/>
    <x v="5"/>
    <s v="Xerox 1964"/>
    <n v="0.39"/>
    <s v="United States"/>
    <x v="3"/>
    <x v="22"/>
    <s v="Ansonia"/>
    <n v="6401"/>
    <x v="150"/>
    <x v="155"/>
    <n v="91.956000000000003"/>
    <n v="13"/>
    <n v="312.58999999999997"/>
    <n v="91087"/>
    <n v="22.81"/>
    <x v="3"/>
  </r>
  <r>
    <n v="144"/>
    <s v="Marguerite Moss"/>
    <x v="0"/>
    <n v="0.05"/>
    <n v="10.98"/>
    <n v="3.37"/>
    <x v="1"/>
    <x v="0"/>
    <x v="2"/>
    <x v="16"/>
    <x v="1"/>
    <s v="Fiskars® Softgrip Scissors"/>
    <n v="0.56999999999999995"/>
    <s v="United States"/>
    <x v="3"/>
    <x v="35"/>
    <s v="Yarmouth"/>
    <n v="2664"/>
    <x v="150"/>
    <x v="155"/>
    <n v="-2.544"/>
    <n v="6"/>
    <n v="64.400000000000006"/>
    <n v="91087"/>
    <n v="10.93"/>
    <x v="3"/>
  </r>
  <r>
    <n v="1461"/>
    <s v="Norman Adams"/>
    <x v="1"/>
    <n v="0.05"/>
    <n v="12.95"/>
    <n v="4.9800000000000004"/>
    <x v="1"/>
    <x v="1"/>
    <x v="2"/>
    <x v="5"/>
    <x v="5"/>
    <s v="GBC Binding covers"/>
    <n v="0.4"/>
    <s v="United States"/>
    <x v="1"/>
    <x v="2"/>
    <s v="Lafayette"/>
    <n v="47905"/>
    <x v="150"/>
    <x v="154"/>
    <n v="134.16825"/>
    <n v="19"/>
    <n v="252.36"/>
    <n v="86397"/>
    <n v="12.899999999999999"/>
    <x v="1"/>
  </r>
  <r>
    <n v="1997"/>
    <s v="Harriet Bowman"/>
    <x v="2"/>
    <n v="0"/>
    <n v="24.92"/>
    <n v="12.98"/>
    <x v="1"/>
    <x v="1"/>
    <x v="2"/>
    <x v="5"/>
    <x v="5"/>
    <s v="GBC Standard Therm-A-Bind Covers"/>
    <n v="0.39"/>
    <s v="United States"/>
    <x v="0"/>
    <x v="23"/>
    <s v="Hilton Head Island"/>
    <n v="29915"/>
    <x v="150"/>
    <x v="149"/>
    <n v="-23.155999999999999"/>
    <n v="1"/>
    <n v="32.659999999999997"/>
    <n v="90335"/>
    <n v="24.92"/>
    <x v="0"/>
  </r>
  <r>
    <n v="2334"/>
    <s v="Stephanie Hawkins"/>
    <x v="2"/>
    <n v="0.06"/>
    <n v="3.74"/>
    <n v="0.94"/>
    <x v="1"/>
    <x v="2"/>
    <x v="2"/>
    <x v="14"/>
    <x v="2"/>
    <s v="Rubber Band Ball"/>
    <n v="0.83"/>
    <s v="United States"/>
    <x v="1"/>
    <x v="30"/>
    <s v="Greenfield"/>
    <n v="53220"/>
    <x v="150"/>
    <x v="157"/>
    <n v="-7.6849999999999996"/>
    <n v="12"/>
    <n v="44.75"/>
    <n v="89610"/>
    <n v="3.68"/>
    <x v="1"/>
  </r>
  <r>
    <n v="210"/>
    <s v="Floyd Dale"/>
    <x v="4"/>
    <n v="0.09"/>
    <n v="5.4"/>
    <n v="7.78"/>
    <x v="2"/>
    <x v="2"/>
    <x v="2"/>
    <x v="5"/>
    <x v="5"/>
    <s v="3M Organizer Strips"/>
    <n v="0.37"/>
    <s v="United States"/>
    <x v="3"/>
    <x v="11"/>
    <s v="Troy"/>
    <n v="12180"/>
    <x v="150"/>
    <x v="149"/>
    <n v="-21.487749999999998"/>
    <n v="4"/>
    <n v="27.3"/>
    <n v="85966"/>
    <n v="5.3100000000000005"/>
    <x v="3"/>
  </r>
  <r>
    <n v="210"/>
    <s v="Floyd Dale"/>
    <x v="4"/>
    <n v="0.02"/>
    <n v="20.28"/>
    <n v="6.68"/>
    <x v="1"/>
    <x v="2"/>
    <x v="0"/>
    <x v="11"/>
    <x v="5"/>
    <s v="Seth Thomas 8 1/2&quot; Cubicle Clock"/>
    <n v="0.53"/>
    <s v="United States"/>
    <x v="3"/>
    <x v="11"/>
    <s v="Troy"/>
    <n v="12180"/>
    <x v="150"/>
    <x v="149"/>
    <n v="44.677500000000002"/>
    <n v="3"/>
    <n v="64.75"/>
    <n v="85966"/>
    <n v="20.260000000000002"/>
    <x v="3"/>
  </r>
  <r>
    <n v="210"/>
    <s v="Floyd Dale"/>
    <x v="4"/>
    <n v="0"/>
    <n v="11.55"/>
    <n v="2.36"/>
    <x v="1"/>
    <x v="2"/>
    <x v="2"/>
    <x v="2"/>
    <x v="2"/>
    <s v="Newell 309"/>
    <n v="0.55000000000000004"/>
    <s v="United States"/>
    <x v="3"/>
    <x v="11"/>
    <s v="Troy"/>
    <n v="12180"/>
    <x v="150"/>
    <x v="155"/>
    <n v="23.594999999999999"/>
    <n v="5"/>
    <n v="62.98"/>
    <n v="85966"/>
    <n v="11.55"/>
    <x v="3"/>
  </r>
  <r>
    <n v="211"/>
    <s v="Anna Wood"/>
    <x v="4"/>
    <n v="0.05"/>
    <n v="2.08"/>
    <n v="2.56"/>
    <x v="1"/>
    <x v="2"/>
    <x v="2"/>
    <x v="16"/>
    <x v="1"/>
    <s v="Kleencut® Forged Office Shears by Acme United Corporation"/>
    <n v="0.55000000000000004"/>
    <s v="United States"/>
    <x v="3"/>
    <x v="11"/>
    <s v="Utica"/>
    <n v="13501"/>
    <x v="150"/>
    <x v="155"/>
    <n v="-36.25"/>
    <n v="20"/>
    <n v="42.29"/>
    <n v="85966"/>
    <n v="2.0300000000000002"/>
    <x v="3"/>
  </r>
  <r>
    <n v="3374"/>
    <s v="Jamie Ward"/>
    <x v="4"/>
    <n v="0.01"/>
    <n v="179.29"/>
    <n v="29.21"/>
    <x v="0"/>
    <x v="3"/>
    <x v="0"/>
    <x v="0"/>
    <x v="0"/>
    <s v="Bevis Round Conference Table Top, X-Base"/>
    <n v="0.76"/>
    <s v="United States"/>
    <x v="3"/>
    <x v="36"/>
    <s v="Odenton"/>
    <n v="21113"/>
    <x v="150"/>
    <x v="154"/>
    <n v="66.362219999999994"/>
    <n v="8"/>
    <n v="1487.9"/>
    <n v="87473"/>
    <n v="179.28"/>
    <x v="3"/>
  </r>
  <r>
    <n v="1170"/>
    <s v="Jessie Houston"/>
    <x v="3"/>
    <n v="0.09"/>
    <n v="9.7799999999999994"/>
    <n v="1.39"/>
    <x v="1"/>
    <x v="1"/>
    <x v="2"/>
    <x v="15"/>
    <x v="5"/>
    <s v="Staples #10 Laser &amp; Inkjet Envelopes, 4 1/8&quot; x 9 1/2&quot;, 100/Box"/>
    <n v="0.39"/>
    <s v="United States"/>
    <x v="3"/>
    <x v="48"/>
    <s v="Newark"/>
    <n v="19711"/>
    <x v="150"/>
    <x v="155"/>
    <n v="125.20740000000001"/>
    <n v="19"/>
    <n v="181.46"/>
    <n v="87520"/>
    <n v="9.69"/>
    <x v="3"/>
  </r>
  <r>
    <n v="1170"/>
    <s v="Jessie Houston"/>
    <x v="3"/>
    <n v="0"/>
    <n v="200.99"/>
    <n v="8.08"/>
    <x v="1"/>
    <x v="1"/>
    <x v="1"/>
    <x v="12"/>
    <x v="5"/>
    <s v="5125"/>
    <n v="0.59"/>
    <s v="United States"/>
    <x v="3"/>
    <x v="48"/>
    <s v="Newark"/>
    <n v="19711"/>
    <x v="150"/>
    <x v="154"/>
    <n v="281.53440000000001"/>
    <n v="6"/>
    <n v="1076.3"/>
    <n v="87520"/>
    <n v="200.99"/>
    <x v="3"/>
  </r>
  <r>
    <n v="2487"/>
    <s v="Michelle Bryant Phillips"/>
    <x v="3"/>
    <n v="0.02"/>
    <n v="136.97999999999999"/>
    <n v="24.49"/>
    <x v="2"/>
    <x v="0"/>
    <x v="0"/>
    <x v="11"/>
    <x v="4"/>
    <s v="3M Polarizing Task Lamp with Clamp Arm, Light Gray"/>
    <n v="0.59"/>
    <s v="United States"/>
    <x v="0"/>
    <x v="5"/>
    <s v="Tucker"/>
    <n v="30084"/>
    <x v="150"/>
    <x v="155"/>
    <n v="88.56"/>
    <n v="8"/>
    <n v="1140.95"/>
    <n v="91417"/>
    <n v="136.95999999999998"/>
    <x v="0"/>
  </r>
  <r>
    <n v="1389"/>
    <s v="Jean Khan"/>
    <x v="1"/>
    <n v="0.09"/>
    <n v="2.61"/>
    <n v="0.5"/>
    <x v="1"/>
    <x v="1"/>
    <x v="2"/>
    <x v="13"/>
    <x v="5"/>
    <s v="Avery 494"/>
    <n v="0.39"/>
    <s v="United States"/>
    <x v="2"/>
    <x v="8"/>
    <s v="Menlo Park"/>
    <n v="94025"/>
    <x v="151"/>
    <x v="152"/>
    <n v="29.380199999999999"/>
    <n v="17"/>
    <n v="42.58"/>
    <n v="88729"/>
    <n v="2.52"/>
    <x v="2"/>
  </r>
  <r>
    <n v="87"/>
    <s v="Norman Shields"/>
    <x v="2"/>
    <n v="0.05"/>
    <n v="161.55000000000001"/>
    <n v="19.989999999999998"/>
    <x v="1"/>
    <x v="3"/>
    <x v="2"/>
    <x v="6"/>
    <x v="5"/>
    <s v="Fellowes Super Stor/Drawer® Files"/>
    <n v="0.66"/>
    <s v="United States"/>
    <x v="2"/>
    <x v="8"/>
    <s v="Vacaville"/>
    <n v="95687"/>
    <x v="151"/>
    <x v="156"/>
    <n v="1892.424"/>
    <n v="19"/>
    <n v="3127.69"/>
    <n v="90596"/>
    <n v="161.5"/>
    <x v="2"/>
  </r>
  <r>
    <n v="2268"/>
    <s v="Carlos Adkins"/>
    <x v="2"/>
    <n v="0.08"/>
    <n v="259.70999999999998"/>
    <n v="66.67"/>
    <x v="0"/>
    <x v="0"/>
    <x v="0"/>
    <x v="0"/>
    <x v="0"/>
    <s v="Bevis Round Bullnose 29&quot; High Table Top"/>
    <n v="0.61"/>
    <s v="United States"/>
    <x v="0"/>
    <x v="12"/>
    <s v="Land O Lakes"/>
    <n v="34639"/>
    <x v="151"/>
    <x v="153"/>
    <n v="138.22200000000001"/>
    <n v="17"/>
    <n v="4086.5"/>
    <n v="89571"/>
    <n v="259.63"/>
    <x v="0"/>
  </r>
  <r>
    <n v="1357"/>
    <s v="Marguerite Yu"/>
    <x v="4"/>
    <n v="0.03"/>
    <n v="125.99"/>
    <n v="7.69"/>
    <x v="1"/>
    <x v="2"/>
    <x v="1"/>
    <x v="12"/>
    <x v="5"/>
    <s v="Timeport L7089"/>
    <n v="0.57999999999999996"/>
    <s v="United States"/>
    <x v="1"/>
    <x v="18"/>
    <s v="Weslaco"/>
    <n v="78596"/>
    <x v="151"/>
    <x v="152"/>
    <n v="500.95800000000003"/>
    <n v="9"/>
    <n v="981.65"/>
    <n v="88184"/>
    <n v="125.96"/>
    <x v="1"/>
  </r>
  <r>
    <n v="1737"/>
    <s v="Danielle Myers"/>
    <x v="3"/>
    <n v="0.09"/>
    <n v="30.93"/>
    <n v="3.92"/>
    <x v="1"/>
    <x v="3"/>
    <x v="0"/>
    <x v="11"/>
    <x v="1"/>
    <s v="Advantus Employee of the Month Certificate Frame, 11 x 13-1/2"/>
    <n v="0.44"/>
    <s v="United States"/>
    <x v="0"/>
    <x v="9"/>
    <s v="Garner"/>
    <n v="27529"/>
    <x v="151"/>
    <x v="152"/>
    <n v="-130.42400000000001"/>
    <n v="16"/>
    <n v="451.83"/>
    <n v="85866"/>
    <n v="30.84"/>
    <x v="0"/>
  </r>
  <r>
    <n v="1737"/>
    <s v="Danielle Myers"/>
    <x v="3"/>
    <n v="0.03"/>
    <n v="1.68"/>
    <n v="0.7"/>
    <x v="2"/>
    <x v="3"/>
    <x v="2"/>
    <x v="2"/>
    <x v="2"/>
    <s v="Newell 308"/>
    <n v="0.6"/>
    <s v="United States"/>
    <x v="0"/>
    <x v="9"/>
    <s v="Garner"/>
    <n v="27529"/>
    <x v="151"/>
    <x v="152"/>
    <n v="-106.42100000000001"/>
    <n v="11"/>
    <n v="20.239999999999998"/>
    <n v="85866"/>
    <n v="1.65"/>
    <x v="0"/>
  </r>
  <r>
    <n v="1998"/>
    <s v="Judy Frazier"/>
    <x v="3"/>
    <n v="0.06"/>
    <n v="4.42"/>
    <n v="4.99"/>
    <x v="1"/>
    <x v="3"/>
    <x v="2"/>
    <x v="15"/>
    <x v="5"/>
    <s v="Grip Seal Envelopes"/>
    <n v="0.38"/>
    <s v="United States"/>
    <x v="3"/>
    <x v="11"/>
    <s v="East Massapequa"/>
    <n v="11758"/>
    <x v="151"/>
    <x v="152"/>
    <n v="-10.435"/>
    <n v="3"/>
    <n v="14.85"/>
    <n v="90568"/>
    <n v="4.3600000000000003"/>
    <x v="3"/>
  </r>
  <r>
    <n v="3151"/>
    <s v="Glenda Hunter"/>
    <x v="3"/>
    <n v="0.01"/>
    <n v="145.97999999999999"/>
    <n v="46.2"/>
    <x v="0"/>
    <x v="3"/>
    <x v="0"/>
    <x v="0"/>
    <x v="0"/>
    <s v="Bevis Rectangular Conference Tables"/>
    <n v="0.69"/>
    <s v="United States"/>
    <x v="2"/>
    <x v="8"/>
    <s v="Twentynine Palms"/>
    <n v="92277"/>
    <x v="151"/>
    <x v="155"/>
    <n v="-134.512"/>
    <n v="9"/>
    <n v="1370.79"/>
    <n v="88543"/>
    <n v="145.97"/>
    <x v="2"/>
  </r>
  <r>
    <n v="754"/>
    <s v="Helen Lyons"/>
    <x v="1"/>
    <n v="0.06"/>
    <n v="218.75"/>
    <n v="69.64"/>
    <x v="0"/>
    <x v="3"/>
    <x v="0"/>
    <x v="0"/>
    <x v="0"/>
    <s v="BoxOffice By Design Rectangular and Half-Moon Meeting Room Tables"/>
    <n v="0.77"/>
    <s v="United States"/>
    <x v="2"/>
    <x v="41"/>
    <s v="Prescott Valley"/>
    <n v="86314"/>
    <x v="152"/>
    <x v="152"/>
    <n v="-453.2"/>
    <n v="4"/>
    <n v="905.4"/>
    <n v="90437"/>
    <n v="218.69"/>
    <x v="2"/>
  </r>
  <r>
    <n v="1233"/>
    <s v="Gary Hester"/>
    <x v="1"/>
    <n v="0.09"/>
    <n v="99.99"/>
    <n v="19.989999999999998"/>
    <x v="1"/>
    <x v="1"/>
    <x v="1"/>
    <x v="1"/>
    <x v="5"/>
    <s v="US Robotics 56K V.92 External Faxmodem"/>
    <n v="0.52"/>
    <s v="United States"/>
    <x v="1"/>
    <x v="18"/>
    <s v="Flower Mound"/>
    <n v="75028"/>
    <x v="152"/>
    <x v="158"/>
    <n v="-161.47499999999999"/>
    <n v="1"/>
    <n v="97.65"/>
    <n v="89376"/>
    <n v="99.899999999999991"/>
    <x v="1"/>
  </r>
  <r>
    <n v="1233"/>
    <s v="Gary Hester"/>
    <x v="1"/>
    <n v="0.04"/>
    <n v="205.99"/>
    <n v="5.26"/>
    <x v="1"/>
    <x v="1"/>
    <x v="1"/>
    <x v="12"/>
    <x v="5"/>
    <s v="i470"/>
    <n v="0.56000000000000005"/>
    <s v="United States"/>
    <x v="1"/>
    <x v="18"/>
    <s v="Flower Mound"/>
    <n v="75028"/>
    <x v="152"/>
    <x v="152"/>
    <n v="-0.81399999999999995"/>
    <n v="6"/>
    <n v="1018.61"/>
    <n v="89376"/>
    <n v="205.95000000000002"/>
    <x v="1"/>
  </r>
  <r>
    <n v="3238"/>
    <s v="Kathleen P Bloom"/>
    <x v="2"/>
    <n v="0.06"/>
    <n v="115.99"/>
    <n v="5.92"/>
    <x v="1"/>
    <x v="3"/>
    <x v="1"/>
    <x v="12"/>
    <x v="5"/>
    <s v="8890"/>
    <n v="0.57999999999999996"/>
    <s v="United States"/>
    <x v="2"/>
    <x v="14"/>
    <s v="Corvallis"/>
    <n v="97330"/>
    <x v="152"/>
    <x v="158"/>
    <n v="-13.068"/>
    <n v="5"/>
    <n v="495.82"/>
    <n v="89564"/>
    <n v="115.92999999999999"/>
    <x v="2"/>
  </r>
  <r>
    <n v="2391"/>
    <s v="Jacob McNeill"/>
    <x v="3"/>
    <n v="0"/>
    <n v="999.99"/>
    <n v="13.99"/>
    <x v="1"/>
    <x v="3"/>
    <x v="1"/>
    <x v="3"/>
    <x v="6"/>
    <s v="Polycom Soundstation EX Audio-Conferencing Telephone, Black"/>
    <n v="0.36"/>
    <s v="United States"/>
    <x v="3"/>
    <x v="11"/>
    <s v="Oceanside"/>
    <n v="11572"/>
    <x v="152"/>
    <x v="158"/>
    <n v="-1455.9972"/>
    <n v="1"/>
    <n v="1009.99"/>
    <n v="91123"/>
    <n v="999.99"/>
    <x v="3"/>
  </r>
  <r>
    <n v="2391"/>
    <s v="Jacob McNeill"/>
    <x v="3"/>
    <n v="0.05"/>
    <n v="6.48"/>
    <n v="5.14"/>
    <x v="2"/>
    <x v="3"/>
    <x v="2"/>
    <x v="7"/>
    <x v="5"/>
    <s v="Xerox 23"/>
    <n v="0.37"/>
    <s v="United States"/>
    <x v="3"/>
    <x v="11"/>
    <s v="Oceanside"/>
    <n v="11572"/>
    <x v="152"/>
    <x v="152"/>
    <n v="-22.56"/>
    <n v="13"/>
    <n v="92.16"/>
    <n v="91123"/>
    <n v="6.4300000000000006"/>
    <x v="3"/>
  </r>
  <r>
    <n v="2548"/>
    <s v="Wayne Bass"/>
    <x v="3"/>
    <n v="0.09"/>
    <n v="5.98"/>
    <n v="1.67"/>
    <x v="1"/>
    <x v="0"/>
    <x v="2"/>
    <x v="2"/>
    <x v="2"/>
    <s v="Dixon Ticonderoga® Erasable Colored Pencil Set, 12-Color"/>
    <n v="0.51"/>
    <s v="United States"/>
    <x v="2"/>
    <x v="8"/>
    <s v="Los Angeles"/>
    <n v="90068"/>
    <x v="152"/>
    <x v="153"/>
    <n v="23.87"/>
    <n v="81"/>
    <n v="448.26"/>
    <n v="29889"/>
    <n v="5.8900000000000006"/>
    <x v="2"/>
  </r>
  <r>
    <n v="2549"/>
    <s v="Martha Bowers"/>
    <x v="3"/>
    <n v="0.09"/>
    <n v="5.98"/>
    <n v="1.67"/>
    <x v="1"/>
    <x v="0"/>
    <x v="2"/>
    <x v="2"/>
    <x v="2"/>
    <s v="Dixon Ticonderoga® Erasable Colored Pencil Set, 12-Color"/>
    <n v="0.51"/>
    <s v="United States"/>
    <x v="3"/>
    <x v="27"/>
    <s v="Whitehall"/>
    <n v="43213"/>
    <x v="152"/>
    <x v="153"/>
    <n v="35.805"/>
    <n v="20"/>
    <n v="110.68"/>
    <n v="88658"/>
    <n v="5.8900000000000006"/>
    <x v="3"/>
  </r>
  <r>
    <n v="2882"/>
    <s v="Andrew Gonzalez"/>
    <x v="1"/>
    <n v="0.09"/>
    <n v="363.25"/>
    <n v="19.989999999999998"/>
    <x v="1"/>
    <x v="1"/>
    <x v="2"/>
    <x v="8"/>
    <x v="5"/>
    <s v="Hoover WindTunnel™ Plus Canister Vacuum"/>
    <n v="0.56999999999999995"/>
    <s v="United States"/>
    <x v="0"/>
    <x v="9"/>
    <s v="Charlotte"/>
    <n v="28206"/>
    <x v="153"/>
    <x v="158"/>
    <n v="732.26980000000003"/>
    <n v="21"/>
    <n v="7497.05"/>
    <n v="21958"/>
    <n v="363.16"/>
    <x v="0"/>
  </r>
  <r>
    <n v="2884"/>
    <s v="Stuart C Robinson"/>
    <x v="1"/>
    <n v="0.09"/>
    <n v="363.25"/>
    <n v="19.989999999999998"/>
    <x v="1"/>
    <x v="1"/>
    <x v="2"/>
    <x v="8"/>
    <x v="5"/>
    <s v="Hoover WindTunnel™ Plus Canister Vacuum"/>
    <n v="0.56999999999999995"/>
    <s v="United States"/>
    <x v="3"/>
    <x v="27"/>
    <s v="North Ridgeville"/>
    <n v="44039"/>
    <x v="153"/>
    <x v="158"/>
    <n v="1231.6569"/>
    <n v="5"/>
    <n v="1785.01"/>
    <n v="87633"/>
    <n v="363.16"/>
    <x v="3"/>
  </r>
  <r>
    <n v="269"/>
    <s v="Calvin Boyette"/>
    <x v="2"/>
    <n v="0.09"/>
    <n v="35.94"/>
    <n v="6.66"/>
    <x v="1"/>
    <x v="2"/>
    <x v="2"/>
    <x v="15"/>
    <x v="5"/>
    <s v="Tyvek ® Top-Opening Peel &amp; Seel ® Envelopes, Gray"/>
    <n v="0.4"/>
    <s v="United States"/>
    <x v="2"/>
    <x v="41"/>
    <s v="Gilbert"/>
    <n v="85234"/>
    <x v="153"/>
    <x v="159"/>
    <n v="144.2928"/>
    <n v="6"/>
    <n v="209.12"/>
    <n v="88942"/>
    <n v="35.849999999999994"/>
    <x v="2"/>
  </r>
  <r>
    <n v="269"/>
    <s v="Calvin Boyette"/>
    <x v="2"/>
    <n v="0"/>
    <n v="170.98"/>
    <n v="13.99"/>
    <x v="1"/>
    <x v="2"/>
    <x v="0"/>
    <x v="11"/>
    <x v="6"/>
    <s v="Tenex Antistatic Computer Chair Mats"/>
    <n v="0.75"/>
    <s v="United States"/>
    <x v="2"/>
    <x v="41"/>
    <s v="Gilbert"/>
    <n v="85234"/>
    <x v="153"/>
    <x v="160"/>
    <n v="888.14729999999997"/>
    <n v="7"/>
    <n v="1287.17"/>
    <n v="88942"/>
    <n v="170.98"/>
    <x v="2"/>
  </r>
  <r>
    <n v="269"/>
    <s v="Calvin Boyette"/>
    <x v="2"/>
    <n v="0.09"/>
    <n v="4.9800000000000004"/>
    <n v="7.44"/>
    <x v="1"/>
    <x v="2"/>
    <x v="2"/>
    <x v="7"/>
    <x v="5"/>
    <s v="Xerox 1922"/>
    <n v="0.36"/>
    <s v="United States"/>
    <x v="2"/>
    <x v="41"/>
    <s v="Gilbert"/>
    <n v="85234"/>
    <x v="153"/>
    <x v="153"/>
    <n v="-46.005000000000003"/>
    <n v="9"/>
    <n v="46.17"/>
    <n v="88942"/>
    <n v="4.8900000000000006"/>
    <x v="2"/>
  </r>
  <r>
    <n v="272"/>
    <s v="Eleanor Swain"/>
    <x v="2"/>
    <n v="0.09"/>
    <n v="35.94"/>
    <n v="6.66"/>
    <x v="1"/>
    <x v="2"/>
    <x v="2"/>
    <x v="15"/>
    <x v="5"/>
    <s v="Tyvek ® Top-Opening Peel &amp; Seel ® Envelopes, Gray"/>
    <n v="0.4"/>
    <s v="United States"/>
    <x v="0"/>
    <x v="9"/>
    <s v="Charlotte"/>
    <n v="28204"/>
    <x v="153"/>
    <x v="159"/>
    <n v="72.1858"/>
    <n v="24"/>
    <n v="836.47"/>
    <n v="36069"/>
    <n v="35.849999999999994"/>
    <x v="0"/>
  </r>
  <r>
    <n v="272"/>
    <s v="Eleanor Swain"/>
    <x v="2"/>
    <n v="0.09"/>
    <n v="4.9800000000000004"/>
    <n v="7.44"/>
    <x v="1"/>
    <x v="2"/>
    <x v="2"/>
    <x v="7"/>
    <x v="5"/>
    <s v="Xerox 1922"/>
    <n v="0.36"/>
    <s v="United States"/>
    <x v="0"/>
    <x v="9"/>
    <s v="Charlotte"/>
    <n v="28204"/>
    <x v="153"/>
    <x v="153"/>
    <n v="-122.3733"/>
    <n v="37"/>
    <n v="189.83"/>
    <n v="36069"/>
    <n v="4.8900000000000006"/>
    <x v="0"/>
  </r>
  <r>
    <n v="518"/>
    <s v="Mark Ritchie"/>
    <x v="2"/>
    <n v="7.0000000000000007E-2"/>
    <n v="12.64"/>
    <n v="4.9800000000000004"/>
    <x v="1"/>
    <x v="2"/>
    <x v="0"/>
    <x v="11"/>
    <x v="1"/>
    <s v="Nu-Dell Executive Frame"/>
    <n v="0.48"/>
    <s v="United States"/>
    <x v="1"/>
    <x v="6"/>
    <s v="Clayton"/>
    <n v="63105"/>
    <x v="153"/>
    <x v="160"/>
    <n v="113.41500000000001"/>
    <n v="16"/>
    <n v="199.76"/>
    <n v="90867"/>
    <n v="12.57"/>
    <x v="1"/>
  </r>
  <r>
    <n v="2506"/>
    <s v="Alfred Harmon"/>
    <x v="4"/>
    <n v="0.02"/>
    <n v="6.48"/>
    <n v="8.74"/>
    <x v="1"/>
    <x v="2"/>
    <x v="2"/>
    <x v="7"/>
    <x v="5"/>
    <s v="Xerox 1984"/>
    <n v="0.36"/>
    <s v="United States"/>
    <x v="3"/>
    <x v="22"/>
    <s v="Cheshire"/>
    <n v="6408"/>
    <x v="153"/>
    <x v="153"/>
    <n v="-6.835"/>
    <n v="1"/>
    <n v="10.72"/>
    <n v="87033"/>
    <n v="6.4600000000000009"/>
    <x v="3"/>
  </r>
  <r>
    <n v="2507"/>
    <s v="Jeanette Davies"/>
    <x v="4"/>
    <n v="0.06"/>
    <n v="699.99"/>
    <n v="24.49"/>
    <x v="2"/>
    <x v="2"/>
    <x v="1"/>
    <x v="4"/>
    <x v="4"/>
    <s v="Canon PC1060 Personal Laser Copier"/>
    <n v="0.41"/>
    <s v="United States"/>
    <x v="3"/>
    <x v="29"/>
    <s v="Bangor"/>
    <n v="4401"/>
    <x v="153"/>
    <x v="153"/>
    <n v="7024.2069000000001"/>
    <n v="15"/>
    <n v="10180.01"/>
    <n v="87033"/>
    <n v="699.93000000000006"/>
    <x v="3"/>
  </r>
  <r>
    <n v="2516"/>
    <s v="Leo E Underwood"/>
    <x v="4"/>
    <n v="0.02"/>
    <n v="17.149999999999999"/>
    <n v="4.96"/>
    <x v="1"/>
    <x v="2"/>
    <x v="2"/>
    <x v="6"/>
    <x v="5"/>
    <s v="Advantus Rolling Storage Box"/>
    <n v="0.57999999999999996"/>
    <s v="United States"/>
    <x v="3"/>
    <x v="33"/>
    <s v="Englewood"/>
    <n v="7631"/>
    <x v="153"/>
    <x v="153"/>
    <n v="36.494999999999997"/>
    <n v="11"/>
    <n v="190.85"/>
    <n v="87033"/>
    <n v="17.13"/>
    <x v="3"/>
  </r>
  <r>
    <n v="2520"/>
    <s v="Sandy Mueller"/>
    <x v="4"/>
    <n v="7.0000000000000007E-2"/>
    <n v="30.98"/>
    <n v="8.74"/>
    <x v="1"/>
    <x v="2"/>
    <x v="2"/>
    <x v="7"/>
    <x v="5"/>
    <s v="Xerox 1979"/>
    <n v="0.4"/>
    <s v="United States"/>
    <x v="3"/>
    <x v="40"/>
    <s v="Providence"/>
    <n v="2908"/>
    <x v="153"/>
    <x v="158"/>
    <n v="255.76920000000001"/>
    <n v="12"/>
    <n v="370.68"/>
    <n v="87033"/>
    <n v="30.91"/>
    <x v="3"/>
  </r>
  <r>
    <n v="2522"/>
    <s v="Harriet Wooten"/>
    <x v="4"/>
    <n v="0.04"/>
    <n v="1360.14"/>
    <n v="14.7"/>
    <x v="0"/>
    <x v="2"/>
    <x v="1"/>
    <x v="3"/>
    <x v="3"/>
    <s v="Okidata ML395C Color Dot Matrix Printer"/>
    <n v="0.59"/>
    <s v="United States"/>
    <x v="3"/>
    <x v="42"/>
    <s v="Burlington"/>
    <n v="5401"/>
    <x v="153"/>
    <x v="156"/>
    <n v="2639.01"/>
    <n v="6"/>
    <n v="7303.05"/>
    <n v="87033"/>
    <n v="1360.1000000000001"/>
    <x v="3"/>
  </r>
  <r>
    <n v="699"/>
    <s v="Jenny Gold"/>
    <x v="0"/>
    <n v="0.02"/>
    <n v="6.47"/>
    <n v="1.22"/>
    <x v="1"/>
    <x v="1"/>
    <x v="2"/>
    <x v="2"/>
    <x v="2"/>
    <s v="Staples Pen Style Liquid Stix; Assorted (yellow, pink, green, blue, orange), 5/Pack"/>
    <n v="0.4"/>
    <s v="United States"/>
    <x v="2"/>
    <x v="8"/>
    <s v="Los Angeles"/>
    <n v="90041"/>
    <x v="154"/>
    <x v="153"/>
    <n v="40.200000000000003"/>
    <n v="30"/>
    <n v="193.95"/>
    <n v="55392"/>
    <n v="6.45"/>
    <x v="2"/>
  </r>
  <r>
    <n v="699"/>
    <s v="Jenny Gold"/>
    <x v="0"/>
    <n v="7.0000000000000007E-2"/>
    <n v="2.84"/>
    <n v="0.93"/>
    <x v="1"/>
    <x v="1"/>
    <x v="2"/>
    <x v="2"/>
    <x v="2"/>
    <s v="SANFORD Liquid Accent™ Tank-Style Highlighters"/>
    <n v="0.54"/>
    <s v="United States"/>
    <x v="2"/>
    <x v="8"/>
    <s v="Los Angeles"/>
    <n v="90041"/>
    <x v="154"/>
    <x v="156"/>
    <n v="3.21"/>
    <n v="59"/>
    <n v="158.80000000000001"/>
    <n v="55392"/>
    <n v="2.77"/>
    <x v="2"/>
  </r>
  <r>
    <n v="711"/>
    <s v="Pam Anthony"/>
    <x v="0"/>
    <n v="7.0000000000000007E-2"/>
    <n v="2.84"/>
    <n v="0.93"/>
    <x v="1"/>
    <x v="1"/>
    <x v="2"/>
    <x v="2"/>
    <x v="2"/>
    <s v="SANFORD Liquid Accent™ Tank-Style Highlighters"/>
    <n v="0.54"/>
    <s v="United States"/>
    <x v="3"/>
    <x v="35"/>
    <s v="Winthrop"/>
    <n v="2152"/>
    <x v="154"/>
    <x v="156"/>
    <n v="3.8519999999999999"/>
    <n v="15"/>
    <n v="40.369999999999997"/>
    <n v="87978"/>
    <n v="2.77"/>
    <x v="3"/>
  </r>
  <r>
    <n v="3045"/>
    <s v="Jordan Beard"/>
    <x v="1"/>
    <n v="0"/>
    <n v="6.48"/>
    <n v="5.19"/>
    <x v="1"/>
    <x v="0"/>
    <x v="2"/>
    <x v="7"/>
    <x v="5"/>
    <s v="Xerox 1995"/>
    <n v="0.37"/>
    <s v="United States"/>
    <x v="1"/>
    <x v="38"/>
    <s v="Leavenworth"/>
    <n v="66048"/>
    <x v="154"/>
    <x v="153"/>
    <n v="-14.074999999999999"/>
    <n v="12"/>
    <n v="84.04"/>
    <n v="86104"/>
    <n v="6.48"/>
    <x v="1"/>
  </r>
  <r>
    <n v="1142"/>
    <s v="Russell Chan"/>
    <x v="4"/>
    <n v="0.01"/>
    <n v="18.97"/>
    <n v="9.5399999999999991"/>
    <x v="1"/>
    <x v="2"/>
    <x v="2"/>
    <x v="7"/>
    <x v="5"/>
    <s v="Xerox 1939"/>
    <n v="0.37"/>
    <s v="United States"/>
    <x v="1"/>
    <x v="18"/>
    <s v="Waco"/>
    <n v="76706"/>
    <x v="154"/>
    <x v="157"/>
    <n v="85.875"/>
    <n v="11"/>
    <n v="227.67"/>
    <n v="86575"/>
    <n v="18.959999999999997"/>
    <x v="1"/>
  </r>
  <r>
    <n v="2107"/>
    <s v="Leigh Burnette Hurley"/>
    <x v="4"/>
    <n v="0.05"/>
    <n v="399.98"/>
    <n v="12.06"/>
    <x v="0"/>
    <x v="3"/>
    <x v="1"/>
    <x v="3"/>
    <x v="0"/>
    <s v="Okidata ML320 Series Turbo Dot Matrix Printers"/>
    <n v="0.56000000000000005"/>
    <s v="United States"/>
    <x v="1"/>
    <x v="10"/>
    <s v="Chicago"/>
    <n v="60601"/>
    <x v="154"/>
    <x v="158"/>
    <n v="567.59"/>
    <n v="24"/>
    <n v="9666.7199999999993"/>
    <n v="39015"/>
    <n v="399.93"/>
    <x v="1"/>
  </r>
  <r>
    <n v="2107"/>
    <s v="Leigh Burnette Hurley"/>
    <x v="4"/>
    <n v="7.0000000000000007E-2"/>
    <n v="6.48"/>
    <n v="5.74"/>
    <x v="1"/>
    <x v="3"/>
    <x v="2"/>
    <x v="7"/>
    <x v="5"/>
    <s v="Xerox 1994"/>
    <n v="0.37"/>
    <s v="United States"/>
    <x v="1"/>
    <x v="10"/>
    <s v="Chicago"/>
    <n v="60601"/>
    <x v="154"/>
    <x v="158"/>
    <n v="-28.45"/>
    <n v="20"/>
    <n v="134.58000000000001"/>
    <n v="39015"/>
    <n v="6.41"/>
    <x v="1"/>
  </r>
  <r>
    <n v="2108"/>
    <s v="Alfred Barber"/>
    <x v="4"/>
    <n v="7.0000000000000007E-2"/>
    <n v="6.48"/>
    <n v="5.74"/>
    <x v="1"/>
    <x v="3"/>
    <x v="2"/>
    <x v="7"/>
    <x v="5"/>
    <s v="Xerox 1994"/>
    <n v="0.37"/>
    <s v="United States"/>
    <x v="1"/>
    <x v="6"/>
    <s v="Mehlville"/>
    <n v="63129"/>
    <x v="154"/>
    <x v="158"/>
    <n v="-14.225"/>
    <n v="5"/>
    <n v="33.65"/>
    <n v="87862"/>
    <n v="6.41"/>
    <x v="1"/>
  </r>
  <r>
    <n v="2848"/>
    <s v="Eileen Dalton"/>
    <x v="4"/>
    <n v="0"/>
    <n v="49.99"/>
    <n v="19.989999999999998"/>
    <x v="1"/>
    <x v="3"/>
    <x v="1"/>
    <x v="1"/>
    <x v="5"/>
    <s v="Zoom V.92 USB External Faxmodem"/>
    <n v="0.41"/>
    <s v="United States"/>
    <x v="0"/>
    <x v="34"/>
    <s v="Columbia"/>
    <n v="38401"/>
    <x v="154"/>
    <x v="156"/>
    <n v="38.886000000000003"/>
    <n v="16"/>
    <n v="832.97"/>
    <n v="85929"/>
    <n v="49.99"/>
    <x v="0"/>
  </r>
  <r>
    <n v="1106"/>
    <s v="Maxine Collier Grady"/>
    <x v="3"/>
    <n v="0.08"/>
    <n v="140.81"/>
    <n v="24.49"/>
    <x v="1"/>
    <x v="1"/>
    <x v="0"/>
    <x v="9"/>
    <x v="4"/>
    <s v="Hon Olson Stacker Stools"/>
    <n v="0.56999999999999995"/>
    <s v="United States"/>
    <x v="1"/>
    <x v="18"/>
    <s v="Dallas"/>
    <n v="75220"/>
    <x v="154"/>
    <x v="156"/>
    <n v="1232.79"/>
    <n v="81"/>
    <n v="11272.77"/>
    <n v="45824"/>
    <n v="140.72999999999999"/>
    <x v="1"/>
  </r>
  <r>
    <n v="1340"/>
    <s v="Marie Bass"/>
    <x v="3"/>
    <n v="7.0000000000000007E-2"/>
    <n v="3.98"/>
    <n v="0.83"/>
    <x v="1"/>
    <x v="2"/>
    <x v="2"/>
    <x v="2"/>
    <x v="2"/>
    <s v="Fluorescent Highlighters by Dixon"/>
    <n v="0.51"/>
    <s v="United States"/>
    <x v="3"/>
    <x v="11"/>
    <s v="New York City"/>
    <n v="10170"/>
    <x v="154"/>
    <x v="157"/>
    <n v="27.38"/>
    <n v="76"/>
    <n v="282.85000000000002"/>
    <n v="24455"/>
    <n v="3.91"/>
    <x v="3"/>
  </r>
  <r>
    <n v="1341"/>
    <s v="Edward Bynum"/>
    <x v="3"/>
    <n v="0"/>
    <n v="20.89"/>
    <n v="1.99"/>
    <x v="1"/>
    <x v="2"/>
    <x v="1"/>
    <x v="1"/>
    <x v="1"/>
    <s v="IBM 80 Minute CD-R Spindle, 50/Pack"/>
    <n v="0.48"/>
    <s v="United States"/>
    <x v="3"/>
    <x v="28"/>
    <s v="Chambersburg"/>
    <n v="17201"/>
    <x v="154"/>
    <x v="156"/>
    <n v="-5.2949999999999999"/>
    <n v="4"/>
    <n v="84.56"/>
    <n v="91245"/>
    <n v="20.89"/>
    <x v="3"/>
  </r>
  <r>
    <n v="1341"/>
    <s v="Edward Bynum"/>
    <x v="3"/>
    <n v="7.0000000000000007E-2"/>
    <n v="3.98"/>
    <n v="0.83"/>
    <x v="1"/>
    <x v="2"/>
    <x v="2"/>
    <x v="2"/>
    <x v="2"/>
    <s v="Fluorescent Highlighters by Dixon"/>
    <n v="0.51"/>
    <s v="United States"/>
    <x v="3"/>
    <x v="28"/>
    <s v="Chambersburg"/>
    <n v="17201"/>
    <x v="154"/>
    <x v="157"/>
    <n v="41.07"/>
    <n v="19"/>
    <n v="70.709999999999994"/>
    <n v="91245"/>
    <n v="3.91"/>
    <x v="3"/>
  </r>
  <r>
    <n v="2432"/>
    <s v="Lindsay Tate"/>
    <x v="3"/>
    <n v="0.09"/>
    <n v="5.4"/>
    <n v="7.78"/>
    <x v="2"/>
    <x v="1"/>
    <x v="2"/>
    <x v="5"/>
    <x v="5"/>
    <s v="3M Organizer Strips"/>
    <n v="0.37"/>
    <s v="United States"/>
    <x v="1"/>
    <x v="19"/>
    <s v="Midwest City"/>
    <n v="73110"/>
    <x v="154"/>
    <x v="156"/>
    <n v="-34.764499999999998"/>
    <n v="6"/>
    <n v="37.380000000000003"/>
    <n v="89097"/>
    <n v="5.3100000000000005"/>
    <x v="1"/>
  </r>
  <r>
    <n v="1374"/>
    <s v="Earl Buck"/>
    <x v="0"/>
    <n v="0.06"/>
    <n v="44.01"/>
    <n v="3.5"/>
    <x v="1"/>
    <x v="2"/>
    <x v="2"/>
    <x v="8"/>
    <x v="5"/>
    <s v="Acco Smartsocket® Color-Coded Six-Outlet AC Adapter Model Surge Protectors"/>
    <n v="0.59"/>
    <s v="United States"/>
    <x v="2"/>
    <x v="8"/>
    <s v="Stockton"/>
    <n v="95207"/>
    <x v="155"/>
    <x v="156"/>
    <n v="-21.231999999999999"/>
    <n v="1"/>
    <n v="46.94"/>
    <n v="88212"/>
    <n v="43.949999999999996"/>
    <x v="2"/>
  </r>
  <r>
    <n v="2794"/>
    <s v="Connie Bunn"/>
    <x v="1"/>
    <n v="7.0000000000000007E-2"/>
    <n v="4.76"/>
    <n v="0.88"/>
    <x v="1"/>
    <x v="3"/>
    <x v="2"/>
    <x v="7"/>
    <x v="2"/>
    <s v="Wirebound Voice Message Log Book"/>
    <n v="0.39"/>
    <s v="United States"/>
    <x v="1"/>
    <x v="20"/>
    <s v="Marshalltown"/>
    <n v="50158"/>
    <x v="155"/>
    <x v="153"/>
    <n v="15.8148"/>
    <n v="5"/>
    <n v="22.92"/>
    <n v="87555"/>
    <n v="4.6899999999999995"/>
    <x v="1"/>
  </r>
  <r>
    <n v="737"/>
    <s v="Danny Vaughn"/>
    <x v="2"/>
    <n v="0.02"/>
    <n v="48.04"/>
    <n v="5.79"/>
    <x v="1"/>
    <x v="1"/>
    <x v="2"/>
    <x v="7"/>
    <x v="5"/>
    <s v="Xerox 1937"/>
    <n v="0.37"/>
    <s v="United States"/>
    <x v="3"/>
    <x v="33"/>
    <s v="Bloomfield"/>
    <n v="7003"/>
    <x v="155"/>
    <x v="161"/>
    <n v="422.45249999999999"/>
    <n v="12"/>
    <n v="612.25"/>
    <n v="90360"/>
    <n v="48.019999999999996"/>
    <x v="3"/>
  </r>
  <r>
    <n v="1384"/>
    <s v="George McLamb"/>
    <x v="2"/>
    <n v="0.02"/>
    <n v="70.97"/>
    <n v="3.5"/>
    <x v="1"/>
    <x v="1"/>
    <x v="2"/>
    <x v="8"/>
    <x v="5"/>
    <s v="Tripp Lite Isotel 8 Ultra 8 Outlet Metal Surge"/>
    <n v="0.59"/>
    <s v="United States"/>
    <x v="0"/>
    <x v="21"/>
    <s v="Alexandria"/>
    <n v="22304"/>
    <x v="155"/>
    <x v="161"/>
    <n v="23.616"/>
    <n v="21"/>
    <n v="1533.59"/>
    <n v="89408"/>
    <n v="70.95"/>
    <x v="0"/>
  </r>
  <r>
    <n v="1672"/>
    <s v="Sidney Scarborough"/>
    <x v="2"/>
    <n v="0.02"/>
    <n v="284.98"/>
    <n v="69.55"/>
    <x v="0"/>
    <x v="0"/>
    <x v="0"/>
    <x v="9"/>
    <x v="3"/>
    <s v="Global Commerce™ Series High-Back Swivel/Tilt Chairs"/>
    <n v="0.6"/>
    <s v="United States"/>
    <x v="0"/>
    <x v="21"/>
    <s v="Charlottesville"/>
    <n v="22901"/>
    <x v="155"/>
    <x v="160"/>
    <n v="15.528"/>
    <n v="3"/>
    <n v="926.3"/>
    <n v="86723"/>
    <n v="284.96000000000004"/>
    <x v="0"/>
  </r>
  <r>
    <n v="1672"/>
    <s v="Sidney Scarborough"/>
    <x v="2"/>
    <n v="0.08"/>
    <n v="55.48"/>
    <n v="14.3"/>
    <x v="1"/>
    <x v="0"/>
    <x v="2"/>
    <x v="7"/>
    <x v="5"/>
    <s v="Xerox 194"/>
    <n v="0.37"/>
    <s v="United States"/>
    <x v="0"/>
    <x v="21"/>
    <s v="Charlottesville"/>
    <n v="22901"/>
    <x v="155"/>
    <x v="157"/>
    <n v="-225.56379999999999"/>
    <n v="17"/>
    <n v="942.53"/>
    <n v="86723"/>
    <n v="55.4"/>
    <x v="0"/>
  </r>
  <r>
    <n v="3397"/>
    <s v="Andrea Shaw"/>
    <x v="2"/>
    <n v="0"/>
    <n v="1270.99"/>
    <n v="19.989999999999998"/>
    <x v="1"/>
    <x v="0"/>
    <x v="2"/>
    <x v="5"/>
    <x v="5"/>
    <s v="Fellowes PB500 Electric Punch Plastic Comb Binding Machine with Manual Bind"/>
    <n v="0.35"/>
    <s v="United States"/>
    <x v="1"/>
    <x v="10"/>
    <s v="Danville"/>
    <n v="61832"/>
    <x v="155"/>
    <x v="157"/>
    <n v="6384.4389000000001"/>
    <n v="7"/>
    <n v="9252.81"/>
    <n v="87535"/>
    <n v="1270.99"/>
    <x v="1"/>
  </r>
  <r>
    <n v="92"/>
    <s v="Victoria Baker Hoover"/>
    <x v="4"/>
    <n v="0.04"/>
    <n v="12.98"/>
    <n v="3.14"/>
    <x v="2"/>
    <x v="3"/>
    <x v="2"/>
    <x v="16"/>
    <x v="1"/>
    <s v="Acme® 8&quot; Straight Scissors"/>
    <n v="0.6"/>
    <s v="United States"/>
    <x v="0"/>
    <x v="17"/>
    <s v="Terrytown"/>
    <n v="70056"/>
    <x v="155"/>
    <x v="157"/>
    <n v="22.818000000000001"/>
    <n v="16"/>
    <n v="216.04"/>
    <n v="87178"/>
    <n v="12.940000000000001"/>
    <x v="0"/>
  </r>
  <r>
    <n v="2583"/>
    <s v="Wendy Pridgen Pearce"/>
    <x v="4"/>
    <n v="0.04"/>
    <n v="510.14"/>
    <n v="14.7"/>
    <x v="0"/>
    <x v="2"/>
    <x v="1"/>
    <x v="3"/>
    <x v="3"/>
    <s v="Okidata ML520 Series Dot Matrix Printers"/>
    <n v="0.56000000000000005"/>
    <s v="United States"/>
    <x v="1"/>
    <x v="25"/>
    <s v="Holland"/>
    <n v="49423"/>
    <x v="155"/>
    <x v="157"/>
    <n v="-251.40389999999999"/>
    <n v="3"/>
    <n v="1527.97"/>
    <n v="89657"/>
    <n v="510.09999999999997"/>
    <x v="1"/>
  </r>
  <r>
    <n v="2583"/>
    <s v="Wendy Pridgen Pearce"/>
    <x v="4"/>
    <n v="0"/>
    <n v="4.76"/>
    <n v="3.01"/>
    <x v="1"/>
    <x v="2"/>
    <x v="2"/>
    <x v="7"/>
    <x v="2"/>
    <s v="TOPS Voice Message Log Book, Flash Format"/>
    <n v="0.36"/>
    <s v="United States"/>
    <x v="1"/>
    <x v="25"/>
    <s v="Holland"/>
    <n v="49423"/>
    <x v="155"/>
    <x v="157"/>
    <n v="-2.3450000000000002"/>
    <n v="23"/>
    <n v="110.86"/>
    <n v="89657"/>
    <n v="4.76"/>
    <x v="1"/>
  </r>
  <r>
    <n v="2920"/>
    <s v="Ernest Peele"/>
    <x v="4"/>
    <n v="0.05"/>
    <n v="535.64"/>
    <n v="14.7"/>
    <x v="0"/>
    <x v="2"/>
    <x v="1"/>
    <x v="3"/>
    <x v="3"/>
    <s v="Epson LQ-870 Dot Matrix Printer"/>
    <n v="0.59"/>
    <s v="United States"/>
    <x v="1"/>
    <x v="10"/>
    <s v="Chicago"/>
    <n v="60603"/>
    <x v="155"/>
    <x v="157"/>
    <n v="-1220.9145000000001"/>
    <n v="2"/>
    <n v="1068.5999999999999"/>
    <n v="59365"/>
    <n v="535.59"/>
    <x v="1"/>
  </r>
  <r>
    <n v="3005"/>
    <s v="Teresa Watts"/>
    <x v="0"/>
    <n v="0.05"/>
    <n v="122.99"/>
    <n v="19.989999999999998"/>
    <x v="2"/>
    <x v="3"/>
    <x v="2"/>
    <x v="5"/>
    <x v="5"/>
    <s v="GBC Therma-A-Bind 250T Electric Binding System"/>
    <n v="0.37"/>
    <s v="United States"/>
    <x v="2"/>
    <x v="37"/>
    <s v="Coeur D Alene"/>
    <n v="83814"/>
    <x v="156"/>
    <x v="162"/>
    <n v="1039.7541000000001"/>
    <n v="12"/>
    <n v="1506.89"/>
    <n v="91389"/>
    <n v="122.94"/>
    <x v="2"/>
  </r>
  <r>
    <n v="2638"/>
    <s v="Alicia Wood Shah"/>
    <x v="2"/>
    <n v="0.05"/>
    <n v="100.97"/>
    <n v="7.18"/>
    <x v="2"/>
    <x v="1"/>
    <x v="1"/>
    <x v="1"/>
    <x v="5"/>
    <s v="Gyration Ultra Cordless Optical Suite"/>
    <n v="0.46"/>
    <s v="United States"/>
    <x v="2"/>
    <x v="37"/>
    <s v="Boise"/>
    <n v="83704"/>
    <x v="156"/>
    <x v="156"/>
    <n v="881.46810000000005"/>
    <n v="13"/>
    <n v="1277.49"/>
    <n v="90951"/>
    <n v="100.92"/>
    <x v="2"/>
  </r>
  <r>
    <n v="3137"/>
    <s v="Alison Sharp"/>
    <x v="3"/>
    <n v="0.09"/>
    <n v="304.99"/>
    <n v="19.989999999999998"/>
    <x v="1"/>
    <x v="3"/>
    <x v="2"/>
    <x v="5"/>
    <x v="5"/>
    <s v="Ibico Hi-Tech Manual Binding System"/>
    <n v="0.4"/>
    <s v="United States"/>
    <x v="3"/>
    <x v="47"/>
    <s v="Laconia"/>
    <n v="3246"/>
    <x v="156"/>
    <x v="157"/>
    <n v="1623.9494999999999"/>
    <n v="8"/>
    <n v="2353.5500000000002"/>
    <n v="86795"/>
    <n v="304.90000000000003"/>
    <x v="3"/>
  </r>
  <r>
    <n v="349"/>
    <s v="Kim Weiss"/>
    <x v="0"/>
    <n v="0"/>
    <n v="8.34"/>
    <n v="2.64"/>
    <x v="2"/>
    <x v="2"/>
    <x v="2"/>
    <x v="16"/>
    <x v="1"/>
    <s v="Acme® Elite Stainless Steel Scissors"/>
    <n v="0.59"/>
    <s v="United States"/>
    <x v="0"/>
    <x v="12"/>
    <s v="Miami"/>
    <n v="33132"/>
    <x v="157"/>
    <x v="162"/>
    <n v="5.8624999999999998"/>
    <n v="23"/>
    <n v="212.89"/>
    <n v="17446"/>
    <n v="8.34"/>
    <x v="0"/>
  </r>
  <r>
    <n v="351"/>
    <s v="Juanita Coley Knox"/>
    <x v="0"/>
    <n v="0"/>
    <n v="8.34"/>
    <n v="2.64"/>
    <x v="2"/>
    <x v="2"/>
    <x v="2"/>
    <x v="16"/>
    <x v="1"/>
    <s v="Acme® Elite Stainless Steel Scissors"/>
    <n v="0.59"/>
    <s v="United States"/>
    <x v="3"/>
    <x v="11"/>
    <s v="Watertown"/>
    <n v="13601"/>
    <x v="157"/>
    <x v="162"/>
    <n v="10.5"/>
    <n v="6"/>
    <n v="55.54"/>
    <n v="88685"/>
    <n v="8.34"/>
    <x v="3"/>
  </r>
  <r>
    <n v="2584"/>
    <s v="Seth Matthews"/>
    <x v="0"/>
    <n v="0.04"/>
    <n v="6.3"/>
    <n v="0.5"/>
    <x v="1"/>
    <x v="2"/>
    <x v="2"/>
    <x v="13"/>
    <x v="5"/>
    <s v="Avery 48"/>
    <n v="0.39"/>
    <s v="United States"/>
    <x v="1"/>
    <x v="25"/>
    <s v="Inkster"/>
    <n v="48141"/>
    <x v="157"/>
    <x v="162"/>
    <n v="67.606200000000001"/>
    <n v="15"/>
    <n v="97.98"/>
    <n v="89658"/>
    <n v="6.26"/>
    <x v="1"/>
  </r>
  <r>
    <n v="1151"/>
    <s v="Edna Huang"/>
    <x v="2"/>
    <n v="0.05"/>
    <n v="7.59"/>
    <n v="4"/>
    <x v="1"/>
    <x v="3"/>
    <x v="0"/>
    <x v="11"/>
    <x v="2"/>
    <s v="Master Giant Foot® Doorstop, Safety Yellow"/>
    <n v="0.42"/>
    <s v="United States"/>
    <x v="3"/>
    <x v="35"/>
    <s v="South Hadley"/>
    <n v="1075"/>
    <x v="157"/>
    <x v="157"/>
    <n v="6.0926999999999998"/>
    <n v="1"/>
    <n v="8.83"/>
    <n v="91344"/>
    <n v="7.54"/>
    <x v="3"/>
  </r>
  <r>
    <n v="218"/>
    <s v="Frances Saunders"/>
    <x v="4"/>
    <n v="0.05"/>
    <n v="119.99"/>
    <n v="56.14"/>
    <x v="0"/>
    <x v="1"/>
    <x v="1"/>
    <x v="3"/>
    <x v="0"/>
    <s v="Hewlett-Packard 2600DN Business Color Inkjet Printer"/>
    <n v="0.39"/>
    <s v="United States"/>
    <x v="2"/>
    <x v="15"/>
    <s v="Murray"/>
    <n v="84107"/>
    <x v="157"/>
    <x v="162"/>
    <n v="-102.5121"/>
    <n v="6"/>
    <n v="730.37"/>
    <n v="88048"/>
    <n v="119.94"/>
    <x v="2"/>
  </r>
  <r>
    <n v="3361"/>
    <s v="Oscar Kenney"/>
    <x v="4"/>
    <n v="0.03"/>
    <n v="4.9800000000000004"/>
    <n v="4.95"/>
    <x v="1"/>
    <x v="2"/>
    <x v="2"/>
    <x v="5"/>
    <x v="5"/>
    <s v="Cardinal Holdit Business Card Pockets"/>
    <n v="0.37"/>
    <s v="United States"/>
    <x v="1"/>
    <x v="30"/>
    <s v="West Bend"/>
    <n v="53095"/>
    <x v="157"/>
    <x v="162"/>
    <n v="-47.995249999999999"/>
    <n v="19"/>
    <n v="95"/>
    <n v="91438"/>
    <n v="4.95"/>
    <x v="1"/>
  </r>
  <r>
    <n v="326"/>
    <s v="Brenda May"/>
    <x v="3"/>
    <n v="0.06"/>
    <n v="7.99"/>
    <n v="5.03"/>
    <x v="1"/>
    <x v="1"/>
    <x v="1"/>
    <x v="12"/>
    <x v="6"/>
    <s v="Bell Sonecor JB700 Caller ID"/>
    <n v="0.6"/>
    <s v="United States"/>
    <x v="1"/>
    <x v="10"/>
    <s v="Batavia"/>
    <n v="60510"/>
    <x v="157"/>
    <x v="159"/>
    <n v="-29.172000000000001"/>
    <n v="4"/>
    <n v="28.46"/>
    <n v="90973"/>
    <n v="7.9300000000000006"/>
    <x v="1"/>
  </r>
  <r>
    <n v="3079"/>
    <s v="Andrew Levine"/>
    <x v="0"/>
    <n v="0"/>
    <n v="2.21"/>
    <n v="1"/>
    <x v="2"/>
    <x v="0"/>
    <x v="2"/>
    <x v="2"/>
    <x v="2"/>
    <s v="Quartet Alpha® White Chalk, 12/Pack"/>
    <n v="0.38"/>
    <s v="United States"/>
    <x v="3"/>
    <x v="28"/>
    <s v="Philadelphia"/>
    <n v="19112"/>
    <x v="158"/>
    <x v="162"/>
    <n v="10.01"/>
    <n v="33"/>
    <n v="87.18"/>
    <n v="48483"/>
    <n v="2.21"/>
    <x v="3"/>
  </r>
  <r>
    <n v="3243"/>
    <s v="Marlene Phillips"/>
    <x v="1"/>
    <n v="0"/>
    <n v="7.28"/>
    <n v="3.52"/>
    <x v="1"/>
    <x v="0"/>
    <x v="1"/>
    <x v="1"/>
    <x v="1"/>
    <s v="Imation 3.5&quot; DS-HD Macintosh Formatted Diskettes, 10/Pack"/>
    <n v="0.68"/>
    <s v="United States"/>
    <x v="3"/>
    <x v="22"/>
    <s v="Bristol"/>
    <n v="6010"/>
    <x v="158"/>
    <x v="159"/>
    <n v="-25.103999999999999"/>
    <n v="3"/>
    <n v="24.44"/>
    <n v="88329"/>
    <n v="7.28"/>
    <x v="3"/>
  </r>
  <r>
    <n v="254"/>
    <s v="Brett Hawkins"/>
    <x v="4"/>
    <n v="0.1"/>
    <n v="280.98"/>
    <n v="35.67"/>
    <x v="0"/>
    <x v="2"/>
    <x v="0"/>
    <x v="0"/>
    <x v="0"/>
    <s v="Global Adaptabilities™ Conference Tables"/>
    <n v="0.66"/>
    <s v="United States"/>
    <x v="2"/>
    <x v="3"/>
    <s v="Highlands Ranch"/>
    <n v="80126"/>
    <x v="158"/>
    <x v="162"/>
    <n v="-53.744999999999997"/>
    <n v="5"/>
    <n v="1332.82"/>
    <n v="86268"/>
    <n v="280.88"/>
    <x v="2"/>
  </r>
  <r>
    <n v="597"/>
    <s v="Alexandra Wise"/>
    <x v="3"/>
    <n v="0.1"/>
    <n v="6.48"/>
    <n v="5.9"/>
    <x v="1"/>
    <x v="0"/>
    <x v="2"/>
    <x v="7"/>
    <x v="5"/>
    <s v="Xerox 1976"/>
    <n v="0.37"/>
    <s v="United States"/>
    <x v="1"/>
    <x v="2"/>
    <s v="Columbus"/>
    <n v="47201"/>
    <x v="158"/>
    <x v="159"/>
    <n v="-51.634999999999998"/>
    <n v="19"/>
    <n v="116.8"/>
    <n v="86310"/>
    <n v="6.3800000000000008"/>
    <x v="1"/>
  </r>
  <r>
    <n v="2431"/>
    <s v="Troy Cassidy"/>
    <x v="3"/>
    <n v="0.05"/>
    <n v="8.85"/>
    <n v="5.6"/>
    <x v="1"/>
    <x v="1"/>
    <x v="2"/>
    <x v="5"/>
    <x v="5"/>
    <s v="GBC Standard Plastic Binding Systems Combs"/>
    <n v="0.36"/>
    <s v="United States"/>
    <x v="2"/>
    <x v="8"/>
    <s v="Los Angeles"/>
    <n v="90004"/>
    <x v="158"/>
    <x v="162"/>
    <n v="-9.1769999999999996"/>
    <n v="21"/>
    <n v="199.08"/>
    <n v="24869"/>
    <n v="8.7999999999999989"/>
    <x v="2"/>
  </r>
  <r>
    <n v="2433"/>
    <s v="Debra P May"/>
    <x v="3"/>
    <n v="0.05"/>
    <n v="8.85"/>
    <n v="5.6"/>
    <x v="1"/>
    <x v="1"/>
    <x v="2"/>
    <x v="5"/>
    <x v="5"/>
    <s v="GBC Standard Plastic Binding Systems Combs"/>
    <n v="0.36"/>
    <s v="United States"/>
    <x v="1"/>
    <x v="19"/>
    <s v="Moore"/>
    <n v="73160"/>
    <x v="158"/>
    <x v="162"/>
    <n v="-7.3415999999999997"/>
    <n v="5"/>
    <n v="47.4"/>
    <n v="89095"/>
    <n v="8.7999999999999989"/>
    <x v="1"/>
  </r>
  <r>
    <n v="1265"/>
    <s v="Danielle Kramer"/>
    <x v="0"/>
    <n v="0.05"/>
    <n v="5.28"/>
    <n v="6.26"/>
    <x v="1"/>
    <x v="2"/>
    <x v="2"/>
    <x v="7"/>
    <x v="5"/>
    <s v="Xerox 1928"/>
    <n v="0.4"/>
    <s v="United States"/>
    <x v="1"/>
    <x v="19"/>
    <s v="Altus"/>
    <n v="73521"/>
    <x v="159"/>
    <x v="160"/>
    <n v="-11.375999999999999"/>
    <n v="1"/>
    <n v="7.15"/>
    <n v="89729"/>
    <n v="5.23"/>
    <x v="1"/>
  </r>
  <r>
    <n v="2779"/>
    <s v="Jacob Burgess"/>
    <x v="0"/>
    <n v="0.01"/>
    <n v="35.99"/>
    <n v="5.99"/>
    <x v="1"/>
    <x v="3"/>
    <x v="1"/>
    <x v="12"/>
    <x v="2"/>
    <s v="Accessory41"/>
    <n v="0.38"/>
    <s v="United States"/>
    <x v="0"/>
    <x v="9"/>
    <s v="Wilson"/>
    <n v="27893"/>
    <x v="159"/>
    <x v="160"/>
    <n v="-60.704000000000001"/>
    <n v="11"/>
    <n v="345.07"/>
    <n v="87161"/>
    <n v="35.980000000000004"/>
    <x v="0"/>
  </r>
  <r>
    <n v="3251"/>
    <s v="Peter Brooks"/>
    <x v="0"/>
    <n v="0.02"/>
    <n v="5.28"/>
    <n v="6.26"/>
    <x v="1"/>
    <x v="3"/>
    <x v="2"/>
    <x v="7"/>
    <x v="5"/>
    <s v="Xerox 1928"/>
    <n v="0.4"/>
    <s v="United States"/>
    <x v="3"/>
    <x v="11"/>
    <s v="New York City"/>
    <n v="10112"/>
    <x v="159"/>
    <x v="160"/>
    <n v="-131.16"/>
    <n v="76"/>
    <n v="412.72"/>
    <n v="39076"/>
    <n v="5.2600000000000007"/>
    <x v="3"/>
  </r>
  <r>
    <n v="3252"/>
    <s v="Milton Harrell"/>
    <x v="0"/>
    <n v="0.02"/>
    <n v="5.28"/>
    <n v="6.26"/>
    <x v="1"/>
    <x v="3"/>
    <x v="2"/>
    <x v="7"/>
    <x v="5"/>
    <s v="Xerox 1928"/>
    <n v="0.4"/>
    <s v="United States"/>
    <x v="3"/>
    <x v="11"/>
    <s v="Rotterdam"/>
    <n v="12306"/>
    <x v="159"/>
    <x v="160"/>
    <n v="-65.58"/>
    <n v="19"/>
    <n v="103.18"/>
    <n v="87299"/>
    <n v="5.2600000000000007"/>
    <x v="3"/>
  </r>
  <r>
    <n v="1466"/>
    <s v="Wesley Reid"/>
    <x v="1"/>
    <n v="0"/>
    <n v="65.989999999999995"/>
    <n v="8.99"/>
    <x v="1"/>
    <x v="0"/>
    <x v="1"/>
    <x v="12"/>
    <x v="5"/>
    <s v="5180"/>
    <n v="0.56000000000000005"/>
    <s v="United States"/>
    <x v="1"/>
    <x v="13"/>
    <s v="Columbus"/>
    <n v="68601"/>
    <x v="159"/>
    <x v="163"/>
    <n v="253.3032"/>
    <n v="10"/>
    <n v="575.07000000000005"/>
    <n v="91115"/>
    <n v="65.989999999999995"/>
    <x v="1"/>
  </r>
  <r>
    <n v="2649"/>
    <s v="Leo J Olson"/>
    <x v="1"/>
    <n v="0.01"/>
    <n v="39.979999999999997"/>
    <n v="4"/>
    <x v="1"/>
    <x v="3"/>
    <x v="1"/>
    <x v="1"/>
    <x v="5"/>
    <s v="Microsoft Natural Keyboard Elite"/>
    <n v="0.7"/>
    <s v="United States"/>
    <x v="3"/>
    <x v="36"/>
    <s v="Edgewood"/>
    <n v="21040"/>
    <x v="159"/>
    <x v="160"/>
    <n v="-30.808"/>
    <n v="5"/>
    <n v="203.29"/>
    <n v="88814"/>
    <n v="39.97"/>
    <x v="3"/>
  </r>
  <r>
    <n v="3008"/>
    <s v="Penny Rich"/>
    <x v="1"/>
    <n v="0.01"/>
    <n v="12.28"/>
    <n v="6.47"/>
    <x v="1"/>
    <x v="2"/>
    <x v="2"/>
    <x v="7"/>
    <x v="5"/>
    <s v="Xerox 1881"/>
    <n v="0.38"/>
    <s v="United States"/>
    <x v="1"/>
    <x v="7"/>
    <s v="Minnetonka Mills"/>
    <n v="55343"/>
    <x v="159"/>
    <x v="160"/>
    <n v="47.61"/>
    <n v="12"/>
    <n v="160.66"/>
    <n v="89415"/>
    <n v="12.27"/>
    <x v="1"/>
  </r>
  <r>
    <n v="2543"/>
    <s v="Josephine Dalton"/>
    <x v="4"/>
    <n v="0.05"/>
    <n v="15.68"/>
    <n v="3.73"/>
    <x v="1"/>
    <x v="0"/>
    <x v="0"/>
    <x v="11"/>
    <x v="1"/>
    <s v="Artistic Insta-Plaque"/>
    <n v="0.46"/>
    <s v="United States"/>
    <x v="0"/>
    <x v="21"/>
    <s v="Richmond"/>
    <n v="23223"/>
    <x v="159"/>
    <x v="160"/>
    <n v="3.54"/>
    <n v="17"/>
    <n v="257.48"/>
    <n v="87917"/>
    <n v="15.629999999999999"/>
    <x v="0"/>
  </r>
  <r>
    <n v="2543"/>
    <s v="Josephine Dalton"/>
    <x v="4"/>
    <n v="0.02"/>
    <n v="195.99"/>
    <n v="4.2"/>
    <x v="1"/>
    <x v="0"/>
    <x v="1"/>
    <x v="12"/>
    <x v="5"/>
    <s v="T65"/>
    <n v="0.56000000000000005"/>
    <s v="United States"/>
    <x v="0"/>
    <x v="21"/>
    <s v="Richmond"/>
    <n v="23223"/>
    <x v="159"/>
    <x v="160"/>
    <n v="40.283999999999999"/>
    <n v="19"/>
    <n v="3194.99"/>
    <n v="87917"/>
    <n v="195.97"/>
    <x v="0"/>
  </r>
  <r>
    <n v="2840"/>
    <s v="Bob Berg"/>
    <x v="4"/>
    <n v="0.05"/>
    <n v="15.68"/>
    <n v="3.73"/>
    <x v="1"/>
    <x v="3"/>
    <x v="0"/>
    <x v="11"/>
    <x v="1"/>
    <s v="Artistic Insta-Plaque"/>
    <n v="0.46"/>
    <s v="United States"/>
    <x v="0"/>
    <x v="12"/>
    <s v="North Miami"/>
    <n v="33161"/>
    <x v="159"/>
    <x v="163"/>
    <n v="1166.6279999999999"/>
    <n v="17"/>
    <n v="260.01"/>
    <n v="87885"/>
    <n v="15.629999999999999"/>
    <x v="0"/>
  </r>
  <r>
    <n v="2840"/>
    <s v="Bob Berg"/>
    <x v="4"/>
    <n v="0"/>
    <n v="14.98"/>
    <n v="8.99"/>
    <x v="1"/>
    <x v="3"/>
    <x v="0"/>
    <x v="11"/>
    <x v="1"/>
    <s v="GE 4 Foot Flourescent Tube, 40 Watt"/>
    <n v="0.39"/>
    <s v="United States"/>
    <x v="0"/>
    <x v="12"/>
    <s v="North Miami"/>
    <n v="33161"/>
    <x v="159"/>
    <x v="160"/>
    <n v="-40.604199999999999"/>
    <n v="18"/>
    <n v="273.79000000000002"/>
    <n v="87885"/>
    <n v="14.98"/>
    <x v="0"/>
  </r>
  <r>
    <n v="2840"/>
    <s v="Bob Berg"/>
    <x v="4"/>
    <n v="0.02"/>
    <n v="38.76"/>
    <n v="13.26"/>
    <x v="1"/>
    <x v="3"/>
    <x v="2"/>
    <x v="7"/>
    <x v="5"/>
    <s v="Xerox 1892"/>
    <n v="0.36"/>
    <s v="United States"/>
    <x v="0"/>
    <x v="12"/>
    <s v="North Miami"/>
    <n v="33161"/>
    <x v="159"/>
    <x v="160"/>
    <n v="-294.084"/>
    <n v="1"/>
    <n v="44.62"/>
    <n v="87885"/>
    <n v="38.739999999999995"/>
    <x v="0"/>
  </r>
  <r>
    <n v="3078"/>
    <s v="Kate McKenna"/>
    <x v="3"/>
    <n v="0.04"/>
    <n v="35.44"/>
    <n v="5.09"/>
    <x v="1"/>
    <x v="0"/>
    <x v="2"/>
    <x v="7"/>
    <x v="5"/>
    <s v="Xerox 1932"/>
    <n v="0.38"/>
    <s v="United States"/>
    <x v="3"/>
    <x v="27"/>
    <s v="Toledo"/>
    <n v="43615"/>
    <x v="159"/>
    <x v="162"/>
    <n v="118.6317"/>
    <n v="5"/>
    <n v="171.93"/>
    <n v="88240"/>
    <n v="35.4"/>
    <x v="3"/>
  </r>
  <r>
    <n v="3078"/>
    <s v="Kate McKenna"/>
    <x v="3"/>
    <n v="0.08"/>
    <n v="3.98"/>
    <n v="0.7"/>
    <x v="1"/>
    <x v="0"/>
    <x v="2"/>
    <x v="2"/>
    <x v="2"/>
    <s v="4009® Highlighters by Sanford"/>
    <n v="0.52"/>
    <s v="United States"/>
    <x v="3"/>
    <x v="27"/>
    <s v="Toledo"/>
    <n v="43615"/>
    <x v="159"/>
    <x v="161"/>
    <n v="23.303999999999998"/>
    <n v="9"/>
    <n v="35.19"/>
    <n v="88240"/>
    <n v="3.9"/>
    <x v="3"/>
  </r>
  <r>
    <n v="3079"/>
    <s v="Andrew Levine"/>
    <x v="3"/>
    <n v="0.04"/>
    <n v="35.44"/>
    <n v="5.09"/>
    <x v="1"/>
    <x v="0"/>
    <x v="2"/>
    <x v="7"/>
    <x v="5"/>
    <s v="Xerox 1932"/>
    <n v="0.38"/>
    <s v="United States"/>
    <x v="3"/>
    <x v="28"/>
    <s v="Philadelphia"/>
    <n v="19112"/>
    <x v="159"/>
    <x v="162"/>
    <n v="150.72"/>
    <n v="21"/>
    <n v="722.1"/>
    <n v="53476"/>
    <n v="35.4"/>
    <x v="3"/>
  </r>
  <r>
    <n v="3079"/>
    <s v="Andrew Levine"/>
    <x v="3"/>
    <n v="0.08"/>
    <n v="3.98"/>
    <n v="0.7"/>
    <x v="1"/>
    <x v="0"/>
    <x v="2"/>
    <x v="2"/>
    <x v="2"/>
    <s v="4009® Highlighters by Sanford"/>
    <n v="0.52"/>
    <s v="United States"/>
    <x v="3"/>
    <x v="28"/>
    <s v="Philadelphia"/>
    <n v="19112"/>
    <x v="159"/>
    <x v="161"/>
    <n v="19.420000000000002"/>
    <n v="36"/>
    <n v="140.78"/>
    <n v="53476"/>
    <n v="3.9"/>
    <x v="3"/>
  </r>
  <r>
    <n v="3079"/>
    <s v="Andrew Levine"/>
    <x v="3"/>
    <n v="0.01"/>
    <n v="1.76"/>
    <n v="0.7"/>
    <x v="1"/>
    <x v="0"/>
    <x v="2"/>
    <x v="2"/>
    <x v="2"/>
    <s v="Newell 310"/>
    <n v="0.56000000000000005"/>
    <s v="United States"/>
    <x v="3"/>
    <x v="28"/>
    <s v="Philadelphia"/>
    <n v="19112"/>
    <x v="159"/>
    <x v="160"/>
    <n v="3.13"/>
    <n v="71"/>
    <n v="129.72"/>
    <n v="53476"/>
    <n v="1.75"/>
    <x v="3"/>
  </r>
  <r>
    <n v="3079"/>
    <s v="Andrew Levine"/>
    <x v="3"/>
    <n v="0.01"/>
    <n v="193.17"/>
    <n v="19.989999999999998"/>
    <x v="2"/>
    <x v="0"/>
    <x v="2"/>
    <x v="6"/>
    <x v="5"/>
    <s v="Fellowes Staxonsteel® Drawer Files"/>
    <n v="0.71"/>
    <s v="United States"/>
    <x v="3"/>
    <x v="28"/>
    <s v="Philadelphia"/>
    <n v="19112"/>
    <x v="159"/>
    <x v="162"/>
    <n v="1141.07"/>
    <n v="63"/>
    <n v="12190.98"/>
    <n v="53476"/>
    <n v="193.16"/>
    <x v="3"/>
  </r>
  <r>
    <n v="2046"/>
    <s v="Eileen Schwartz"/>
    <x v="0"/>
    <n v="0.04"/>
    <n v="4.28"/>
    <n v="5.68"/>
    <x v="1"/>
    <x v="3"/>
    <x v="2"/>
    <x v="7"/>
    <x v="5"/>
    <s v="Xerox 199"/>
    <n v="0.4"/>
    <s v="United States"/>
    <x v="1"/>
    <x v="38"/>
    <s v="Liberal"/>
    <n v="67901"/>
    <x v="160"/>
    <x v="161"/>
    <n v="-27.375"/>
    <n v="7"/>
    <n v="31.54"/>
    <n v="88219"/>
    <n v="4.24"/>
    <x v="1"/>
  </r>
  <r>
    <n v="2046"/>
    <s v="Eileen Schwartz"/>
    <x v="0"/>
    <n v="0.06"/>
    <n v="376.13"/>
    <n v="85.63"/>
    <x v="0"/>
    <x v="3"/>
    <x v="0"/>
    <x v="0"/>
    <x v="0"/>
    <s v="Bretford Rectangular Conference Table Tops"/>
    <n v="0.74"/>
    <s v="United States"/>
    <x v="1"/>
    <x v="38"/>
    <s v="Liberal"/>
    <n v="67901"/>
    <x v="160"/>
    <x v="161"/>
    <n v="-435.75749999999999"/>
    <n v="13"/>
    <n v="4634.6899999999996"/>
    <n v="88219"/>
    <n v="376.07"/>
    <x v="1"/>
  </r>
  <r>
    <n v="2046"/>
    <s v="Eileen Schwartz"/>
    <x v="0"/>
    <n v="0.06"/>
    <n v="424.21"/>
    <n v="110.2"/>
    <x v="0"/>
    <x v="3"/>
    <x v="0"/>
    <x v="0"/>
    <x v="0"/>
    <s v="Bush Advantage Collection® Racetrack Conference Table"/>
    <n v="0.67"/>
    <s v="United States"/>
    <x v="1"/>
    <x v="38"/>
    <s v="Liberal"/>
    <n v="67901"/>
    <x v="160"/>
    <x v="163"/>
    <n v="682.53"/>
    <n v="17"/>
    <n v="7304.03"/>
    <n v="88219"/>
    <n v="424.15"/>
    <x v="1"/>
  </r>
  <r>
    <n v="2046"/>
    <s v="Eileen Schwartz"/>
    <x v="0"/>
    <n v="0.06"/>
    <n v="195.99"/>
    <n v="8.99"/>
    <x v="1"/>
    <x v="3"/>
    <x v="1"/>
    <x v="12"/>
    <x v="5"/>
    <s v="T28 WORLD"/>
    <n v="0.6"/>
    <s v="United States"/>
    <x v="1"/>
    <x v="38"/>
    <s v="Liberal"/>
    <n v="67901"/>
    <x v="160"/>
    <x v="161"/>
    <n v="-277.22199999999998"/>
    <n v="4"/>
    <n v="632.65"/>
    <n v="88219"/>
    <n v="195.93"/>
    <x v="1"/>
  </r>
  <r>
    <n v="62"/>
    <s v="Pam Gilbert"/>
    <x v="1"/>
    <n v="0.04"/>
    <n v="29.14"/>
    <n v="4.8600000000000003"/>
    <x v="1"/>
    <x v="3"/>
    <x v="2"/>
    <x v="7"/>
    <x v="2"/>
    <s v="Snap-A-Way® Black Print Carbonless Speed Message, No Reply Area, Duplicate"/>
    <n v="0.38"/>
    <s v="United States"/>
    <x v="1"/>
    <x v="18"/>
    <s v="Round Rock"/>
    <n v="78664"/>
    <x v="160"/>
    <x v="161"/>
    <n v="349.40910000000002"/>
    <n v="17"/>
    <n v="506.39"/>
    <n v="87408"/>
    <n v="29.1"/>
    <x v="1"/>
  </r>
  <r>
    <n v="387"/>
    <s v="Angela Howe"/>
    <x v="1"/>
    <n v="0.1"/>
    <n v="8.8800000000000008"/>
    <n v="6.28"/>
    <x v="2"/>
    <x v="3"/>
    <x v="2"/>
    <x v="5"/>
    <x v="5"/>
    <s v="GBC Instant Index™ System for Binding Systems"/>
    <n v="0.35"/>
    <s v="United States"/>
    <x v="1"/>
    <x v="13"/>
    <s v="Grand Island"/>
    <n v="68801"/>
    <x v="160"/>
    <x v="161"/>
    <n v="-27.283750000000001"/>
    <n v="15"/>
    <n v="126.9"/>
    <n v="90339"/>
    <n v="8.7800000000000011"/>
    <x v="1"/>
  </r>
  <r>
    <n v="1016"/>
    <s v="Francis Sherrill"/>
    <x v="1"/>
    <n v="0.02"/>
    <n v="6.48"/>
    <n v="7.86"/>
    <x v="2"/>
    <x v="2"/>
    <x v="2"/>
    <x v="7"/>
    <x v="5"/>
    <s v="Xerox 213"/>
    <n v="0.37"/>
    <s v="United States"/>
    <x v="0"/>
    <x v="9"/>
    <s v="Asheville"/>
    <n v="28806"/>
    <x v="160"/>
    <x v="163"/>
    <n v="111.22199999999999"/>
    <n v="1"/>
    <n v="11.41"/>
    <n v="88389"/>
    <n v="6.4600000000000009"/>
    <x v="0"/>
  </r>
  <r>
    <n v="1745"/>
    <s v="Herbert Holden"/>
    <x v="1"/>
    <n v="0.04"/>
    <n v="124.49"/>
    <n v="51.94"/>
    <x v="0"/>
    <x v="1"/>
    <x v="0"/>
    <x v="0"/>
    <x v="0"/>
    <s v="Bevis 36 x 72 Conference Tables"/>
    <n v="0.63"/>
    <s v="United States"/>
    <x v="0"/>
    <x v="5"/>
    <s v="Atlanta"/>
    <n v="30305"/>
    <x v="160"/>
    <x v="161"/>
    <n v="-247.55157"/>
    <n v="4"/>
    <n v="605.82000000000005"/>
    <n v="12224"/>
    <n v="124.44999999999999"/>
    <x v="0"/>
  </r>
  <r>
    <n v="1745"/>
    <s v="Herbert Holden"/>
    <x v="1"/>
    <n v="0.1"/>
    <n v="35.99"/>
    <n v="5"/>
    <x v="1"/>
    <x v="1"/>
    <x v="1"/>
    <x v="12"/>
    <x v="2"/>
    <s v="Accessory17"/>
    <n v="0.82"/>
    <s v="United States"/>
    <x v="0"/>
    <x v="5"/>
    <s v="Atlanta"/>
    <n v="30305"/>
    <x v="160"/>
    <x v="160"/>
    <n v="-277.20924000000002"/>
    <n v="54"/>
    <n v="1569"/>
    <n v="12224"/>
    <n v="35.89"/>
    <x v="0"/>
  </r>
  <r>
    <n v="1748"/>
    <s v="Helen Simpson"/>
    <x v="1"/>
    <n v="0.04"/>
    <n v="124.49"/>
    <n v="51.94"/>
    <x v="0"/>
    <x v="1"/>
    <x v="0"/>
    <x v="0"/>
    <x v="0"/>
    <s v="Bevis 36 x 72 Conference Tables"/>
    <n v="0.63"/>
    <s v="United States"/>
    <x v="1"/>
    <x v="19"/>
    <s v="Enid"/>
    <n v="73703"/>
    <x v="160"/>
    <x v="161"/>
    <n v="-93.064499999999995"/>
    <n v="1"/>
    <n v="151.46"/>
    <n v="87245"/>
    <n v="124.44999999999999"/>
    <x v="1"/>
  </r>
  <r>
    <n v="1781"/>
    <s v="Jackie Capps"/>
    <x v="1"/>
    <n v="0"/>
    <n v="55.48"/>
    <n v="14.3"/>
    <x v="1"/>
    <x v="3"/>
    <x v="2"/>
    <x v="7"/>
    <x v="5"/>
    <s v="Xerox 194"/>
    <n v="0.37"/>
    <s v="United States"/>
    <x v="2"/>
    <x v="8"/>
    <s v="San Carlos"/>
    <n v="94070"/>
    <x v="160"/>
    <x v="161"/>
    <n v="454.44779999999997"/>
    <n v="11"/>
    <n v="658.62"/>
    <n v="89857"/>
    <n v="55.48"/>
    <x v="2"/>
  </r>
  <r>
    <n v="2257"/>
    <s v="Bernard Thompson"/>
    <x v="1"/>
    <n v="0.06"/>
    <n v="6.68"/>
    <n v="6.93"/>
    <x v="1"/>
    <x v="3"/>
    <x v="2"/>
    <x v="7"/>
    <x v="5"/>
    <s v="HP Office Paper (20Lb. and 87 Bright)"/>
    <n v="0.37"/>
    <s v="United States"/>
    <x v="0"/>
    <x v="9"/>
    <s v="Raleigh"/>
    <n v="27604"/>
    <x v="160"/>
    <x v="163"/>
    <n v="7.6245000000000003"/>
    <n v="14"/>
    <n v="91.92"/>
    <n v="87965"/>
    <n v="6.62"/>
    <x v="0"/>
  </r>
  <r>
    <n v="1466"/>
    <s v="Wesley Reid"/>
    <x v="2"/>
    <n v="0.04"/>
    <n v="130.97999999999999"/>
    <n v="54.74"/>
    <x v="0"/>
    <x v="0"/>
    <x v="0"/>
    <x v="10"/>
    <x v="0"/>
    <s v="O'Sullivan Elevations Bookcase, Cherry Finish"/>
    <n v="0.69"/>
    <s v="United States"/>
    <x v="1"/>
    <x v="13"/>
    <s v="Columbus"/>
    <n v="68601"/>
    <x v="160"/>
    <x v="160"/>
    <n v="-723.78399999999999"/>
    <n v="14"/>
    <n v="1781.66"/>
    <n v="91116"/>
    <n v="130.94"/>
    <x v="1"/>
  </r>
  <r>
    <n v="1469"/>
    <s v="Vicki Zhu Daniels"/>
    <x v="2"/>
    <n v="0.04"/>
    <n v="105.29"/>
    <n v="10.119999999999999"/>
    <x v="1"/>
    <x v="0"/>
    <x v="0"/>
    <x v="11"/>
    <x v="4"/>
    <s v="Eldon Antistatic Chair Mats for Low to Medium Pile Carpets"/>
    <n v="0.79"/>
    <s v="United States"/>
    <x v="2"/>
    <x v="15"/>
    <s v="Clearfield"/>
    <n v="84015"/>
    <x v="160"/>
    <x v="164"/>
    <n v="589.18799999999999"/>
    <n v="9"/>
    <n v="940.64"/>
    <n v="91116"/>
    <n v="105.25"/>
    <x v="2"/>
  </r>
  <r>
    <n v="1469"/>
    <s v="Vicki Zhu Daniels"/>
    <x v="2"/>
    <n v="7.0000000000000007E-2"/>
    <n v="31.76"/>
    <n v="45.51"/>
    <x v="0"/>
    <x v="0"/>
    <x v="0"/>
    <x v="0"/>
    <x v="0"/>
    <s v="Hon iLevel™ Computer Training Table"/>
    <n v="0.65"/>
    <s v="United States"/>
    <x v="2"/>
    <x v="15"/>
    <s v="Clearfield"/>
    <n v="84015"/>
    <x v="160"/>
    <x v="161"/>
    <n v="-1314.992"/>
    <n v="18"/>
    <n v="439.27"/>
    <n v="91116"/>
    <n v="31.69"/>
    <x v="2"/>
  </r>
  <r>
    <n v="3179"/>
    <s v="Marie Pittman"/>
    <x v="2"/>
    <n v="7.0000000000000007E-2"/>
    <n v="35.44"/>
    <n v="7.5"/>
    <x v="1"/>
    <x v="3"/>
    <x v="2"/>
    <x v="7"/>
    <x v="5"/>
    <s v="Xerox 1906"/>
    <n v="0.38"/>
    <s v="United States"/>
    <x v="1"/>
    <x v="7"/>
    <s v="Owatonna"/>
    <n v="55060"/>
    <x v="160"/>
    <x v="165"/>
    <n v="262.2"/>
    <n v="11"/>
    <n v="380"/>
    <n v="86989"/>
    <n v="35.369999999999997"/>
    <x v="1"/>
  </r>
  <r>
    <n v="550"/>
    <s v="Edna Monroe Talley"/>
    <x v="4"/>
    <n v="0.06"/>
    <n v="549.99"/>
    <n v="49"/>
    <x v="0"/>
    <x v="3"/>
    <x v="1"/>
    <x v="4"/>
    <x v="3"/>
    <s v="Sharp 1540cs Digital Laser Copier"/>
    <n v="0.35"/>
    <s v="United States"/>
    <x v="1"/>
    <x v="18"/>
    <s v="Seguin"/>
    <n v="78155"/>
    <x v="160"/>
    <x v="163"/>
    <n v="4637.4071999999996"/>
    <n v="13"/>
    <n v="6720.88"/>
    <n v="90910"/>
    <n v="549.93000000000006"/>
    <x v="1"/>
  </r>
  <r>
    <n v="550"/>
    <s v="Edna Monroe Talley"/>
    <x v="4"/>
    <n v="0.08"/>
    <n v="115.99"/>
    <n v="5.99"/>
    <x v="2"/>
    <x v="3"/>
    <x v="1"/>
    <x v="12"/>
    <x v="5"/>
    <s v="2160"/>
    <n v="0.56999999999999995"/>
    <s v="United States"/>
    <x v="1"/>
    <x v="18"/>
    <s v="Seguin"/>
    <n v="78155"/>
    <x v="160"/>
    <x v="163"/>
    <n v="-239.54150000000001"/>
    <n v="1"/>
    <n v="102.21"/>
    <n v="90910"/>
    <n v="115.91"/>
    <x v="1"/>
  </r>
  <r>
    <n v="3230"/>
    <s v="Monica Stuart"/>
    <x v="0"/>
    <n v="0.06"/>
    <n v="4.91"/>
    <n v="5.68"/>
    <x v="2"/>
    <x v="0"/>
    <x v="2"/>
    <x v="5"/>
    <x v="5"/>
    <s v="Acco Pressboard Covers with Storage Hooks, 14 7/8&quot; x 11&quot;, Light Blue"/>
    <n v="0.36"/>
    <s v="United States"/>
    <x v="1"/>
    <x v="30"/>
    <s v="Waukesha"/>
    <n v="53186"/>
    <x v="161"/>
    <x v="163"/>
    <n v="-31.68825"/>
    <n v="10"/>
    <n v="53.89"/>
    <n v="87436"/>
    <n v="4.8500000000000005"/>
    <x v="1"/>
  </r>
  <r>
    <n v="3230"/>
    <s v="Monica Stuart"/>
    <x v="0"/>
    <n v="7.0000000000000007E-2"/>
    <n v="48.94"/>
    <n v="5.86"/>
    <x v="2"/>
    <x v="0"/>
    <x v="2"/>
    <x v="7"/>
    <x v="5"/>
    <s v="Xerox 1916"/>
    <n v="0.35"/>
    <s v="United States"/>
    <x v="1"/>
    <x v="30"/>
    <s v="Waukesha"/>
    <n v="53186"/>
    <x v="161"/>
    <x v="161"/>
    <n v="690.7038"/>
    <n v="21"/>
    <n v="1001.02"/>
    <n v="87436"/>
    <n v="48.87"/>
    <x v="1"/>
  </r>
  <r>
    <n v="2143"/>
    <s v="Lester Sawyer"/>
    <x v="1"/>
    <n v="0.08"/>
    <n v="17.149999999999999"/>
    <n v="4.96"/>
    <x v="1"/>
    <x v="2"/>
    <x v="2"/>
    <x v="6"/>
    <x v="5"/>
    <s v="Advantus Rolling Storage Box"/>
    <n v="0.57999999999999996"/>
    <s v="United States"/>
    <x v="0"/>
    <x v="21"/>
    <s v="Fairfax"/>
    <n v="20151"/>
    <x v="161"/>
    <x v="164"/>
    <n v="33.659999999999997"/>
    <n v="12"/>
    <n v="200.61"/>
    <n v="87569"/>
    <n v="17.07"/>
    <x v="0"/>
  </r>
  <r>
    <n v="2771"/>
    <s v="Kevin Wolfe"/>
    <x v="1"/>
    <n v="7.0000000000000007E-2"/>
    <n v="177.98"/>
    <n v="0.99"/>
    <x v="1"/>
    <x v="3"/>
    <x v="2"/>
    <x v="8"/>
    <x v="5"/>
    <s v="Kensington 7 Outlet MasterPiece Power Center"/>
    <n v="0.56000000000000005"/>
    <s v="United States"/>
    <x v="0"/>
    <x v="5"/>
    <s v="East Point"/>
    <n v="30344"/>
    <x v="161"/>
    <x v="163"/>
    <n v="-191.548"/>
    <n v="3"/>
    <n v="536.29"/>
    <n v="88974"/>
    <n v="177.91"/>
    <x v="0"/>
  </r>
  <r>
    <n v="1129"/>
    <s v="Pam Patton"/>
    <x v="2"/>
    <n v="0.03"/>
    <n v="30.98"/>
    <n v="6.5"/>
    <x v="1"/>
    <x v="3"/>
    <x v="1"/>
    <x v="1"/>
    <x v="5"/>
    <s v="Logitech Internet Navigator Keyboard"/>
    <n v="0.79"/>
    <s v="United States"/>
    <x v="3"/>
    <x v="35"/>
    <s v="Boston"/>
    <n v="2118"/>
    <x v="161"/>
    <x v="166"/>
    <n v="-144.19999999999999"/>
    <n v="44"/>
    <n v="1332.09"/>
    <n v="39430"/>
    <n v="30.95"/>
    <x v="3"/>
  </r>
  <r>
    <n v="1132"/>
    <s v="Michael Robbins"/>
    <x v="2"/>
    <n v="0.03"/>
    <n v="30.98"/>
    <n v="6.5"/>
    <x v="1"/>
    <x v="3"/>
    <x v="1"/>
    <x v="1"/>
    <x v="5"/>
    <s v="Logitech Internet Navigator Keyboard"/>
    <n v="0.79"/>
    <s v="United States"/>
    <x v="1"/>
    <x v="18"/>
    <s v="Euless"/>
    <n v="76039"/>
    <x v="161"/>
    <x v="166"/>
    <n v="-115.36"/>
    <n v="11"/>
    <n v="333.02"/>
    <n v="88104"/>
    <n v="30.95"/>
    <x v="1"/>
  </r>
  <r>
    <n v="1505"/>
    <s v="Kay Schultz"/>
    <x v="2"/>
    <n v="0"/>
    <n v="85.99"/>
    <n v="0.99"/>
    <x v="1"/>
    <x v="0"/>
    <x v="1"/>
    <x v="12"/>
    <x v="2"/>
    <s v="Accessory4"/>
    <n v="0.85"/>
    <s v="United States"/>
    <x v="1"/>
    <x v="18"/>
    <s v="College Station"/>
    <n v="77840"/>
    <x v="161"/>
    <x v="167"/>
    <n v="-138.0368"/>
    <n v="6"/>
    <n v="464.86"/>
    <n v="86181"/>
    <n v="85.99"/>
    <x v="1"/>
  </r>
  <r>
    <n v="5"/>
    <s v="Ronnie Proctor"/>
    <x v="3"/>
    <n v="0.02"/>
    <n v="500.98"/>
    <n v="26"/>
    <x v="0"/>
    <x v="2"/>
    <x v="0"/>
    <x v="9"/>
    <x v="3"/>
    <s v="Global Troy™ Executive Leather Low-Back Tilter"/>
    <n v="0.6"/>
    <s v="United States"/>
    <x v="2"/>
    <x v="8"/>
    <s v="San Gabriel"/>
    <n v="91776"/>
    <x v="161"/>
    <x v="168"/>
    <n v="4390.3665000000001"/>
    <n v="12"/>
    <n v="6362.85"/>
    <n v="90193"/>
    <n v="500.96000000000004"/>
    <x v="2"/>
  </r>
  <r>
    <n v="1044"/>
    <s v="Erin Ballard"/>
    <x v="0"/>
    <n v="0.02"/>
    <n v="209.84"/>
    <n v="21.21"/>
    <x v="1"/>
    <x v="2"/>
    <x v="0"/>
    <x v="11"/>
    <x v="4"/>
    <s v="Luxo Professional Fluorescent Magnifier Lamp with Clamp-Mount Base"/>
    <n v="0.59"/>
    <s v="United States"/>
    <x v="2"/>
    <x v="8"/>
    <s v="Los Angeles"/>
    <n v="90004"/>
    <x v="162"/>
    <x v="161"/>
    <n v="2593.14"/>
    <n v="62"/>
    <n v="13546.94"/>
    <n v="28001"/>
    <n v="209.82"/>
    <x v="2"/>
  </r>
  <r>
    <n v="1044"/>
    <s v="Erin Ballard"/>
    <x v="0"/>
    <n v="0.01"/>
    <n v="194.3"/>
    <n v="11.54"/>
    <x v="1"/>
    <x v="2"/>
    <x v="0"/>
    <x v="11"/>
    <x v="4"/>
    <s v="Electrix Halogen Magnifier Lamp"/>
    <n v="0.59"/>
    <s v="United States"/>
    <x v="2"/>
    <x v="8"/>
    <s v="Los Angeles"/>
    <n v="90004"/>
    <x v="162"/>
    <x v="164"/>
    <n v="1162.76"/>
    <n v="32"/>
    <n v="6401.65"/>
    <n v="28001"/>
    <n v="194.29000000000002"/>
    <x v="2"/>
  </r>
  <r>
    <n v="1519"/>
    <s v="Randall Boykin"/>
    <x v="0"/>
    <n v="0.06"/>
    <n v="55.48"/>
    <n v="4.8499999999999996"/>
    <x v="1"/>
    <x v="1"/>
    <x v="2"/>
    <x v="7"/>
    <x v="5"/>
    <s v="Xerox 1888"/>
    <n v="0.37"/>
    <s v="United States"/>
    <x v="3"/>
    <x v="29"/>
    <s v="Auburn"/>
    <n v="4210"/>
    <x v="162"/>
    <x v="161"/>
    <n v="711.05190000000005"/>
    <n v="19"/>
    <n v="1030.51"/>
    <n v="89957"/>
    <n v="55.419999999999995"/>
    <x v="3"/>
  </r>
  <r>
    <n v="1522"/>
    <s v="Earl Watts"/>
    <x v="0"/>
    <n v="0.1"/>
    <n v="122.99"/>
    <n v="70.2"/>
    <x v="0"/>
    <x v="1"/>
    <x v="0"/>
    <x v="9"/>
    <x v="3"/>
    <s v="Global High-Back Leather Tilter, Burgundy"/>
    <n v="0.74"/>
    <s v="United States"/>
    <x v="1"/>
    <x v="7"/>
    <s v="Hopkins"/>
    <n v="55305"/>
    <x v="162"/>
    <x v="168"/>
    <n v="-899.67499999999995"/>
    <n v="17"/>
    <n v="2026.91"/>
    <n v="89957"/>
    <n v="122.89"/>
    <x v="1"/>
  </r>
  <r>
    <n v="3339"/>
    <s v="Lester Copeland"/>
    <x v="1"/>
    <n v="0.03"/>
    <n v="2.61"/>
    <n v="0.5"/>
    <x v="1"/>
    <x v="1"/>
    <x v="2"/>
    <x v="13"/>
    <x v="5"/>
    <s v="Avery 494"/>
    <n v="0.39"/>
    <s v="United States"/>
    <x v="0"/>
    <x v="12"/>
    <s v="Titusville"/>
    <n v="32780"/>
    <x v="162"/>
    <x v="168"/>
    <n v="4.0442999999999998"/>
    <n v="7"/>
    <n v="19.02"/>
    <n v="85981"/>
    <n v="2.58"/>
    <x v="0"/>
  </r>
  <r>
    <n v="3339"/>
    <s v="Lester Copeland"/>
    <x v="1"/>
    <n v="0.01"/>
    <n v="11.66"/>
    <n v="7.95"/>
    <x v="1"/>
    <x v="1"/>
    <x v="2"/>
    <x v="2"/>
    <x v="1"/>
    <s v="Hunt BOSTON® Vista® Battery-Operated Pencil Sharpener, Black"/>
    <n v="0.57999999999999996"/>
    <s v="United States"/>
    <x v="0"/>
    <x v="12"/>
    <s v="Titusville"/>
    <n v="32780"/>
    <x v="162"/>
    <x v="168"/>
    <n v="-10.368399999999999"/>
    <n v="16"/>
    <n v="193.87"/>
    <n v="85981"/>
    <n v="11.65"/>
    <x v="0"/>
  </r>
  <r>
    <n v="1644"/>
    <s v="Sam Woodward"/>
    <x v="2"/>
    <n v="0.09"/>
    <n v="107.53"/>
    <n v="5.81"/>
    <x v="1"/>
    <x v="0"/>
    <x v="0"/>
    <x v="11"/>
    <x v="6"/>
    <s v="Tenex Contemporary Contur Chairmats for Low and Medium Pile Carpet, Computer, 39&quot; x 49&quot;"/>
    <n v="0.65"/>
    <s v="United States"/>
    <x v="1"/>
    <x v="18"/>
    <s v="Friendswood"/>
    <n v="77546"/>
    <x v="162"/>
    <x v="164"/>
    <n v="69.545100000000005"/>
    <n v="1"/>
    <n v="100.79"/>
    <n v="87342"/>
    <n v="107.44"/>
    <x v="1"/>
  </r>
  <r>
    <n v="1738"/>
    <s v="Dean Solomon"/>
    <x v="2"/>
    <n v="0.04"/>
    <n v="35.44"/>
    <n v="19.989999999999998"/>
    <x v="1"/>
    <x v="3"/>
    <x v="2"/>
    <x v="7"/>
    <x v="5"/>
    <s v="Xerox 1880"/>
    <n v="0.38"/>
    <s v="United States"/>
    <x v="0"/>
    <x v="9"/>
    <s v="Gastonia"/>
    <n v="28052"/>
    <x v="162"/>
    <x v="169"/>
    <n v="-108.27249999999999"/>
    <n v="11"/>
    <n v="406.26"/>
    <n v="85868"/>
    <n v="35.4"/>
    <x v="0"/>
  </r>
  <r>
    <n v="1775"/>
    <s v="Marlene Kirk"/>
    <x v="2"/>
    <n v="0.09"/>
    <n v="12.95"/>
    <n v="4.9800000000000004"/>
    <x v="1"/>
    <x v="1"/>
    <x v="2"/>
    <x v="5"/>
    <x v="5"/>
    <s v="GBC Binding covers"/>
    <n v="0.4"/>
    <s v="United States"/>
    <x v="1"/>
    <x v="2"/>
    <s v="South Bend"/>
    <n v="46614"/>
    <x v="162"/>
    <x v="169"/>
    <n v="123.89175"/>
    <n v="21"/>
    <n v="269.54000000000002"/>
    <n v="89944"/>
    <n v="12.86"/>
    <x v="1"/>
  </r>
  <r>
    <n v="547"/>
    <s v="Henry Ball"/>
    <x v="3"/>
    <n v="0.03"/>
    <n v="13.73"/>
    <n v="6.85"/>
    <x v="2"/>
    <x v="3"/>
    <x v="0"/>
    <x v="11"/>
    <x v="2"/>
    <s v="DAX Wood Document Frame."/>
    <n v="0.54"/>
    <s v="United States"/>
    <x v="3"/>
    <x v="44"/>
    <s v="Morgantown"/>
    <n v="26501"/>
    <x v="162"/>
    <x v="168"/>
    <n v="39.585299999999997"/>
    <n v="4"/>
    <n v="57.37"/>
    <n v="86250"/>
    <n v="13.700000000000001"/>
    <x v="3"/>
  </r>
  <r>
    <n v="2979"/>
    <s v="Lloyd Dolan"/>
    <x v="3"/>
    <n v="0.01"/>
    <n v="5.84"/>
    <n v="0.83"/>
    <x v="1"/>
    <x v="3"/>
    <x v="2"/>
    <x v="2"/>
    <x v="2"/>
    <s v="Avery Hi-Liter® Smear-Safe Highlighters"/>
    <n v="0.49"/>
    <s v="United States"/>
    <x v="1"/>
    <x v="39"/>
    <s v="Dickinson"/>
    <n v="58601"/>
    <x v="162"/>
    <x v="164"/>
    <n v="16.091999999999999"/>
    <n v="4"/>
    <n v="23.89"/>
    <n v="86546"/>
    <n v="5.83"/>
    <x v="1"/>
  </r>
  <r>
    <n v="3120"/>
    <s v="Daniel Christian"/>
    <x v="3"/>
    <n v="0.08"/>
    <n v="315.98"/>
    <n v="19.989999999999998"/>
    <x v="1"/>
    <x v="2"/>
    <x v="2"/>
    <x v="5"/>
    <x v="5"/>
    <s v="GBC ProClick™ 150 Presentation Binding System"/>
    <n v="0.38"/>
    <s v="United States"/>
    <x v="0"/>
    <x v="17"/>
    <s v="New Orleans"/>
    <n v="70117"/>
    <x v="162"/>
    <x v="161"/>
    <n v="44.52"/>
    <n v="9"/>
    <n v="2642.48"/>
    <n v="90160"/>
    <n v="315.90000000000003"/>
    <x v="0"/>
  </r>
  <r>
    <n v="1860"/>
    <s v="Gina B Hess"/>
    <x v="0"/>
    <n v="0.09"/>
    <n v="5.98"/>
    <n v="1.49"/>
    <x v="1"/>
    <x v="2"/>
    <x v="2"/>
    <x v="5"/>
    <x v="5"/>
    <s v="Avery Hanging File Binders"/>
    <n v="0.39"/>
    <s v="United States"/>
    <x v="3"/>
    <x v="35"/>
    <s v="Webster"/>
    <n v="1570"/>
    <x v="163"/>
    <x v="166"/>
    <n v="13.2294"/>
    <n v="5"/>
    <n v="28.01"/>
    <n v="86846"/>
    <n v="5.8900000000000006"/>
    <x v="3"/>
  </r>
  <r>
    <n v="33"/>
    <s v="Ricky Hensley"/>
    <x v="3"/>
    <n v="0.03"/>
    <n v="4.24"/>
    <n v="5.41"/>
    <x v="1"/>
    <x v="3"/>
    <x v="2"/>
    <x v="5"/>
    <x v="5"/>
    <s v="Storex DuraTech Recycled Plastic Frosted Binders"/>
    <n v="0.35"/>
    <s v="United States"/>
    <x v="2"/>
    <x v="14"/>
    <s v="Gresham"/>
    <n v="97030"/>
    <x v="163"/>
    <x v="166"/>
    <n v="-84.437600000000003"/>
    <n v="13"/>
    <n v="58.68"/>
    <n v="89201"/>
    <n v="4.21"/>
    <x v="2"/>
  </r>
  <r>
    <n v="33"/>
    <s v="Ricky Hensley"/>
    <x v="3"/>
    <n v="0.04"/>
    <n v="2.94"/>
    <n v="0.7"/>
    <x v="1"/>
    <x v="3"/>
    <x v="2"/>
    <x v="2"/>
    <x v="2"/>
    <s v="Newell 338"/>
    <n v="0.57999999999999996"/>
    <s v="United States"/>
    <x v="2"/>
    <x v="14"/>
    <s v="Gresham"/>
    <n v="97030"/>
    <x v="163"/>
    <x v="164"/>
    <n v="24.312000000000001"/>
    <n v="18"/>
    <n v="53.1"/>
    <n v="89201"/>
    <n v="2.9"/>
    <x v="2"/>
  </r>
  <r>
    <n v="736"/>
    <s v="Meredith Walters"/>
    <x v="3"/>
    <n v="0.06"/>
    <n v="350.98"/>
    <n v="30"/>
    <x v="0"/>
    <x v="1"/>
    <x v="0"/>
    <x v="9"/>
    <x v="3"/>
    <s v="Office Star - Professional Matrix Back Chair with 2-to-1 Synchro Tilt and Mesh Fabric Seat"/>
    <n v="0.61"/>
    <s v="United States"/>
    <x v="3"/>
    <x v="47"/>
    <s v="Salem"/>
    <n v="3079"/>
    <x v="163"/>
    <x v="166"/>
    <n v="797.85599999999999"/>
    <n v="6"/>
    <n v="2016.32"/>
    <n v="90361"/>
    <n v="350.92"/>
    <x v="3"/>
  </r>
  <r>
    <n v="738"/>
    <s v="Peggy Rowe"/>
    <x v="3"/>
    <n v="0.02"/>
    <n v="70.98"/>
    <n v="46.74"/>
    <x v="0"/>
    <x v="1"/>
    <x v="0"/>
    <x v="10"/>
    <x v="0"/>
    <s v="Hon Metal Bookcases, Putty"/>
    <n v="0.56000000000000005"/>
    <s v="United States"/>
    <x v="3"/>
    <x v="33"/>
    <s v="Cranford"/>
    <n v="7016"/>
    <x v="163"/>
    <x v="164"/>
    <n v="-178.21600000000001"/>
    <n v="4"/>
    <n v="313.63"/>
    <n v="90361"/>
    <n v="70.960000000000008"/>
    <x v="3"/>
  </r>
  <r>
    <n v="741"/>
    <s v="Stacey Hale"/>
    <x v="3"/>
    <n v="0.04"/>
    <n v="27.48"/>
    <n v="4"/>
    <x v="1"/>
    <x v="1"/>
    <x v="1"/>
    <x v="1"/>
    <x v="5"/>
    <s v="Belkin MediaBoard 104- Keyboard"/>
    <n v="0.75"/>
    <s v="United States"/>
    <x v="3"/>
    <x v="33"/>
    <s v="Summit"/>
    <n v="7901"/>
    <x v="163"/>
    <x v="166"/>
    <n v="-26.655999999999999"/>
    <n v="15"/>
    <n v="397.17"/>
    <n v="90361"/>
    <n v="27.44"/>
    <x v="3"/>
  </r>
  <r>
    <n v="2183"/>
    <s v="Sheryl Reese"/>
    <x v="3"/>
    <n v="0"/>
    <n v="1.48"/>
    <n v="0.7"/>
    <x v="1"/>
    <x v="2"/>
    <x v="2"/>
    <x v="14"/>
    <x v="2"/>
    <s v="Binder Clips by OIC"/>
    <n v="0.37"/>
    <s v="United States"/>
    <x v="0"/>
    <x v="32"/>
    <s v="Owensboro"/>
    <n v="42301"/>
    <x v="163"/>
    <x v="166"/>
    <n v="-203.09800000000001"/>
    <n v="12"/>
    <n v="19.32"/>
    <n v="91571"/>
    <n v="1.48"/>
    <x v="0"/>
  </r>
  <r>
    <n v="2512"/>
    <s v="Frances Holt"/>
    <x v="3"/>
    <n v="0.04"/>
    <n v="6.48"/>
    <n v="9.5399999999999991"/>
    <x v="1"/>
    <x v="2"/>
    <x v="2"/>
    <x v="7"/>
    <x v="5"/>
    <s v="Xerox 1905"/>
    <n v="0.37"/>
    <s v="United States"/>
    <x v="3"/>
    <x v="35"/>
    <s v="Cambridge"/>
    <n v="2138"/>
    <x v="163"/>
    <x v="166"/>
    <n v="-223.94399999999999"/>
    <n v="19"/>
    <n v="125.37"/>
    <n v="87030"/>
    <n v="6.44"/>
    <x v="3"/>
  </r>
  <r>
    <n v="1038"/>
    <s v="Jon Hale"/>
    <x v="0"/>
    <n v="0.1"/>
    <n v="7.64"/>
    <n v="5.83"/>
    <x v="1"/>
    <x v="3"/>
    <x v="2"/>
    <x v="7"/>
    <x v="2"/>
    <s v="Rediform Wirebound &quot;Phone Memo&quot; Message Book, 11 x 5-3/4"/>
    <n v="0.36"/>
    <s v="United States"/>
    <x v="0"/>
    <x v="12"/>
    <s v="Belle Glade"/>
    <n v="33430"/>
    <x v="164"/>
    <x v="166"/>
    <n v="-403.18740000000003"/>
    <n v="5"/>
    <n v="39.36"/>
    <n v="90641"/>
    <n v="7.54"/>
    <x v="0"/>
  </r>
  <r>
    <n v="2677"/>
    <s v="Geoffrey Rivera"/>
    <x v="0"/>
    <n v="0.03"/>
    <n v="41.32"/>
    <n v="58.66"/>
    <x v="2"/>
    <x v="0"/>
    <x v="0"/>
    <x v="11"/>
    <x v="6"/>
    <s v="Deflect-o EconoMat Studded, No Bevel Mat for Low Pile Carpeting"/>
    <n v="0.76"/>
    <s v="United States"/>
    <x v="0"/>
    <x v="21"/>
    <s v="Winchester"/>
    <n v="22601"/>
    <x v="164"/>
    <x v="166"/>
    <n v="-32.816000000000003"/>
    <n v="10"/>
    <n v="419.27"/>
    <n v="86633"/>
    <n v="41.29"/>
    <x v="0"/>
  </r>
  <r>
    <n v="2677"/>
    <s v="Geoffrey Rivera"/>
    <x v="0"/>
    <n v="0"/>
    <n v="6.88"/>
    <n v="2"/>
    <x v="1"/>
    <x v="0"/>
    <x v="2"/>
    <x v="7"/>
    <x v="2"/>
    <s v="Adams Phone Message Book, 200 Message Capacity, 8 1/16” x 11”"/>
    <n v="0.39"/>
    <s v="United States"/>
    <x v="0"/>
    <x v="21"/>
    <s v="Winchester"/>
    <n v="22601"/>
    <x v="164"/>
    <x v="164"/>
    <n v="-15.61"/>
    <n v="5"/>
    <n v="36"/>
    <n v="86633"/>
    <n v="6.88"/>
    <x v="0"/>
  </r>
  <r>
    <n v="2720"/>
    <s v="Donna Block"/>
    <x v="0"/>
    <n v="0"/>
    <n v="40.479999999999997"/>
    <n v="19.989999999999998"/>
    <x v="1"/>
    <x v="0"/>
    <x v="1"/>
    <x v="1"/>
    <x v="5"/>
    <s v="Keytronic Designer 104- Key Black Keyboard"/>
    <n v="0.77"/>
    <s v="United States"/>
    <x v="0"/>
    <x v="5"/>
    <s v="Dalton"/>
    <n v="30721"/>
    <x v="164"/>
    <x v="166"/>
    <n v="-25.634"/>
    <n v="6"/>
    <n v="264.95"/>
    <n v="88766"/>
    <n v="40.479999999999997"/>
    <x v="0"/>
  </r>
  <r>
    <n v="1492"/>
    <s v="Don Beard"/>
    <x v="1"/>
    <n v="0.04"/>
    <n v="119.99"/>
    <n v="14"/>
    <x v="0"/>
    <x v="3"/>
    <x v="1"/>
    <x v="3"/>
    <x v="3"/>
    <s v="Epson C82 Color Inkjet Printer"/>
    <n v="0.36"/>
    <s v="United States"/>
    <x v="1"/>
    <x v="6"/>
    <s v="Ozark"/>
    <n v="65721"/>
    <x v="164"/>
    <x v="167"/>
    <n v="509.95830000000001"/>
    <n v="6"/>
    <n v="739.07"/>
    <n v="88004"/>
    <n v="119.94999999999999"/>
    <x v="1"/>
  </r>
  <r>
    <n v="2355"/>
    <s v="Clyde Burnett"/>
    <x v="4"/>
    <n v="0.06"/>
    <n v="146.34"/>
    <n v="43.75"/>
    <x v="0"/>
    <x v="1"/>
    <x v="0"/>
    <x v="0"/>
    <x v="0"/>
    <s v="Bevis Round Conference Table Top &amp; Single Column Base"/>
    <n v="0.65"/>
    <s v="United States"/>
    <x v="2"/>
    <x v="8"/>
    <s v="Coachella"/>
    <n v="92236"/>
    <x v="164"/>
    <x v="167"/>
    <n v="-89.27"/>
    <n v="12"/>
    <n v="1721.24"/>
    <n v="91306"/>
    <n v="146.28"/>
    <x v="2"/>
  </r>
  <r>
    <n v="3096"/>
    <s v="Mike Howard"/>
    <x v="0"/>
    <n v="0.04"/>
    <n v="33.89"/>
    <n v="5.0999999999999996"/>
    <x v="2"/>
    <x v="1"/>
    <x v="2"/>
    <x v="6"/>
    <x v="5"/>
    <s v="File Shuttle II and Handi-File, Black"/>
    <n v="0.6"/>
    <s v="United States"/>
    <x v="3"/>
    <x v="27"/>
    <s v="Hilliard"/>
    <n v="43026"/>
    <x v="165"/>
    <x v="167"/>
    <n v="72.983999999999995"/>
    <n v="6"/>
    <n v="200.83"/>
    <n v="86222"/>
    <n v="33.85"/>
    <x v="3"/>
  </r>
  <r>
    <n v="283"/>
    <s v="Pauline Boyette"/>
    <x v="1"/>
    <n v="0.1"/>
    <n v="1.68"/>
    <n v="1.57"/>
    <x v="1"/>
    <x v="3"/>
    <x v="2"/>
    <x v="2"/>
    <x v="2"/>
    <s v="Newell 323"/>
    <n v="0.59"/>
    <s v="United States"/>
    <x v="3"/>
    <x v="33"/>
    <s v="Newark"/>
    <n v="7101"/>
    <x v="165"/>
    <x v="167"/>
    <n v="-11.57"/>
    <n v="11"/>
    <n v="18.71"/>
    <n v="89293"/>
    <n v="1.5799999999999998"/>
    <x v="3"/>
  </r>
  <r>
    <n v="286"/>
    <s v="Virginia Gay"/>
    <x v="2"/>
    <n v="0"/>
    <n v="4.13"/>
    <n v="5.34"/>
    <x v="1"/>
    <x v="0"/>
    <x v="2"/>
    <x v="5"/>
    <x v="5"/>
    <s v="ACCOHIDE® Binder by Acco"/>
    <n v="0.38"/>
    <s v="United States"/>
    <x v="1"/>
    <x v="38"/>
    <s v="Shawnee"/>
    <n v="66203"/>
    <x v="165"/>
    <x v="169"/>
    <n v="-61.87"/>
    <n v="9"/>
    <n v="40.950000000000003"/>
    <n v="89761"/>
    <n v="4.13"/>
    <x v="1"/>
  </r>
  <r>
    <n v="286"/>
    <s v="Virginia Gay"/>
    <x v="2"/>
    <n v="0.1"/>
    <n v="130.97999999999999"/>
    <n v="54.74"/>
    <x v="0"/>
    <x v="0"/>
    <x v="0"/>
    <x v="10"/>
    <x v="0"/>
    <s v="O'Sullivan Elevations Bookcase, Cherry Finish"/>
    <n v="0.69"/>
    <s v="United States"/>
    <x v="1"/>
    <x v="38"/>
    <s v="Shawnee"/>
    <n v="66203"/>
    <x v="165"/>
    <x v="169"/>
    <n v="-530.24"/>
    <n v="9"/>
    <n v="1155.73"/>
    <n v="89761"/>
    <n v="130.88"/>
    <x v="1"/>
  </r>
  <r>
    <n v="646"/>
    <s v="Robin High"/>
    <x v="2"/>
    <n v="0.03"/>
    <n v="51.75"/>
    <n v="19.989999999999998"/>
    <x v="1"/>
    <x v="3"/>
    <x v="0"/>
    <x v="11"/>
    <x v="5"/>
    <s v="Howard Miller 13-3/4&quot; Diameter Brushed Chrome Round Wall Clock"/>
    <n v="0.55000000000000004"/>
    <s v="United States"/>
    <x v="1"/>
    <x v="7"/>
    <s v="Shakopee"/>
    <n v="55379"/>
    <x v="165"/>
    <x v="170"/>
    <n v="261.44400000000002"/>
    <n v="16"/>
    <n v="818.81"/>
    <n v="90735"/>
    <n v="51.72"/>
    <x v="1"/>
  </r>
  <r>
    <n v="1189"/>
    <s v="Dwight Stephenson"/>
    <x v="2"/>
    <n v="0.06"/>
    <n v="10.89"/>
    <n v="4.5"/>
    <x v="1"/>
    <x v="1"/>
    <x v="2"/>
    <x v="8"/>
    <x v="5"/>
    <s v="Belkin 6 Outlet Metallic Surge Strip"/>
    <n v="0.59"/>
    <s v="United States"/>
    <x v="2"/>
    <x v="8"/>
    <s v="Huntington Beach"/>
    <n v="92646"/>
    <x v="165"/>
    <x v="170"/>
    <n v="-25.111999999999998"/>
    <n v="14"/>
    <n v="149.32"/>
    <n v="87584"/>
    <n v="10.83"/>
    <x v="2"/>
  </r>
  <r>
    <n v="1189"/>
    <s v="Dwight Stephenson"/>
    <x v="2"/>
    <n v="0.03"/>
    <n v="10.64"/>
    <n v="5.16"/>
    <x v="1"/>
    <x v="1"/>
    <x v="0"/>
    <x v="11"/>
    <x v="5"/>
    <s v="Eldon Expressions Punched Metal &amp; Wood Desk Accessories, Pewter &amp; Cherry"/>
    <n v="0.56999999999999995"/>
    <s v="United States"/>
    <x v="2"/>
    <x v="8"/>
    <s v="Huntington Beach"/>
    <n v="92646"/>
    <x v="165"/>
    <x v="170"/>
    <n v="17.376000000000001"/>
    <n v="16"/>
    <n v="177.01"/>
    <n v="87584"/>
    <n v="10.610000000000001"/>
    <x v="2"/>
  </r>
  <r>
    <n v="1189"/>
    <s v="Dwight Stephenson"/>
    <x v="2"/>
    <n v="0.03"/>
    <n v="7.96"/>
    <n v="4.95"/>
    <x v="1"/>
    <x v="1"/>
    <x v="0"/>
    <x v="11"/>
    <x v="5"/>
    <s v="Staples Plastic Wall Frames"/>
    <n v="0.41"/>
    <s v="United States"/>
    <x v="2"/>
    <x v="8"/>
    <s v="Huntington Beach"/>
    <n v="92646"/>
    <x v="165"/>
    <x v="165"/>
    <n v="24.260400000000001"/>
    <n v="4"/>
    <n v="35.159999999999997"/>
    <n v="87584"/>
    <n v="7.93"/>
    <x v="2"/>
  </r>
  <r>
    <n v="1193"/>
    <s v="Louis Parrish"/>
    <x v="2"/>
    <n v="0.03"/>
    <n v="10.64"/>
    <n v="5.16"/>
    <x v="1"/>
    <x v="1"/>
    <x v="0"/>
    <x v="11"/>
    <x v="5"/>
    <s v="Eldon Expressions Punched Metal &amp; Wood Desk Accessories, Pewter &amp; Cherry"/>
    <n v="0.56999999999999995"/>
    <s v="United States"/>
    <x v="3"/>
    <x v="31"/>
    <s v="Washington"/>
    <n v="20016"/>
    <x v="165"/>
    <x v="170"/>
    <n v="14.48"/>
    <n v="63"/>
    <n v="696.96"/>
    <n v="5984"/>
    <n v="10.610000000000001"/>
    <x v="3"/>
  </r>
  <r>
    <n v="1193"/>
    <s v="Louis Parrish"/>
    <x v="2"/>
    <n v="0.03"/>
    <n v="7.96"/>
    <n v="4.95"/>
    <x v="1"/>
    <x v="1"/>
    <x v="0"/>
    <x v="11"/>
    <x v="5"/>
    <s v="Staples Plastic Wall Frames"/>
    <n v="0.41"/>
    <s v="United States"/>
    <x v="3"/>
    <x v="31"/>
    <s v="Washington"/>
    <n v="20016"/>
    <x v="165"/>
    <x v="165"/>
    <n v="22.25"/>
    <n v="17"/>
    <n v="149.41"/>
    <n v="5984"/>
    <n v="7.93"/>
    <x v="3"/>
  </r>
  <r>
    <n v="3098"/>
    <s v="Lorraine Boykin"/>
    <x v="2"/>
    <n v="0"/>
    <n v="11.7"/>
    <n v="6.96"/>
    <x v="2"/>
    <x v="1"/>
    <x v="2"/>
    <x v="8"/>
    <x v="6"/>
    <s v="Harmony HEPA Quiet Air Purifiers"/>
    <n v="0.5"/>
    <s v="United States"/>
    <x v="3"/>
    <x v="11"/>
    <s v="Shirley"/>
    <n v="11967"/>
    <x v="165"/>
    <x v="165"/>
    <n v="-11.247999999999999"/>
    <n v="10"/>
    <n v="131.69"/>
    <n v="89315"/>
    <n v="11.7"/>
    <x v="3"/>
  </r>
  <r>
    <n v="907"/>
    <s v="Rachel Casey"/>
    <x v="4"/>
    <n v="0.09"/>
    <n v="2.6"/>
    <n v="2.4"/>
    <x v="1"/>
    <x v="2"/>
    <x v="2"/>
    <x v="2"/>
    <x v="2"/>
    <s v="12 Colored Short Pencils"/>
    <n v="0.57999999999999996"/>
    <s v="United States"/>
    <x v="0"/>
    <x v="32"/>
    <s v="Henderson"/>
    <n v="42420"/>
    <x v="165"/>
    <x v="165"/>
    <n v="1107.4079999999999"/>
    <n v="12"/>
    <n v="31.73"/>
    <n v="86460"/>
    <n v="2.5100000000000002"/>
    <x v="0"/>
  </r>
  <r>
    <n v="317"/>
    <s v="Katherine Kearney"/>
    <x v="3"/>
    <n v="0.09"/>
    <n v="7.38"/>
    <n v="5.21"/>
    <x v="1"/>
    <x v="3"/>
    <x v="0"/>
    <x v="11"/>
    <x v="5"/>
    <s v="Eldon® Expressions™ Wood Desk Accessories, Oak"/>
    <n v="0.56000000000000005"/>
    <s v="United States"/>
    <x v="2"/>
    <x v="8"/>
    <s v="Lemon Grove"/>
    <n v="91945"/>
    <x v="165"/>
    <x v="167"/>
    <n v="-27.16"/>
    <n v="9"/>
    <n v="66.55"/>
    <n v="86041"/>
    <n v="7.29"/>
    <x v="2"/>
  </r>
  <r>
    <n v="317"/>
    <s v="Katherine Kearney"/>
    <x v="3"/>
    <n v="0.04"/>
    <n v="5.98"/>
    <n v="5.15"/>
    <x v="1"/>
    <x v="3"/>
    <x v="2"/>
    <x v="7"/>
    <x v="5"/>
    <s v="Xerox 193"/>
    <n v="0.36"/>
    <s v="United States"/>
    <x v="2"/>
    <x v="8"/>
    <s v="Lemon Grove"/>
    <n v="91945"/>
    <x v="165"/>
    <x v="167"/>
    <n v="-52.344000000000001"/>
    <n v="17"/>
    <n v="103.49"/>
    <n v="86041"/>
    <n v="5.94"/>
    <x v="2"/>
  </r>
  <r>
    <n v="317"/>
    <s v="Katherine Kearney"/>
    <x v="3"/>
    <n v="0.04"/>
    <n v="15.42"/>
    <n v="10.68"/>
    <x v="1"/>
    <x v="3"/>
    <x v="2"/>
    <x v="6"/>
    <x v="5"/>
    <s v="Decoflex Hanging Personal Folder File, Blue"/>
    <n v="0.57999999999999996"/>
    <s v="United States"/>
    <x v="2"/>
    <x v="8"/>
    <s v="Lemon Grove"/>
    <n v="91945"/>
    <x v="165"/>
    <x v="167"/>
    <n v="-119.93600000000001"/>
    <n v="12"/>
    <n v="192.18"/>
    <n v="86041"/>
    <n v="15.38"/>
    <x v="2"/>
  </r>
  <r>
    <n v="395"/>
    <s v="Monica McCormick"/>
    <x v="0"/>
    <n v="0.04"/>
    <n v="15.98"/>
    <n v="4"/>
    <x v="1"/>
    <x v="3"/>
    <x v="1"/>
    <x v="1"/>
    <x v="5"/>
    <s v="Logitech Access Keyboard"/>
    <n v="0.37"/>
    <s v="United States"/>
    <x v="0"/>
    <x v="9"/>
    <s v="Albemarle"/>
    <n v="28001"/>
    <x v="166"/>
    <x v="165"/>
    <n v="-19.207999999999998"/>
    <n v="4"/>
    <n v="64.59"/>
    <n v="86384"/>
    <n v="15.940000000000001"/>
    <x v="0"/>
  </r>
  <r>
    <n v="395"/>
    <s v="Monica McCormick"/>
    <x v="0"/>
    <n v="0.06"/>
    <n v="22.84"/>
    <n v="5.47"/>
    <x v="1"/>
    <x v="3"/>
    <x v="2"/>
    <x v="7"/>
    <x v="5"/>
    <s v="Xerox 1929"/>
    <n v="0.39"/>
    <s v="United States"/>
    <x v="0"/>
    <x v="9"/>
    <s v="Albemarle"/>
    <n v="28001"/>
    <x v="166"/>
    <x v="171"/>
    <n v="7.44"/>
    <n v="20"/>
    <n v="461.94"/>
    <n v="86384"/>
    <n v="22.78"/>
    <x v="0"/>
  </r>
  <r>
    <n v="152"/>
    <s v="Kent Kerr"/>
    <x v="2"/>
    <n v="0.1"/>
    <n v="39.979999999999997"/>
    <n v="4"/>
    <x v="1"/>
    <x v="0"/>
    <x v="1"/>
    <x v="1"/>
    <x v="5"/>
    <s v="Microsoft Natural Keyboard Elite"/>
    <n v="0.7"/>
    <s v="United States"/>
    <x v="0"/>
    <x v="34"/>
    <s v="Knoxville"/>
    <n v="37918"/>
    <x v="166"/>
    <x v="170"/>
    <n v="360.24"/>
    <n v="21"/>
    <n v="772.56"/>
    <n v="89525"/>
    <n v="39.879999999999995"/>
    <x v="0"/>
  </r>
  <r>
    <n v="1958"/>
    <s v="Vickie Martinez"/>
    <x v="2"/>
    <n v="0.09"/>
    <n v="30.98"/>
    <n v="6.5"/>
    <x v="2"/>
    <x v="1"/>
    <x v="1"/>
    <x v="1"/>
    <x v="5"/>
    <s v="Belkin ErgoBoard™ Keyboard"/>
    <n v="0.64"/>
    <s v="United States"/>
    <x v="2"/>
    <x v="14"/>
    <s v="West Linn"/>
    <n v="97068"/>
    <x v="166"/>
    <x v="170"/>
    <n v="-55.97"/>
    <n v="7"/>
    <n v="204.34"/>
    <n v="89819"/>
    <n v="30.89"/>
    <x v="2"/>
  </r>
  <r>
    <n v="2954"/>
    <s v="William Sharma"/>
    <x v="2"/>
    <n v="0.09"/>
    <n v="12.22"/>
    <n v="2.85"/>
    <x v="1"/>
    <x v="1"/>
    <x v="0"/>
    <x v="11"/>
    <x v="1"/>
    <s v="Aluminum Document Frame"/>
    <n v="0.55000000000000004"/>
    <s v="United States"/>
    <x v="1"/>
    <x v="7"/>
    <s v="Maplewood"/>
    <n v="55119"/>
    <x v="166"/>
    <x v="172"/>
    <n v="70.676699999999997"/>
    <n v="9"/>
    <n v="102.43"/>
    <n v="86427"/>
    <n v="12.13"/>
    <x v="1"/>
  </r>
  <r>
    <n v="553"/>
    <s v="Kristine Connolly"/>
    <x v="4"/>
    <n v="0.08"/>
    <n v="124.49"/>
    <n v="51.94"/>
    <x v="0"/>
    <x v="3"/>
    <x v="0"/>
    <x v="0"/>
    <x v="0"/>
    <s v="Bevis 36 x 72 Conference Tables"/>
    <n v="0.63"/>
    <s v="United States"/>
    <x v="2"/>
    <x v="8"/>
    <s v="Los Angeles"/>
    <n v="90008"/>
    <x v="166"/>
    <x v="165"/>
    <n v="-500.38"/>
    <n v="56"/>
    <n v="6831.37"/>
    <n v="359"/>
    <n v="124.41"/>
    <x v="2"/>
  </r>
  <r>
    <n v="555"/>
    <s v="Walter Young"/>
    <x v="4"/>
    <n v="0.08"/>
    <n v="124.49"/>
    <n v="51.94"/>
    <x v="0"/>
    <x v="3"/>
    <x v="0"/>
    <x v="0"/>
    <x v="0"/>
    <s v="Bevis 36 x 72 Conference Tables"/>
    <n v="0.63"/>
    <s v="United States"/>
    <x v="2"/>
    <x v="15"/>
    <s v="Pleasant Grove"/>
    <n v="84062"/>
    <x v="166"/>
    <x v="165"/>
    <n v="-250.19"/>
    <n v="14"/>
    <n v="1707.84"/>
    <n v="86192"/>
    <n v="124.41"/>
    <x v="2"/>
  </r>
  <r>
    <n v="2016"/>
    <s v="Wayne Bean"/>
    <x v="4"/>
    <n v="0.1"/>
    <n v="10.48"/>
    <n v="2.89"/>
    <x v="1"/>
    <x v="3"/>
    <x v="2"/>
    <x v="2"/>
    <x v="1"/>
    <s v="Staples Battery-Operated Desktop Pencil Sharpener"/>
    <n v="0.6"/>
    <s v="United States"/>
    <x v="1"/>
    <x v="25"/>
    <s v="Southgate"/>
    <n v="48195"/>
    <x v="166"/>
    <x v="165"/>
    <n v="-8.9039999999999999"/>
    <n v="4"/>
    <n v="40.29"/>
    <n v="86874"/>
    <n v="10.38"/>
    <x v="1"/>
  </r>
  <r>
    <n v="594"/>
    <s v="Charlie Moore"/>
    <x v="0"/>
    <n v="0.04"/>
    <n v="39.479999999999997"/>
    <n v="1.99"/>
    <x v="1"/>
    <x v="1"/>
    <x v="1"/>
    <x v="1"/>
    <x v="1"/>
    <s v="80 Minute CD-R Spindle, 100/Pack - Staples"/>
    <n v="0.54"/>
    <s v="United States"/>
    <x v="1"/>
    <x v="2"/>
    <s v="Anderson"/>
    <n v="46016"/>
    <x v="167"/>
    <x v="170"/>
    <n v="484.8492"/>
    <n v="18"/>
    <n v="702.68"/>
    <n v="86311"/>
    <n v="39.44"/>
    <x v="1"/>
  </r>
  <r>
    <n v="594"/>
    <s v="Charlie Moore"/>
    <x v="0"/>
    <n v="0.04"/>
    <n v="3.7"/>
    <n v="1.61"/>
    <x v="1"/>
    <x v="1"/>
    <x v="0"/>
    <x v="11"/>
    <x v="2"/>
    <s v="3M Hangers With Command Adhesive"/>
    <n v="0.44"/>
    <s v="United States"/>
    <x v="1"/>
    <x v="2"/>
    <s v="Anderson"/>
    <n v="46016"/>
    <x v="167"/>
    <x v="171"/>
    <n v="18"/>
    <n v="18"/>
    <n v="67.239999999999995"/>
    <n v="86311"/>
    <n v="3.66"/>
    <x v="1"/>
  </r>
  <r>
    <n v="1009"/>
    <s v="Kristin George"/>
    <x v="1"/>
    <n v="0.1"/>
    <n v="550.98"/>
    <n v="45.7"/>
    <x v="0"/>
    <x v="3"/>
    <x v="0"/>
    <x v="0"/>
    <x v="0"/>
    <s v="Chromcraft Bull-Nose Wood Oval Conference Tables &amp; Bases"/>
    <n v="0.71"/>
    <s v="United States"/>
    <x v="3"/>
    <x v="29"/>
    <s v="Saco"/>
    <n v="4072"/>
    <x v="167"/>
    <x v="169"/>
    <n v="818.54617499999995"/>
    <n v="14"/>
    <n v="6963.67"/>
    <n v="88372"/>
    <n v="550.88"/>
    <x v="3"/>
  </r>
  <r>
    <n v="1956"/>
    <s v="Justin Frank"/>
    <x v="1"/>
    <n v="0.09"/>
    <n v="40.98"/>
    <n v="6.5"/>
    <x v="1"/>
    <x v="1"/>
    <x v="1"/>
    <x v="1"/>
    <x v="5"/>
    <s v="Targus USB Numeric Keypad"/>
    <n v="0.74"/>
    <s v="United States"/>
    <x v="2"/>
    <x v="3"/>
    <s v="Louisville"/>
    <n v="80027"/>
    <x v="167"/>
    <x v="169"/>
    <n v="-50.244999999999997"/>
    <n v="19"/>
    <n v="746.91"/>
    <n v="89820"/>
    <n v="40.889999999999993"/>
    <x v="2"/>
  </r>
  <r>
    <n v="796"/>
    <s v="Amanda Conner"/>
    <x v="3"/>
    <n v="0.1"/>
    <n v="14.42"/>
    <n v="6.75"/>
    <x v="1"/>
    <x v="3"/>
    <x v="2"/>
    <x v="8"/>
    <x v="6"/>
    <s v="Holmes Odor Grabber"/>
    <n v="0.52"/>
    <s v="United States"/>
    <x v="1"/>
    <x v="13"/>
    <s v="Papillion"/>
    <n v="68046"/>
    <x v="167"/>
    <x v="170"/>
    <n v="-20.103999999999999"/>
    <n v="1"/>
    <n v="15.49"/>
    <n v="86869"/>
    <n v="14.32"/>
    <x v="1"/>
  </r>
  <r>
    <n v="2323"/>
    <s v="Emma Buckley"/>
    <x v="3"/>
    <n v="0.06"/>
    <n v="4.9800000000000004"/>
    <n v="4.62"/>
    <x v="2"/>
    <x v="0"/>
    <x v="1"/>
    <x v="1"/>
    <x v="1"/>
    <s v="Imation 3.5&quot;, DISKETTE 44766 HGHLD3.52HD/FM, 10/Pack"/>
    <n v="0.64"/>
    <s v="United States"/>
    <x v="2"/>
    <x v="8"/>
    <s v="Coachella"/>
    <n v="92236"/>
    <x v="167"/>
    <x v="165"/>
    <n v="-27.004999999999999"/>
    <n v="7"/>
    <n v="38.74"/>
    <n v="88722"/>
    <n v="4.9200000000000008"/>
    <x v="2"/>
  </r>
  <r>
    <n v="3138"/>
    <s v="Herbert Donnelly Swanson"/>
    <x v="3"/>
    <n v="0.05"/>
    <n v="4.0599999999999996"/>
    <n v="6.89"/>
    <x v="2"/>
    <x v="3"/>
    <x v="2"/>
    <x v="8"/>
    <x v="5"/>
    <s v="Eureka Disposable Bags for Sanitaire® Vibra Groomer I® Upright Vac"/>
    <n v="0.6"/>
    <s v="United States"/>
    <x v="3"/>
    <x v="47"/>
    <s v="Londonderry"/>
    <n v="3053"/>
    <x v="167"/>
    <x v="169"/>
    <n v="-122.83499999999999"/>
    <n v="22"/>
    <n v="92.57"/>
    <n v="86796"/>
    <n v="4.01"/>
    <x v="3"/>
  </r>
  <r>
    <n v="3167"/>
    <s v="Ray Silverman"/>
    <x v="3"/>
    <n v="7.0000000000000007E-2"/>
    <n v="280.98"/>
    <n v="57"/>
    <x v="0"/>
    <x v="3"/>
    <x v="0"/>
    <x v="9"/>
    <x v="3"/>
    <s v="Hon 2090 “Pillow Soft” Series Mid Back Swivel/Tilt Chairs"/>
    <n v="0.78"/>
    <s v="United States"/>
    <x v="0"/>
    <x v="12"/>
    <s v="Ponte Vedra Beach"/>
    <n v="32004"/>
    <x v="167"/>
    <x v="171"/>
    <n v="-283.9914"/>
    <n v="14"/>
    <n v="3936.61"/>
    <n v="86491"/>
    <n v="280.91000000000003"/>
    <x v="0"/>
  </r>
  <r>
    <n v="3167"/>
    <s v="Ray Silverman"/>
    <x v="3"/>
    <n v="0"/>
    <n v="4.9800000000000004"/>
    <n v="7.44"/>
    <x v="1"/>
    <x v="3"/>
    <x v="2"/>
    <x v="7"/>
    <x v="5"/>
    <s v="Xerox 1922"/>
    <n v="0.36"/>
    <s v="United States"/>
    <x v="0"/>
    <x v="12"/>
    <s v="Ponte Vedra Beach"/>
    <n v="32004"/>
    <x v="167"/>
    <x v="169"/>
    <n v="-195.34200000000001"/>
    <n v="15"/>
    <n v="78.31"/>
    <n v="86491"/>
    <n v="4.9800000000000004"/>
    <x v="0"/>
  </r>
  <r>
    <n v="3167"/>
    <s v="Ray Silverman"/>
    <x v="3"/>
    <n v="0.1"/>
    <n v="3.98"/>
    <n v="0.83"/>
    <x v="1"/>
    <x v="3"/>
    <x v="2"/>
    <x v="2"/>
    <x v="2"/>
    <s v="Fluorescent Highlighters by Dixon"/>
    <n v="0.51"/>
    <s v="United States"/>
    <x v="0"/>
    <x v="12"/>
    <s v="Ponte Vedra Beach"/>
    <n v="32004"/>
    <x v="167"/>
    <x v="169"/>
    <n v="-89.709199999999996"/>
    <n v="11"/>
    <n v="42.46"/>
    <n v="86491"/>
    <n v="3.88"/>
    <x v="0"/>
  </r>
  <r>
    <n v="491"/>
    <s v="Toni Swanson"/>
    <x v="0"/>
    <n v="0.02"/>
    <n v="1360.14"/>
    <n v="14.7"/>
    <x v="0"/>
    <x v="1"/>
    <x v="1"/>
    <x v="3"/>
    <x v="3"/>
    <s v="Okidata ML395C Color Dot Matrix Printer"/>
    <n v="0.59"/>
    <s v="United States"/>
    <x v="3"/>
    <x v="11"/>
    <s v="New York City"/>
    <n v="10154"/>
    <x v="168"/>
    <x v="170"/>
    <n v="2028.12"/>
    <n v="22"/>
    <n v="31670.6"/>
    <n v="6562"/>
    <n v="1360.1200000000001"/>
    <x v="3"/>
  </r>
  <r>
    <n v="494"/>
    <s v="Jimmy Alston Holder"/>
    <x v="0"/>
    <n v="0.02"/>
    <n v="1360.14"/>
    <n v="14.7"/>
    <x v="0"/>
    <x v="1"/>
    <x v="1"/>
    <x v="3"/>
    <x v="3"/>
    <s v="Okidata ML395C Color Dot Matrix Printer"/>
    <n v="0.59"/>
    <s v="United States"/>
    <x v="2"/>
    <x v="4"/>
    <s v="Seattle"/>
    <n v="98115"/>
    <x v="168"/>
    <x v="170"/>
    <n v="3042.18"/>
    <n v="6"/>
    <n v="8637.44"/>
    <n v="88908"/>
    <n v="1360.1200000000001"/>
    <x v="2"/>
  </r>
  <r>
    <n v="896"/>
    <s v="Jennifer Siegel"/>
    <x v="0"/>
    <n v="0.06"/>
    <n v="47.98"/>
    <n v="3.61"/>
    <x v="1"/>
    <x v="3"/>
    <x v="1"/>
    <x v="1"/>
    <x v="1"/>
    <s v="DS/HD IBM Formatted Diskettes, 200/Pack - Staples"/>
    <n v="0.71"/>
    <s v="United States"/>
    <x v="1"/>
    <x v="18"/>
    <s v="Denton"/>
    <n v="76201"/>
    <x v="168"/>
    <x v="170"/>
    <n v="35.954999999999998"/>
    <n v="11"/>
    <n v="517.67999999999995"/>
    <n v="90167"/>
    <n v="47.919999999999995"/>
    <x v="1"/>
  </r>
  <r>
    <n v="2352"/>
    <s v="Kerry Beach"/>
    <x v="0"/>
    <n v="0.06"/>
    <n v="59.76"/>
    <n v="9.7100000000000009"/>
    <x v="1"/>
    <x v="1"/>
    <x v="2"/>
    <x v="6"/>
    <x v="5"/>
    <s v="Advantus 10-Drawer Portable Organizer, Chrome Metal Frame, Smoke Drawers"/>
    <n v="0.56999999999999995"/>
    <s v="United States"/>
    <x v="3"/>
    <x v="36"/>
    <s v="Cumberland"/>
    <n v="21501"/>
    <x v="168"/>
    <x v="173"/>
    <n v="756.67470000000003"/>
    <n v="18"/>
    <n v="1096.6300000000001"/>
    <n v="86165"/>
    <n v="59.699999999999996"/>
    <x v="3"/>
  </r>
  <r>
    <n v="2352"/>
    <s v="Kerry Beach"/>
    <x v="0"/>
    <n v="7.0000000000000007E-2"/>
    <n v="195.99"/>
    <n v="4.2"/>
    <x v="1"/>
    <x v="1"/>
    <x v="1"/>
    <x v="12"/>
    <x v="5"/>
    <s v="T65"/>
    <n v="0.56000000000000005"/>
    <s v="United States"/>
    <x v="3"/>
    <x v="36"/>
    <s v="Cumberland"/>
    <n v="21501"/>
    <x v="168"/>
    <x v="173"/>
    <n v="-222.34299999999999"/>
    <n v="4"/>
    <n v="632.12"/>
    <n v="86165"/>
    <n v="195.92000000000002"/>
    <x v="3"/>
  </r>
  <r>
    <n v="1123"/>
    <s v="Peggy Lanier"/>
    <x v="1"/>
    <n v="0.09"/>
    <n v="175.99"/>
    <n v="4.99"/>
    <x v="1"/>
    <x v="0"/>
    <x v="1"/>
    <x v="12"/>
    <x v="5"/>
    <s v="5165"/>
    <n v="0.59"/>
    <s v="United States"/>
    <x v="2"/>
    <x v="8"/>
    <s v="Roseville"/>
    <n v="95661"/>
    <x v="168"/>
    <x v="170"/>
    <n v="2169.7464"/>
    <n v="22"/>
    <n v="3144.56"/>
    <n v="87016"/>
    <n v="175.9"/>
    <x v="2"/>
  </r>
  <r>
    <n v="1124"/>
    <s v="Randy Jiang"/>
    <x v="1"/>
    <n v="0.09"/>
    <n v="160.97999999999999"/>
    <n v="35.020000000000003"/>
    <x v="0"/>
    <x v="0"/>
    <x v="0"/>
    <x v="10"/>
    <x v="0"/>
    <s v="Rush Hierlooms Collection Rich Wood Bookcases"/>
    <n v="0.72"/>
    <s v="United States"/>
    <x v="3"/>
    <x v="22"/>
    <s v="Norwich"/>
    <n v="6360"/>
    <x v="168"/>
    <x v="169"/>
    <n v="-229.93"/>
    <n v="18"/>
    <n v="2653.02"/>
    <n v="87016"/>
    <n v="160.88999999999999"/>
    <x v="3"/>
  </r>
  <r>
    <n v="1432"/>
    <s v="Kerry Green"/>
    <x v="2"/>
    <n v="7.0000000000000007E-2"/>
    <n v="10.98"/>
    <n v="4.8"/>
    <x v="1"/>
    <x v="3"/>
    <x v="2"/>
    <x v="15"/>
    <x v="5"/>
    <s v="Manila Recycled Extra-Heavyweight Clasp Envelopes, 6&quot; x 9&quot;"/>
    <n v="0.36"/>
    <s v="United States"/>
    <x v="1"/>
    <x v="2"/>
    <s v="Indianapolis"/>
    <n v="46203"/>
    <x v="168"/>
    <x v="174"/>
    <n v="52.92"/>
    <n v="16"/>
    <n v="165.21"/>
    <n v="86827"/>
    <n v="10.91"/>
    <x v="1"/>
  </r>
  <r>
    <n v="491"/>
    <s v="Toni Swanson"/>
    <x v="3"/>
    <n v="0.02"/>
    <n v="9.06"/>
    <n v="9.86"/>
    <x v="1"/>
    <x v="1"/>
    <x v="2"/>
    <x v="7"/>
    <x v="5"/>
    <s v="Southworth 25% Cotton Linen-Finish Paper &amp; Envelopes"/>
    <n v="0.4"/>
    <s v="United States"/>
    <x v="3"/>
    <x v="11"/>
    <s v="New York City"/>
    <n v="10154"/>
    <x v="168"/>
    <x v="170"/>
    <n v="-63.51"/>
    <n v="24"/>
    <n v="239.82"/>
    <n v="42852"/>
    <n v="9.0400000000000009"/>
    <x v="3"/>
  </r>
  <r>
    <n v="494"/>
    <s v="Jimmy Alston Holder"/>
    <x v="3"/>
    <n v="0.02"/>
    <n v="9.06"/>
    <n v="9.86"/>
    <x v="1"/>
    <x v="1"/>
    <x v="2"/>
    <x v="7"/>
    <x v="5"/>
    <s v="Southworth 25% Cotton Linen-Finish Paper &amp; Envelopes"/>
    <n v="0.4"/>
    <s v="United States"/>
    <x v="2"/>
    <x v="4"/>
    <s v="Seattle"/>
    <n v="98115"/>
    <x v="168"/>
    <x v="170"/>
    <n v="-31.754999999999999"/>
    <n v="6"/>
    <n v="59.95"/>
    <n v="88908"/>
    <n v="9.0400000000000009"/>
    <x v="2"/>
  </r>
  <r>
    <n v="1424"/>
    <s v="Robyn Zhou"/>
    <x v="3"/>
    <n v="0.05"/>
    <n v="8.0399999999999991"/>
    <n v="8.94"/>
    <x v="1"/>
    <x v="2"/>
    <x v="2"/>
    <x v="5"/>
    <x v="5"/>
    <s v="Fellowes Twister Kit, Gray/Clear, 3/pkg"/>
    <n v="0.4"/>
    <s v="United States"/>
    <x v="2"/>
    <x v="3"/>
    <s v="Englewood"/>
    <n v="80112"/>
    <x v="168"/>
    <x v="170"/>
    <n v="-164.3948"/>
    <n v="15"/>
    <n v="121.36"/>
    <n v="89449"/>
    <n v="7.9899999999999993"/>
    <x v="2"/>
  </r>
  <r>
    <n v="2487"/>
    <s v="Michelle Bryant Phillips"/>
    <x v="3"/>
    <n v="0.04"/>
    <n v="3.08"/>
    <n v="0.99"/>
    <x v="1"/>
    <x v="0"/>
    <x v="2"/>
    <x v="13"/>
    <x v="5"/>
    <s v="Avery 481"/>
    <n v="0.37"/>
    <s v="United States"/>
    <x v="0"/>
    <x v="5"/>
    <s v="Tucker"/>
    <n v="30084"/>
    <x v="168"/>
    <x v="169"/>
    <n v="257.08319999999998"/>
    <n v="14"/>
    <n v="43.41"/>
    <n v="91415"/>
    <n v="3.04"/>
    <x v="0"/>
  </r>
  <r>
    <n v="2487"/>
    <s v="Michelle Bryant Phillips"/>
    <x v="3"/>
    <n v="0.1"/>
    <n v="2.78"/>
    <n v="1.25"/>
    <x v="1"/>
    <x v="0"/>
    <x v="2"/>
    <x v="2"/>
    <x v="2"/>
    <s v="Newell 318"/>
    <n v="0.59"/>
    <s v="United States"/>
    <x v="0"/>
    <x v="5"/>
    <s v="Tucker"/>
    <n v="30084"/>
    <x v="168"/>
    <x v="169"/>
    <n v="0.78539999999999999"/>
    <n v="18"/>
    <n v="46.42"/>
    <n v="91415"/>
    <n v="2.6799999999999997"/>
    <x v="0"/>
  </r>
  <r>
    <n v="2713"/>
    <s v="Lynda Banks"/>
    <x v="0"/>
    <n v="7.0000000000000007E-2"/>
    <n v="2.88"/>
    <n v="0.5"/>
    <x v="1"/>
    <x v="3"/>
    <x v="2"/>
    <x v="13"/>
    <x v="5"/>
    <s v="Avery 492"/>
    <n v="0.39"/>
    <s v="United States"/>
    <x v="1"/>
    <x v="25"/>
    <s v="Kalamazoo"/>
    <n v="49001"/>
    <x v="169"/>
    <x v="175"/>
    <n v="17.429400000000001"/>
    <n v="9"/>
    <n v="25.26"/>
    <n v="88701"/>
    <n v="2.81"/>
    <x v="1"/>
  </r>
  <r>
    <n v="2713"/>
    <s v="Lynda Banks"/>
    <x v="0"/>
    <n v="0.03"/>
    <n v="348.21"/>
    <n v="40.19"/>
    <x v="0"/>
    <x v="3"/>
    <x v="0"/>
    <x v="0"/>
    <x v="0"/>
    <s v="Bretford CR4500 Series Slim Rectangular Table"/>
    <n v="0.62"/>
    <s v="United States"/>
    <x v="1"/>
    <x v="25"/>
    <s v="Kalamazoo"/>
    <n v="49001"/>
    <x v="169"/>
    <x v="170"/>
    <n v="-178.86959999999999"/>
    <n v="2"/>
    <n v="736.16"/>
    <n v="88701"/>
    <n v="348.18"/>
    <x v="1"/>
  </r>
  <r>
    <n v="2049"/>
    <s v="Kenneth Pollock"/>
    <x v="1"/>
    <n v="0.03"/>
    <n v="15.28"/>
    <n v="1.99"/>
    <x v="1"/>
    <x v="3"/>
    <x v="1"/>
    <x v="1"/>
    <x v="1"/>
    <s v="Memorex 4.7GB DVD+R, 3/Pack"/>
    <n v="0.42"/>
    <s v="United States"/>
    <x v="0"/>
    <x v="21"/>
    <s v="Harrisonburg"/>
    <n v="22801"/>
    <x v="169"/>
    <x v="173"/>
    <n v="-266.68599999999998"/>
    <n v="19"/>
    <n v="290.98"/>
    <n v="88220"/>
    <n v="15.25"/>
    <x v="0"/>
  </r>
  <r>
    <n v="2049"/>
    <s v="Kenneth Pollock"/>
    <x v="1"/>
    <n v="0.09"/>
    <n v="1.76"/>
    <n v="0.7"/>
    <x v="1"/>
    <x v="3"/>
    <x v="2"/>
    <x v="2"/>
    <x v="2"/>
    <s v="Newell 326"/>
    <n v="0.56000000000000005"/>
    <s v="United States"/>
    <x v="0"/>
    <x v="21"/>
    <s v="Harrisonburg"/>
    <n v="22801"/>
    <x v="169"/>
    <x v="175"/>
    <n v="-12.278"/>
    <n v="13"/>
    <n v="21.77"/>
    <n v="88220"/>
    <n v="1.67"/>
    <x v="0"/>
  </r>
  <r>
    <n v="2305"/>
    <s v="Pat Kinney"/>
    <x v="1"/>
    <n v="0"/>
    <n v="90.48"/>
    <n v="19.989999999999998"/>
    <x v="1"/>
    <x v="0"/>
    <x v="2"/>
    <x v="15"/>
    <x v="5"/>
    <s v="Tyvek® Side-Opening Peel &amp; Seel® Expanding Envelopes"/>
    <n v="0.4"/>
    <s v="United States"/>
    <x v="1"/>
    <x v="46"/>
    <s v="Watertown"/>
    <n v="57201"/>
    <x v="169"/>
    <x v="175"/>
    <n v="800.25509999999997"/>
    <n v="12"/>
    <n v="1159.79"/>
    <n v="89869"/>
    <n v="90.48"/>
    <x v="1"/>
  </r>
  <r>
    <n v="648"/>
    <s v="Steve O'Brien"/>
    <x v="3"/>
    <n v="0.02"/>
    <n v="25.38"/>
    <n v="8.99"/>
    <x v="1"/>
    <x v="2"/>
    <x v="0"/>
    <x v="11"/>
    <x v="1"/>
    <s v="Executive Impressions 13&quot; Chairman Wall Clock"/>
    <n v="0.5"/>
    <s v="United States"/>
    <x v="1"/>
    <x v="10"/>
    <s v="Bolingbrook"/>
    <n v="60440"/>
    <x v="169"/>
    <x v="170"/>
    <n v="-10.36"/>
    <n v="1"/>
    <n v="34.11"/>
    <n v="91365"/>
    <n v="25.36"/>
    <x v="1"/>
  </r>
  <r>
    <n v="792"/>
    <s v="Holly Pate"/>
    <x v="3"/>
    <n v="0.09"/>
    <n v="6.48"/>
    <n v="9.68"/>
    <x v="1"/>
    <x v="3"/>
    <x v="2"/>
    <x v="7"/>
    <x v="5"/>
    <s v="Xerox 1993"/>
    <n v="0.36"/>
    <s v="United States"/>
    <x v="1"/>
    <x v="19"/>
    <s v="Mustang"/>
    <n v="73064"/>
    <x v="169"/>
    <x v="170"/>
    <n v="-204.16"/>
    <n v="16"/>
    <n v="99.92"/>
    <n v="88753"/>
    <n v="6.3900000000000006"/>
    <x v="1"/>
  </r>
  <r>
    <n v="1511"/>
    <s v="Joseph Dawson"/>
    <x v="0"/>
    <n v="0.09"/>
    <n v="20.98"/>
    <n v="1.49"/>
    <x v="1"/>
    <x v="3"/>
    <x v="2"/>
    <x v="5"/>
    <x v="5"/>
    <s v="Avery Legal 4-Ring Binder"/>
    <n v="0.35"/>
    <s v="United States"/>
    <x v="1"/>
    <x v="2"/>
    <s v="Muncie"/>
    <n v="47302"/>
    <x v="170"/>
    <x v="175"/>
    <n v="199.1823"/>
    <n v="14"/>
    <n v="288.67"/>
    <n v="90303"/>
    <n v="20.89"/>
    <x v="1"/>
  </r>
  <r>
    <n v="2874"/>
    <s v="Marian Willis"/>
    <x v="0"/>
    <n v="0.03"/>
    <n v="304.99"/>
    <n v="19.989999999999998"/>
    <x v="1"/>
    <x v="2"/>
    <x v="2"/>
    <x v="5"/>
    <x v="5"/>
    <s v="Ibico Hi-Tech Manual Binding System"/>
    <n v="0.4"/>
    <s v="United States"/>
    <x v="1"/>
    <x v="13"/>
    <s v="La Vista"/>
    <n v="68128"/>
    <x v="170"/>
    <x v="175"/>
    <n v="4033.6089000000002"/>
    <n v="19"/>
    <n v="5845.81"/>
    <n v="89874"/>
    <n v="304.96000000000004"/>
    <x v="1"/>
  </r>
  <r>
    <n v="2874"/>
    <s v="Marian Willis"/>
    <x v="0"/>
    <n v="0.09"/>
    <n v="65.989999999999995"/>
    <n v="8.99"/>
    <x v="1"/>
    <x v="2"/>
    <x v="1"/>
    <x v="12"/>
    <x v="5"/>
    <s v="V 3600 Series"/>
    <n v="0.57999999999999996"/>
    <s v="United States"/>
    <x v="1"/>
    <x v="13"/>
    <s v="La Vista"/>
    <n v="68128"/>
    <x v="170"/>
    <x v="175"/>
    <n v="141.7824"/>
    <n v="12"/>
    <n v="633.85"/>
    <n v="89874"/>
    <n v="65.899999999999991"/>
    <x v="1"/>
  </r>
  <r>
    <n v="2963"/>
    <s v="Frances Johnson"/>
    <x v="0"/>
    <n v="0.01"/>
    <n v="7.98"/>
    <n v="6.5"/>
    <x v="1"/>
    <x v="1"/>
    <x v="2"/>
    <x v="6"/>
    <x v="6"/>
    <s v="Iris Project Case"/>
    <n v="0.59"/>
    <s v="United States"/>
    <x v="3"/>
    <x v="36"/>
    <s v="Middle River"/>
    <n v="21220"/>
    <x v="170"/>
    <x v="173"/>
    <n v="-34.591999999999999"/>
    <n v="4"/>
    <n v="34.909999999999997"/>
    <n v="88612"/>
    <n v="7.9700000000000006"/>
    <x v="3"/>
  </r>
  <r>
    <n v="3132"/>
    <s v="Anita Kang"/>
    <x v="1"/>
    <n v="0.1"/>
    <n v="180.98"/>
    <n v="26.2"/>
    <x v="0"/>
    <x v="3"/>
    <x v="0"/>
    <x v="9"/>
    <x v="3"/>
    <s v="Global Ergonomic Managers Chair"/>
    <n v="0.59"/>
    <s v="United States"/>
    <x v="1"/>
    <x v="10"/>
    <s v="Mundelein"/>
    <n v="60060"/>
    <x v="170"/>
    <x v="173"/>
    <n v="-64.664000000000001"/>
    <n v="3"/>
    <n v="519.41999999999996"/>
    <n v="86790"/>
    <n v="180.88"/>
    <x v="1"/>
  </r>
  <r>
    <n v="437"/>
    <s v="Alice Berger McIntyre"/>
    <x v="2"/>
    <n v="0.05"/>
    <n v="125.99"/>
    <n v="8.08"/>
    <x v="1"/>
    <x v="0"/>
    <x v="1"/>
    <x v="12"/>
    <x v="5"/>
    <s v="StarTAC ST7762"/>
    <n v="0.56999999999999995"/>
    <s v="United States"/>
    <x v="3"/>
    <x v="35"/>
    <s v="Lunenburg"/>
    <n v="1462"/>
    <x v="170"/>
    <x v="174"/>
    <n v="427.11840000000001"/>
    <n v="9"/>
    <n v="952.26"/>
    <n v="90695"/>
    <n v="125.94"/>
    <x v="3"/>
  </r>
  <r>
    <n v="1127"/>
    <s v="Ray Grady"/>
    <x v="2"/>
    <n v="0.04"/>
    <n v="4.71"/>
    <n v="0.7"/>
    <x v="1"/>
    <x v="1"/>
    <x v="2"/>
    <x v="14"/>
    <x v="2"/>
    <s v="Plymouth Boxed Rubber Bands by Plymouth"/>
    <n v="0.8"/>
    <s v="United States"/>
    <x v="1"/>
    <x v="18"/>
    <s v="Eagle Pass"/>
    <n v="78852"/>
    <x v="170"/>
    <x v="176"/>
    <n v="4.53"/>
    <n v="19"/>
    <n v="90.52"/>
    <n v="87222"/>
    <n v="4.67"/>
    <x v="1"/>
  </r>
  <r>
    <n v="1128"/>
    <s v="Kurt O'Connor"/>
    <x v="2"/>
    <n v="0.06"/>
    <n v="4.2"/>
    <n v="2.2599999999999998"/>
    <x v="1"/>
    <x v="1"/>
    <x v="2"/>
    <x v="7"/>
    <x v="2"/>
    <s v="Important Message Pads, 50 4-1/4 x 5-1/2 Forms per Pad"/>
    <n v="0.36"/>
    <s v="United States"/>
    <x v="1"/>
    <x v="18"/>
    <s v="Edinburg"/>
    <n v="78539"/>
    <x v="170"/>
    <x v="174"/>
    <n v="9.7799999999999994"/>
    <n v="13"/>
    <n v="55.97"/>
    <n v="87222"/>
    <n v="4.1400000000000006"/>
    <x v="1"/>
  </r>
  <r>
    <n v="2279"/>
    <s v="Lucille McGee"/>
    <x v="2"/>
    <n v="0.04"/>
    <n v="4.4800000000000004"/>
    <n v="2.5"/>
    <x v="2"/>
    <x v="2"/>
    <x v="2"/>
    <x v="15"/>
    <x v="5"/>
    <s v="Ampad #10 Peel &amp; Seel® Holiday Envelopes"/>
    <n v="0.37"/>
    <s v="United States"/>
    <x v="3"/>
    <x v="28"/>
    <s v="Greensburg"/>
    <n v="15601"/>
    <x v="170"/>
    <x v="176"/>
    <n v="10.32"/>
    <n v="7"/>
    <n v="35.93"/>
    <n v="85949"/>
    <n v="4.4400000000000004"/>
    <x v="3"/>
  </r>
  <r>
    <n v="101"/>
    <s v="Claudia Boyle"/>
    <x v="4"/>
    <n v="0.1"/>
    <n v="19.98"/>
    <n v="4"/>
    <x v="1"/>
    <x v="1"/>
    <x v="1"/>
    <x v="1"/>
    <x v="5"/>
    <s v="Belkin 105-Key Black Keyboard"/>
    <n v="0.68"/>
    <s v="United States"/>
    <x v="3"/>
    <x v="29"/>
    <s v="Biddeford"/>
    <n v="4005"/>
    <x v="170"/>
    <x v="175"/>
    <n v="-16.2"/>
    <n v="16"/>
    <n v="303.58999999999997"/>
    <n v="88205"/>
    <n v="19.88"/>
    <x v="3"/>
  </r>
  <r>
    <n v="102"/>
    <s v="Caroline Johnston"/>
    <x v="4"/>
    <n v="0.1"/>
    <n v="19.98"/>
    <n v="4"/>
    <x v="1"/>
    <x v="1"/>
    <x v="1"/>
    <x v="1"/>
    <x v="5"/>
    <s v="Belkin 105-Key Black Keyboard"/>
    <n v="0.68"/>
    <s v="United States"/>
    <x v="3"/>
    <x v="35"/>
    <s v="Boston"/>
    <n v="2129"/>
    <x v="170"/>
    <x v="175"/>
    <n v="-20.25"/>
    <n v="65"/>
    <n v="1233.32"/>
    <n v="3397"/>
    <n v="19.88"/>
    <x v="3"/>
  </r>
  <r>
    <n v="102"/>
    <s v="Caroline Johnston"/>
    <x v="4"/>
    <n v="0.09"/>
    <n v="2.88"/>
    <n v="1.49"/>
    <x v="1"/>
    <x v="1"/>
    <x v="2"/>
    <x v="5"/>
    <x v="5"/>
    <s v="Avery Durable Binders"/>
    <n v="0.36"/>
    <s v="United States"/>
    <x v="3"/>
    <x v="35"/>
    <s v="Boston"/>
    <n v="2129"/>
    <x v="170"/>
    <x v="173"/>
    <n v="-3.3809999999999998"/>
    <n v="17"/>
    <n v="47.31"/>
    <n v="3397"/>
    <n v="2.79"/>
    <x v="3"/>
  </r>
  <r>
    <n v="109"/>
    <s v="Tom McFarland"/>
    <x v="4"/>
    <n v="0.09"/>
    <n v="2.88"/>
    <n v="1.49"/>
    <x v="1"/>
    <x v="1"/>
    <x v="2"/>
    <x v="5"/>
    <x v="5"/>
    <s v="Avery Durable Binders"/>
    <n v="0.36"/>
    <s v="United States"/>
    <x v="3"/>
    <x v="33"/>
    <s v="Lodi"/>
    <n v="7644"/>
    <x v="170"/>
    <x v="173"/>
    <n v="-2.7048000000000001"/>
    <n v="4"/>
    <n v="11.13"/>
    <n v="88205"/>
    <n v="2.79"/>
    <x v="3"/>
  </r>
  <r>
    <n v="522"/>
    <s v="Aaron Riggs"/>
    <x v="4"/>
    <n v="0.02"/>
    <n v="150.97999999999999"/>
    <n v="13.99"/>
    <x v="2"/>
    <x v="0"/>
    <x v="1"/>
    <x v="3"/>
    <x v="6"/>
    <s v="Canon MP41DH Printing Calculator"/>
    <n v="0.38"/>
    <s v="United States"/>
    <x v="2"/>
    <x v="14"/>
    <s v="Redmond"/>
    <n v="97756"/>
    <x v="170"/>
    <x v="175"/>
    <n v="26.1"/>
    <n v="3"/>
    <n v="480.37"/>
    <n v="89327"/>
    <n v="150.95999999999998"/>
    <x v="2"/>
  </r>
  <r>
    <n v="522"/>
    <s v="Aaron Riggs"/>
    <x v="4"/>
    <n v="0.1"/>
    <n v="5.43"/>
    <n v="0.95"/>
    <x v="1"/>
    <x v="0"/>
    <x v="2"/>
    <x v="7"/>
    <x v="2"/>
    <s v="Wirebound Message Book, 4 per Page"/>
    <n v="0.36"/>
    <s v="United States"/>
    <x v="2"/>
    <x v="14"/>
    <s v="Redmond"/>
    <n v="97756"/>
    <x v="170"/>
    <x v="175"/>
    <n v="-2.58"/>
    <n v="1"/>
    <n v="5.76"/>
    <n v="89327"/>
    <n v="5.33"/>
    <x v="2"/>
  </r>
  <r>
    <n v="522"/>
    <s v="Aaron Riggs"/>
    <x v="4"/>
    <n v="0.01"/>
    <n v="179.29"/>
    <n v="29.21"/>
    <x v="0"/>
    <x v="0"/>
    <x v="0"/>
    <x v="0"/>
    <x v="0"/>
    <s v="Bevis Round Conference Table Top, X-Base"/>
    <n v="0.74"/>
    <s v="United States"/>
    <x v="2"/>
    <x v="14"/>
    <s v="Redmond"/>
    <n v="97756"/>
    <x v="170"/>
    <x v="173"/>
    <n v="2800.12"/>
    <n v="21"/>
    <n v="3112.13"/>
    <n v="89327"/>
    <n v="179.28"/>
    <x v="2"/>
  </r>
  <r>
    <n v="445"/>
    <s v="Judy Barrett"/>
    <x v="1"/>
    <n v="0.09"/>
    <n v="200.98"/>
    <n v="55.96"/>
    <x v="0"/>
    <x v="0"/>
    <x v="0"/>
    <x v="10"/>
    <x v="0"/>
    <s v="O'Sullivan Living Dimensions 3-Shelf Bookcases"/>
    <n v="0.75"/>
    <s v="United States"/>
    <x v="1"/>
    <x v="13"/>
    <s v="Norfolk"/>
    <n v="68701"/>
    <x v="171"/>
    <x v="175"/>
    <n v="-512.87199999999996"/>
    <n v="9"/>
    <n v="1766.68"/>
    <n v="88084"/>
    <n v="200.89"/>
    <x v="1"/>
  </r>
  <r>
    <n v="445"/>
    <s v="Judy Barrett"/>
    <x v="1"/>
    <n v="0.09"/>
    <n v="2.78"/>
    <n v="0.97"/>
    <x v="1"/>
    <x v="0"/>
    <x v="2"/>
    <x v="2"/>
    <x v="2"/>
    <s v="Newell 333"/>
    <n v="0.59"/>
    <s v="United States"/>
    <x v="1"/>
    <x v="13"/>
    <s v="Norfolk"/>
    <n v="68701"/>
    <x v="171"/>
    <x v="175"/>
    <n v="-3.7839999999999998"/>
    <n v="11"/>
    <n v="29.02"/>
    <n v="88084"/>
    <n v="2.69"/>
    <x v="1"/>
  </r>
  <r>
    <n v="2333"/>
    <s v="Megan Woods"/>
    <x v="1"/>
    <n v="0.06"/>
    <n v="180.98"/>
    <n v="26.2"/>
    <x v="0"/>
    <x v="0"/>
    <x v="0"/>
    <x v="9"/>
    <x v="3"/>
    <s v="Global Ergonomic Managers Chair"/>
    <n v="0.59"/>
    <s v="United States"/>
    <x v="1"/>
    <x v="30"/>
    <s v="Green Bay"/>
    <n v="54302"/>
    <x v="171"/>
    <x v="175"/>
    <n v="-122.235"/>
    <n v="1"/>
    <n v="191.73"/>
    <n v="89611"/>
    <n v="180.92"/>
    <x v="1"/>
  </r>
  <r>
    <n v="1548"/>
    <s v="John Bray"/>
    <x v="2"/>
    <n v="0"/>
    <n v="599.99"/>
    <n v="24.49"/>
    <x v="1"/>
    <x v="3"/>
    <x v="1"/>
    <x v="4"/>
    <x v="4"/>
    <s v="Canon Image Class D660 Copier"/>
    <n v="0.44"/>
    <s v="United States"/>
    <x v="1"/>
    <x v="2"/>
    <s v="Richmond"/>
    <n v="47374"/>
    <x v="171"/>
    <x v="172"/>
    <n v="-367.16500000000002"/>
    <n v="18"/>
    <n v="11015.82"/>
    <n v="88487"/>
    <n v="599.99"/>
    <x v="1"/>
  </r>
  <r>
    <n v="2215"/>
    <s v="Christopher High"/>
    <x v="2"/>
    <n v="7.0000000000000007E-2"/>
    <n v="3.28"/>
    <n v="3.97"/>
    <x v="1"/>
    <x v="3"/>
    <x v="2"/>
    <x v="2"/>
    <x v="2"/>
    <s v="Newell 337"/>
    <n v="0.56000000000000005"/>
    <s v="United States"/>
    <x v="3"/>
    <x v="27"/>
    <s v="Massillon"/>
    <n v="44646"/>
    <x v="171"/>
    <x v="173"/>
    <n v="-22.175999999999998"/>
    <n v="4"/>
    <n v="14.76"/>
    <n v="90314"/>
    <n v="3.21"/>
    <x v="3"/>
  </r>
  <r>
    <n v="2216"/>
    <s v="Clara Kaplan"/>
    <x v="2"/>
    <n v="0.02"/>
    <n v="256.99"/>
    <n v="11.25"/>
    <x v="1"/>
    <x v="3"/>
    <x v="1"/>
    <x v="1"/>
    <x v="5"/>
    <s v="Hayes Optima 56K V.90 Internal Voice Modem"/>
    <n v="0.51"/>
    <s v="United States"/>
    <x v="3"/>
    <x v="27"/>
    <s v="Medina"/>
    <n v="44256"/>
    <x v="171"/>
    <x v="177"/>
    <n v="-214.10400000000001"/>
    <n v="3"/>
    <n v="808.44"/>
    <n v="90314"/>
    <n v="256.97000000000003"/>
    <x v="3"/>
  </r>
  <r>
    <n v="2216"/>
    <s v="Clara Kaplan"/>
    <x v="2"/>
    <n v="0.01"/>
    <n v="6.48"/>
    <n v="5.14"/>
    <x v="1"/>
    <x v="3"/>
    <x v="2"/>
    <x v="7"/>
    <x v="5"/>
    <s v="Xerox 23"/>
    <n v="0.37"/>
    <s v="United States"/>
    <x v="3"/>
    <x v="27"/>
    <s v="Medina"/>
    <n v="44256"/>
    <x v="171"/>
    <x v="172"/>
    <n v="-26.936"/>
    <n v="10"/>
    <n v="67.41"/>
    <n v="90314"/>
    <n v="6.4700000000000006"/>
    <x v="3"/>
  </r>
  <r>
    <n v="2352"/>
    <s v="Kerry Beach"/>
    <x v="3"/>
    <n v="0.09"/>
    <n v="71.37"/>
    <n v="69"/>
    <x v="1"/>
    <x v="2"/>
    <x v="0"/>
    <x v="0"/>
    <x v="4"/>
    <s v="Lesro Sheffield Collection Coffee Table, End Table, Center Table, Corner Table"/>
    <n v="0.68"/>
    <s v="United States"/>
    <x v="3"/>
    <x v="36"/>
    <s v="Cumberland"/>
    <n v="21501"/>
    <x v="171"/>
    <x v="175"/>
    <n v="-1537.1356000000001"/>
    <n v="19"/>
    <n v="1302.98"/>
    <n v="86166"/>
    <n v="71.28"/>
    <x v="3"/>
  </r>
  <r>
    <n v="2044"/>
    <s v="Jay Simon"/>
    <x v="2"/>
    <n v="0.09"/>
    <n v="20.99"/>
    <n v="2.5"/>
    <x v="1"/>
    <x v="3"/>
    <x v="1"/>
    <x v="12"/>
    <x v="2"/>
    <s v="Accessory37"/>
    <n v="0.81"/>
    <s v="United States"/>
    <x v="0"/>
    <x v="1"/>
    <s v="Rogers"/>
    <n v="72756"/>
    <x v="172"/>
    <x v="178"/>
    <n v="-136.12200000000001"/>
    <n v="6"/>
    <n v="100.11"/>
    <n v="88692"/>
    <n v="20.9"/>
    <x v="0"/>
  </r>
  <r>
    <n v="3325"/>
    <s v="Diane Barr"/>
    <x v="2"/>
    <n v="0"/>
    <n v="8.74"/>
    <n v="8.2899999999999991"/>
    <x v="1"/>
    <x v="1"/>
    <x v="2"/>
    <x v="15"/>
    <x v="5"/>
    <s v="#10- 4 1/8&quot; x 9 1/2&quot; Recycled Envelopes"/>
    <n v="0.38"/>
    <s v="United States"/>
    <x v="2"/>
    <x v="14"/>
    <s v="Coos Bay"/>
    <n v="97420"/>
    <x v="172"/>
    <x v="176"/>
    <n v="-79.400000000000006"/>
    <n v="14"/>
    <n v="131.62"/>
    <n v="90986"/>
    <n v="8.74"/>
    <x v="2"/>
  </r>
  <r>
    <n v="721"/>
    <s v="Melvin Duke"/>
    <x v="3"/>
    <n v="0.04"/>
    <n v="10.64"/>
    <n v="5.16"/>
    <x v="1"/>
    <x v="3"/>
    <x v="0"/>
    <x v="11"/>
    <x v="5"/>
    <s v="Eldon Expressions Punched Metal &amp; Wood Desk Accessories, Pewter &amp; Cherry"/>
    <n v="0.56999999999999995"/>
    <s v="United States"/>
    <x v="1"/>
    <x v="2"/>
    <s v="Frankfort"/>
    <n v="46041"/>
    <x v="172"/>
    <x v="172"/>
    <n v="24.096"/>
    <n v="6"/>
    <n v="66.900000000000006"/>
    <n v="91053"/>
    <n v="10.600000000000001"/>
    <x v="1"/>
  </r>
  <r>
    <n v="721"/>
    <s v="Melvin Duke"/>
    <x v="3"/>
    <n v="0.03"/>
    <n v="2.78"/>
    <n v="1.34"/>
    <x v="2"/>
    <x v="3"/>
    <x v="2"/>
    <x v="2"/>
    <x v="2"/>
    <s v="Prang Drawing Pencil Set"/>
    <n v="0.45"/>
    <s v="United States"/>
    <x v="1"/>
    <x v="2"/>
    <s v="Frankfort"/>
    <n v="46041"/>
    <x v="172"/>
    <x v="176"/>
    <n v="6.9720000000000004"/>
    <n v="15"/>
    <n v="43.13"/>
    <n v="91053"/>
    <n v="2.75"/>
    <x v="1"/>
  </r>
  <r>
    <n v="3084"/>
    <s v="Debbie Hsu"/>
    <x v="3"/>
    <n v="0.01"/>
    <n v="7.1"/>
    <n v="6.05"/>
    <x v="1"/>
    <x v="0"/>
    <x v="2"/>
    <x v="5"/>
    <x v="5"/>
    <s v="Wilson Jones Hanging View Binder, White, 1&quot;"/>
    <n v="0.39"/>
    <s v="United States"/>
    <x v="2"/>
    <x v="4"/>
    <s v="Lacey"/>
    <n v="98503"/>
    <x v="172"/>
    <x v="172"/>
    <n v="-39.186250000000001"/>
    <n v="18"/>
    <n v="133.19"/>
    <n v="89880"/>
    <n v="7.09"/>
    <x v="2"/>
  </r>
  <r>
    <n v="3084"/>
    <s v="Debbie Hsu"/>
    <x v="3"/>
    <n v="0.05"/>
    <n v="18.97"/>
    <n v="9.0299999999999994"/>
    <x v="1"/>
    <x v="0"/>
    <x v="2"/>
    <x v="7"/>
    <x v="5"/>
    <s v="Computer Printout Paper with Letter-Trim Perforations"/>
    <n v="0.37"/>
    <s v="United States"/>
    <x v="2"/>
    <x v="4"/>
    <s v="Lacey"/>
    <n v="98503"/>
    <x v="172"/>
    <x v="172"/>
    <n v="-1.89"/>
    <n v="5"/>
    <n v="97.33"/>
    <n v="89880"/>
    <n v="18.919999999999998"/>
    <x v="2"/>
  </r>
  <r>
    <n v="1416"/>
    <s v="Betsy Gibson"/>
    <x v="1"/>
    <n v="0.04"/>
    <n v="46.89"/>
    <n v="5.0999999999999996"/>
    <x v="1"/>
    <x v="0"/>
    <x v="2"/>
    <x v="8"/>
    <x v="6"/>
    <s v="Bionaire Personal Warm Mist Humidifier/Vaporizer"/>
    <n v="0.46"/>
    <s v="United States"/>
    <x v="1"/>
    <x v="2"/>
    <s v="Indianapolis"/>
    <n v="46203"/>
    <x v="173"/>
    <x v="174"/>
    <n v="87.12"/>
    <n v="4"/>
    <n v="182.61"/>
    <n v="90540"/>
    <n v="46.85"/>
    <x v="1"/>
  </r>
  <r>
    <n v="1551"/>
    <s v="Laurence Flowers"/>
    <x v="2"/>
    <n v="7.0000000000000007E-2"/>
    <n v="17.7"/>
    <n v="9.4700000000000006"/>
    <x v="1"/>
    <x v="1"/>
    <x v="2"/>
    <x v="6"/>
    <x v="5"/>
    <s v="Portfile® Personal File Boxes"/>
    <n v="0.59"/>
    <s v="United States"/>
    <x v="0"/>
    <x v="0"/>
    <s v="Biloxi"/>
    <n v="39530"/>
    <x v="173"/>
    <x v="178"/>
    <n v="-243.54400000000001"/>
    <n v="18"/>
    <n v="300.67"/>
    <n v="87488"/>
    <n v="17.63"/>
    <x v="0"/>
  </r>
  <r>
    <n v="3128"/>
    <s v="Cathy Burgess"/>
    <x v="2"/>
    <n v="0.08"/>
    <n v="3.69"/>
    <n v="2.5"/>
    <x v="1"/>
    <x v="0"/>
    <x v="2"/>
    <x v="15"/>
    <x v="5"/>
    <s v="Colored Envelopes"/>
    <n v="0.39"/>
    <s v="United States"/>
    <x v="0"/>
    <x v="17"/>
    <s v="Shreveport"/>
    <n v="71109"/>
    <x v="173"/>
    <x v="177"/>
    <n v="-139.07599999999999"/>
    <n v="9"/>
    <n v="31.98"/>
    <n v="89810"/>
    <n v="3.61"/>
    <x v="0"/>
  </r>
  <r>
    <n v="3176"/>
    <s v="Jackie McCullough"/>
    <x v="2"/>
    <n v="0.02"/>
    <n v="58.14"/>
    <n v="36.61"/>
    <x v="0"/>
    <x v="1"/>
    <x v="0"/>
    <x v="10"/>
    <x v="0"/>
    <s v="O'Sullivan 3-Shelf Heavy-Duty Bookcases"/>
    <n v="0.61"/>
    <s v="United States"/>
    <x v="0"/>
    <x v="12"/>
    <s v="Jacksonville"/>
    <n v="32216"/>
    <x v="173"/>
    <x v="178"/>
    <n v="0.25800000000000001"/>
    <n v="22"/>
    <n v="1358.02"/>
    <n v="90821"/>
    <n v="58.12"/>
    <x v="0"/>
  </r>
  <r>
    <n v="3176"/>
    <s v="Jackie McCullough"/>
    <x v="2"/>
    <n v="0.03"/>
    <n v="15.57"/>
    <n v="1.39"/>
    <x v="1"/>
    <x v="1"/>
    <x v="2"/>
    <x v="15"/>
    <x v="5"/>
    <s v="Park Ridge™ Embossed Executive Business Envelopes"/>
    <n v="0.38"/>
    <s v="United States"/>
    <x v="0"/>
    <x v="12"/>
    <s v="Jacksonville"/>
    <n v="32216"/>
    <x v="173"/>
    <x v="178"/>
    <n v="63.222000000000001"/>
    <n v="22"/>
    <n v="358.84"/>
    <n v="90821"/>
    <n v="15.540000000000001"/>
    <x v="0"/>
  </r>
  <r>
    <n v="447"/>
    <s v="Valerie Moon"/>
    <x v="3"/>
    <n v="0.04"/>
    <n v="130.97999999999999"/>
    <n v="30"/>
    <x v="0"/>
    <x v="3"/>
    <x v="0"/>
    <x v="9"/>
    <x v="3"/>
    <s v="Office Star - Contemporary Task Swivel chair with 2-way adjustable arms, Plum"/>
    <n v="0.78"/>
    <s v="United States"/>
    <x v="1"/>
    <x v="7"/>
    <s v="Roseville"/>
    <n v="55113"/>
    <x v="173"/>
    <x v="179"/>
    <n v="-82.903999999999996"/>
    <n v="1"/>
    <n v="159.51"/>
    <n v="90449"/>
    <n v="130.94"/>
    <x v="1"/>
  </r>
  <r>
    <n v="447"/>
    <s v="Valerie Moon"/>
    <x v="3"/>
    <n v="0.05"/>
    <n v="200.99"/>
    <n v="4.2"/>
    <x v="1"/>
    <x v="3"/>
    <x v="1"/>
    <x v="12"/>
    <x v="5"/>
    <s v="2160i"/>
    <n v="0.59"/>
    <s v="United States"/>
    <x v="1"/>
    <x v="7"/>
    <s v="Roseville"/>
    <n v="55113"/>
    <x v="173"/>
    <x v="172"/>
    <n v="1268.8064999999999"/>
    <n v="11"/>
    <n v="1838.85"/>
    <n v="90449"/>
    <n v="200.94"/>
    <x v="1"/>
  </r>
  <r>
    <n v="1419"/>
    <s v="Brooke Lancaster"/>
    <x v="3"/>
    <n v="0.01"/>
    <n v="124.49"/>
    <n v="51.94"/>
    <x v="0"/>
    <x v="0"/>
    <x v="0"/>
    <x v="0"/>
    <x v="0"/>
    <s v="Bevis 36 x 72 Conference Tables"/>
    <n v="0.63"/>
    <s v="United States"/>
    <x v="1"/>
    <x v="2"/>
    <s v="Lafayette"/>
    <n v="47905"/>
    <x v="173"/>
    <x v="176"/>
    <n v="-94.674644999999998"/>
    <n v="18"/>
    <n v="2376.12"/>
    <n v="90540"/>
    <n v="124.47999999999999"/>
    <x v="1"/>
  </r>
  <r>
    <n v="1442"/>
    <s v="Rodney Field"/>
    <x v="3"/>
    <n v="0.04"/>
    <n v="177.98"/>
    <n v="0.99"/>
    <x v="1"/>
    <x v="3"/>
    <x v="2"/>
    <x v="8"/>
    <x v="5"/>
    <s v="Kensington 7 Outlet MasterPiece Power Center"/>
    <n v="0.56000000000000005"/>
    <s v="United States"/>
    <x v="1"/>
    <x v="6"/>
    <s v="Springfield"/>
    <n v="65807"/>
    <x v="173"/>
    <x v="174"/>
    <n v="1909.8855000000001"/>
    <n v="15"/>
    <n v="2767.95"/>
    <n v="89076"/>
    <n v="177.94"/>
    <x v="1"/>
  </r>
  <r>
    <n v="2903"/>
    <s v="Frances Powers"/>
    <x v="3"/>
    <n v="0.06"/>
    <n v="70.89"/>
    <n v="89.3"/>
    <x v="0"/>
    <x v="0"/>
    <x v="0"/>
    <x v="0"/>
    <x v="0"/>
    <s v="KI Conference Tables"/>
    <n v="0.72"/>
    <s v="United States"/>
    <x v="3"/>
    <x v="27"/>
    <s v="Reynoldsburg"/>
    <n v="43068"/>
    <x v="173"/>
    <x v="172"/>
    <n v="65.077020000000005"/>
    <n v="6"/>
    <n v="364.26"/>
    <n v="87374"/>
    <n v="70.83"/>
    <x v="3"/>
  </r>
  <r>
    <n v="3261"/>
    <s v="Steven Long"/>
    <x v="3"/>
    <n v="7.0000000000000007E-2"/>
    <n v="105.34"/>
    <n v="24.49"/>
    <x v="2"/>
    <x v="1"/>
    <x v="0"/>
    <x v="11"/>
    <x v="4"/>
    <s v="Deflect-o DuraMat Antistatic Studded Beveled Mat for Medium Pile Carpeting"/>
    <n v="0.61"/>
    <s v="United States"/>
    <x v="1"/>
    <x v="25"/>
    <s v="Adrian"/>
    <n v="49221"/>
    <x v="173"/>
    <x v="176"/>
    <n v="710.67240000000004"/>
    <n v="10"/>
    <n v="1029.96"/>
    <n v="90296"/>
    <n v="105.27000000000001"/>
    <x v="1"/>
  </r>
  <r>
    <n v="2197"/>
    <s v="Karen O'Donnell"/>
    <x v="0"/>
    <n v="0.08"/>
    <n v="100.97"/>
    <n v="7.18"/>
    <x v="1"/>
    <x v="0"/>
    <x v="1"/>
    <x v="1"/>
    <x v="5"/>
    <s v="Gyration Ultra Cordless Optical Suite"/>
    <n v="0.46"/>
    <s v="United States"/>
    <x v="3"/>
    <x v="11"/>
    <s v="Levittown"/>
    <n v="11756"/>
    <x v="174"/>
    <x v="174"/>
    <n v="126.22499999999999"/>
    <n v="7"/>
    <n v="650.25"/>
    <n v="89176"/>
    <n v="100.89"/>
    <x v="3"/>
  </r>
  <r>
    <n v="2197"/>
    <s v="Karen O'Donnell"/>
    <x v="0"/>
    <n v="0"/>
    <n v="13.4"/>
    <n v="4.95"/>
    <x v="1"/>
    <x v="0"/>
    <x v="0"/>
    <x v="11"/>
    <x v="1"/>
    <s v="Electrix 20W Halogen Replacement Bulb for Zoom-In Desk Lamp"/>
    <n v="0.37"/>
    <s v="United States"/>
    <x v="3"/>
    <x v="11"/>
    <s v="Levittown"/>
    <n v="11756"/>
    <x v="174"/>
    <x v="174"/>
    <n v="187.7628"/>
    <n v="19"/>
    <n v="272.12"/>
    <n v="89176"/>
    <n v="13.4"/>
    <x v="3"/>
  </r>
  <r>
    <n v="2062"/>
    <s v="Alfred Singh"/>
    <x v="2"/>
    <n v="0.04"/>
    <n v="291.73"/>
    <n v="48.8"/>
    <x v="0"/>
    <x v="3"/>
    <x v="0"/>
    <x v="9"/>
    <x v="3"/>
    <s v="Hon 4070 Series Pagoda™ Armless Upholstered Stacking Chairs"/>
    <n v="0.56000000000000005"/>
    <s v="United States"/>
    <x v="0"/>
    <x v="21"/>
    <s v="Mechanicsville"/>
    <n v="23111"/>
    <x v="174"/>
    <x v="177"/>
    <n v="-115.90389999999999"/>
    <n v="22"/>
    <n v="6676.61"/>
    <n v="87148"/>
    <n v="291.69"/>
    <x v="0"/>
  </r>
  <r>
    <n v="2587"/>
    <s v="Eugene H Walsh"/>
    <x v="3"/>
    <n v="0.02"/>
    <n v="22.72"/>
    <n v="8.99"/>
    <x v="1"/>
    <x v="2"/>
    <x v="0"/>
    <x v="11"/>
    <x v="1"/>
    <s v="Executive Impressions 14&quot; Two-Color Numerals Wall Clock"/>
    <n v="0.44"/>
    <s v="United States"/>
    <x v="1"/>
    <x v="30"/>
    <s v="Manitowoc"/>
    <n v="54220"/>
    <x v="174"/>
    <x v="176"/>
    <n v="200.0172"/>
    <n v="12"/>
    <n v="289.88"/>
    <n v="91167"/>
    <n v="22.7"/>
    <x v="1"/>
  </r>
  <r>
    <n v="1380"/>
    <s v="Jeanne Walker"/>
    <x v="2"/>
    <n v="0.05"/>
    <n v="2.89"/>
    <n v="0.5"/>
    <x v="1"/>
    <x v="2"/>
    <x v="2"/>
    <x v="13"/>
    <x v="5"/>
    <s v="Avery 498"/>
    <n v="0.38"/>
    <s v="United States"/>
    <x v="3"/>
    <x v="47"/>
    <s v="Portsmouth"/>
    <n v="3801"/>
    <x v="175"/>
    <x v="180"/>
    <n v="18.0642"/>
    <n v="9"/>
    <n v="26.18"/>
    <n v="88213"/>
    <n v="2.8400000000000003"/>
    <x v="3"/>
  </r>
  <r>
    <n v="936"/>
    <s v="Robyn Garner"/>
    <x v="3"/>
    <n v="0.05"/>
    <n v="5.98"/>
    <n v="5.46"/>
    <x v="1"/>
    <x v="3"/>
    <x v="2"/>
    <x v="7"/>
    <x v="5"/>
    <s v="Xerox 1983"/>
    <n v="0.36"/>
    <s v="United States"/>
    <x v="2"/>
    <x v="8"/>
    <s v="Redlands"/>
    <n v="92374"/>
    <x v="175"/>
    <x v="174"/>
    <n v="-31.885000000000002"/>
    <n v="17"/>
    <n v="104.95"/>
    <n v="90589"/>
    <n v="5.9300000000000006"/>
    <x v="2"/>
  </r>
  <r>
    <n v="937"/>
    <s v="Kelly Shaw"/>
    <x v="3"/>
    <n v="0.01"/>
    <n v="65.989999999999995"/>
    <n v="3.99"/>
    <x v="1"/>
    <x v="3"/>
    <x v="1"/>
    <x v="12"/>
    <x v="5"/>
    <s v="StarTAC 7760"/>
    <n v="0.59"/>
    <s v="United States"/>
    <x v="2"/>
    <x v="8"/>
    <s v="Redondo Beach"/>
    <n v="90278"/>
    <x v="175"/>
    <x v="179"/>
    <n v="-95.210499999999996"/>
    <n v="3"/>
    <n v="166.59"/>
    <n v="90589"/>
    <n v="65.97999999999999"/>
    <x v="2"/>
  </r>
  <r>
    <n v="2617"/>
    <s v="Gerald Crabtree"/>
    <x v="3"/>
    <n v="0.1"/>
    <n v="3.25"/>
    <n v="49"/>
    <x v="1"/>
    <x v="3"/>
    <x v="2"/>
    <x v="8"/>
    <x v="4"/>
    <s v="Bravo II™ Megaboss® 12-Amp Hard Body Upright, Replacement Belts, 2 Belts per Pack"/>
    <n v="0.56000000000000005"/>
    <s v="United States"/>
    <x v="1"/>
    <x v="46"/>
    <s v="Aberdeen"/>
    <n v="57401"/>
    <x v="175"/>
    <x v="179"/>
    <n v="-286.245"/>
    <n v="6"/>
    <n v="40.69"/>
    <n v="91496"/>
    <n v="3.15"/>
    <x v="1"/>
  </r>
  <r>
    <n v="2987"/>
    <s v="Natalie Watts"/>
    <x v="0"/>
    <n v="0.09"/>
    <n v="100.98"/>
    <n v="35.840000000000003"/>
    <x v="0"/>
    <x v="2"/>
    <x v="0"/>
    <x v="10"/>
    <x v="0"/>
    <s v="Bush Westfield Collection Bookcases, Fully Assembled"/>
    <n v="0.62"/>
    <s v="United States"/>
    <x v="1"/>
    <x v="20"/>
    <s v="West Des Moines"/>
    <n v="50265"/>
    <x v="176"/>
    <x v="179"/>
    <n v="-103.624"/>
    <n v="17"/>
    <n v="1700.38"/>
    <n v="91180"/>
    <n v="100.89"/>
    <x v="1"/>
  </r>
  <r>
    <n v="2987"/>
    <s v="Natalie Watts"/>
    <x v="0"/>
    <n v="0.1"/>
    <n v="5.78"/>
    <n v="7.96"/>
    <x v="1"/>
    <x v="2"/>
    <x v="2"/>
    <x v="7"/>
    <x v="5"/>
    <s v="Xerox 196"/>
    <n v="0.36"/>
    <s v="United States"/>
    <x v="1"/>
    <x v="20"/>
    <s v="West Des Moines"/>
    <n v="50265"/>
    <x v="176"/>
    <x v="179"/>
    <n v="-57.823999999999998"/>
    <n v="6"/>
    <n v="35.96"/>
    <n v="91180"/>
    <n v="5.6800000000000006"/>
    <x v="1"/>
  </r>
  <r>
    <n v="3209"/>
    <s v="Elsie Floyd"/>
    <x v="0"/>
    <n v="0.03"/>
    <n v="4.9800000000000004"/>
    <n v="4.62"/>
    <x v="2"/>
    <x v="3"/>
    <x v="1"/>
    <x v="1"/>
    <x v="1"/>
    <s v="Imation 3.5&quot;, DISKETTE 44766 HGHLD3.52HD/FM, 10/Pack"/>
    <n v="0.64"/>
    <s v="United States"/>
    <x v="2"/>
    <x v="8"/>
    <s v="Beverly Hills"/>
    <n v="90210"/>
    <x v="176"/>
    <x v="181"/>
    <n v="-30.45"/>
    <n v="8"/>
    <n v="44.24"/>
    <n v="90739"/>
    <n v="4.95"/>
    <x v="2"/>
  </r>
  <r>
    <n v="1357"/>
    <s v="Marguerite Yu"/>
    <x v="1"/>
    <n v="7.0000000000000007E-2"/>
    <n v="119.99"/>
    <n v="16.8"/>
    <x v="0"/>
    <x v="2"/>
    <x v="1"/>
    <x v="3"/>
    <x v="0"/>
    <s v="Epson C62 Color Inkjet Printer"/>
    <n v="0.35"/>
    <s v="United States"/>
    <x v="1"/>
    <x v="18"/>
    <s v="Weslaco"/>
    <n v="78596"/>
    <x v="176"/>
    <x v="177"/>
    <n v="1206.5961"/>
    <n v="15"/>
    <n v="1748.69"/>
    <n v="88185"/>
    <n v="119.92"/>
    <x v="1"/>
  </r>
  <r>
    <n v="1733"/>
    <s v="Nina Horne Kelly"/>
    <x v="1"/>
    <n v="0.02"/>
    <n v="30.98"/>
    <n v="17.079999999999998"/>
    <x v="1"/>
    <x v="0"/>
    <x v="2"/>
    <x v="7"/>
    <x v="5"/>
    <s v="Xerox 197"/>
    <n v="0.4"/>
    <s v="United States"/>
    <x v="3"/>
    <x v="31"/>
    <s v="Washington"/>
    <n v="20012"/>
    <x v="176"/>
    <x v="181"/>
    <n v="-32.28"/>
    <n v="13"/>
    <n v="438.25"/>
    <n v="59937"/>
    <n v="30.96"/>
    <x v="3"/>
  </r>
  <r>
    <n v="1735"/>
    <s v="Eric West"/>
    <x v="1"/>
    <n v="0.02"/>
    <n v="30.98"/>
    <n v="17.079999999999998"/>
    <x v="1"/>
    <x v="0"/>
    <x v="2"/>
    <x v="7"/>
    <x v="5"/>
    <s v="Xerox 197"/>
    <n v="0.4"/>
    <s v="United States"/>
    <x v="3"/>
    <x v="11"/>
    <s v="Hempstead"/>
    <n v="11550"/>
    <x v="176"/>
    <x v="181"/>
    <n v="-16.14"/>
    <n v="3"/>
    <n v="101.13"/>
    <n v="88444"/>
    <n v="30.96"/>
    <x v="3"/>
  </r>
  <r>
    <n v="1191"/>
    <s v="John Morse"/>
    <x v="2"/>
    <n v="0.03"/>
    <n v="28.53"/>
    <n v="1.49"/>
    <x v="1"/>
    <x v="0"/>
    <x v="2"/>
    <x v="5"/>
    <x v="5"/>
    <s v="Lock-Up Easel 'Spel-Binder'"/>
    <n v="0.38"/>
    <s v="United States"/>
    <x v="3"/>
    <x v="22"/>
    <s v="New Britain"/>
    <n v="6050"/>
    <x v="176"/>
    <x v="178"/>
    <n v="59.4405"/>
    <n v="3"/>
    <n v="88.84"/>
    <n v="87587"/>
    <n v="28.5"/>
    <x v="3"/>
  </r>
  <r>
    <n v="1193"/>
    <s v="Louis Parrish"/>
    <x v="2"/>
    <n v="0.09"/>
    <n v="49.99"/>
    <n v="19.989999999999998"/>
    <x v="1"/>
    <x v="0"/>
    <x v="1"/>
    <x v="1"/>
    <x v="5"/>
    <s v="Zoom V.92 USB External Faxmodem"/>
    <n v="0.41"/>
    <s v="United States"/>
    <x v="3"/>
    <x v="31"/>
    <s v="Washington"/>
    <n v="20016"/>
    <x v="176"/>
    <x v="177"/>
    <n v="-17.03"/>
    <n v="48"/>
    <n v="2373.3200000000002"/>
    <n v="11206"/>
    <n v="49.9"/>
    <x v="3"/>
  </r>
  <r>
    <n v="1193"/>
    <s v="Louis Parrish"/>
    <x v="2"/>
    <n v="0.03"/>
    <n v="28.53"/>
    <n v="1.49"/>
    <x v="1"/>
    <x v="0"/>
    <x v="2"/>
    <x v="5"/>
    <x v="5"/>
    <s v="Lock-Up Easel 'Spel-Binder'"/>
    <n v="0.38"/>
    <s v="United States"/>
    <x v="3"/>
    <x v="31"/>
    <s v="Washington"/>
    <n v="20016"/>
    <x v="176"/>
    <x v="178"/>
    <n v="39.627000000000002"/>
    <n v="11"/>
    <n v="325.73"/>
    <n v="11206"/>
    <n v="28.5"/>
    <x v="3"/>
  </r>
  <r>
    <n v="1203"/>
    <s v="Judy Merritt"/>
    <x v="2"/>
    <n v="0.09"/>
    <n v="49.99"/>
    <n v="19.989999999999998"/>
    <x v="1"/>
    <x v="0"/>
    <x v="1"/>
    <x v="1"/>
    <x v="5"/>
    <s v="Zoom V.92 USB External Faxmodem"/>
    <n v="0.41"/>
    <s v="United States"/>
    <x v="3"/>
    <x v="40"/>
    <s v="Cranston"/>
    <n v="2920"/>
    <x v="176"/>
    <x v="177"/>
    <n v="-8.5150000000000006"/>
    <n v="12"/>
    <n v="593.33000000000004"/>
    <n v="87587"/>
    <n v="49.9"/>
    <x v="3"/>
  </r>
  <r>
    <n v="2801"/>
    <s v="Jimmy Wang"/>
    <x v="2"/>
    <n v="0"/>
    <n v="17.52"/>
    <n v="8.17"/>
    <x v="1"/>
    <x v="2"/>
    <x v="2"/>
    <x v="8"/>
    <x v="6"/>
    <s v="Bionaire 99.97% HEPA Air Cleaner"/>
    <n v="0.5"/>
    <s v="United States"/>
    <x v="2"/>
    <x v="41"/>
    <s v="Chandler"/>
    <n v="85224"/>
    <x v="176"/>
    <x v="180"/>
    <n v="52.764000000000003"/>
    <n v="15"/>
    <n v="284.33999999999997"/>
    <n v="91049"/>
    <n v="17.52"/>
    <x v="2"/>
  </r>
  <r>
    <n v="3226"/>
    <s v="Arthur Gold"/>
    <x v="4"/>
    <n v="0.06"/>
    <n v="22.24"/>
    <n v="1.99"/>
    <x v="1"/>
    <x v="0"/>
    <x v="1"/>
    <x v="1"/>
    <x v="1"/>
    <s v="Verbatim DVD-R, 3.95GB, SR, Mitsubishi Branded, Jewel"/>
    <n v="0.43"/>
    <s v="United States"/>
    <x v="0"/>
    <x v="34"/>
    <s v="Hendersonville"/>
    <n v="37075"/>
    <x v="176"/>
    <x v="177"/>
    <n v="95.388000000000005"/>
    <n v="12"/>
    <n v="255.88"/>
    <n v="86509"/>
    <n v="22.18"/>
    <x v="0"/>
  </r>
  <r>
    <n v="2448"/>
    <s v="Melanie Morrow"/>
    <x v="1"/>
    <n v="0.09"/>
    <n v="6.48"/>
    <n v="7.03"/>
    <x v="1"/>
    <x v="1"/>
    <x v="2"/>
    <x v="7"/>
    <x v="5"/>
    <s v="Xerox 214"/>
    <n v="0.37"/>
    <s v="United States"/>
    <x v="1"/>
    <x v="7"/>
    <s v="Edina"/>
    <n v="55410"/>
    <x v="177"/>
    <x v="178"/>
    <n v="-126.208"/>
    <n v="16"/>
    <n v="96.96"/>
    <n v="87790"/>
    <n v="6.3900000000000006"/>
    <x v="1"/>
  </r>
  <r>
    <n v="3374"/>
    <s v="Jamie Ward"/>
    <x v="1"/>
    <n v="0.05"/>
    <n v="73.98"/>
    <n v="12.14"/>
    <x v="1"/>
    <x v="2"/>
    <x v="1"/>
    <x v="1"/>
    <x v="5"/>
    <s v="Keytronic 105-Key Spanish Keyboard"/>
    <n v="0.67"/>
    <s v="United States"/>
    <x v="3"/>
    <x v="36"/>
    <s v="Odenton"/>
    <n v="21113"/>
    <x v="177"/>
    <x v="177"/>
    <n v="-1.9039999999999999"/>
    <n v="8"/>
    <n v="600.4"/>
    <n v="87474"/>
    <n v="73.930000000000007"/>
    <x v="3"/>
  </r>
  <r>
    <n v="3374"/>
    <s v="Jamie Ward"/>
    <x v="1"/>
    <n v="0"/>
    <n v="5.98"/>
    <n v="7.15"/>
    <x v="1"/>
    <x v="2"/>
    <x v="2"/>
    <x v="7"/>
    <x v="5"/>
    <s v="Universal Premium White Copier/Laser Paper (20Lb. and 87 Bright)"/>
    <n v="0.36"/>
    <s v="United States"/>
    <x v="3"/>
    <x v="36"/>
    <s v="Odenton"/>
    <n v="21113"/>
    <x v="177"/>
    <x v="178"/>
    <n v="-37.048000000000002"/>
    <n v="5"/>
    <n v="34.25"/>
    <n v="87474"/>
    <n v="5.98"/>
    <x v="3"/>
  </r>
  <r>
    <n v="3374"/>
    <s v="Jamie Ward"/>
    <x v="1"/>
    <n v="0.09"/>
    <n v="3.57"/>
    <n v="4.17"/>
    <x v="1"/>
    <x v="2"/>
    <x v="2"/>
    <x v="2"/>
    <x v="1"/>
    <s v="Barrel Sharpener"/>
    <n v="0.59"/>
    <s v="United States"/>
    <x v="3"/>
    <x v="36"/>
    <s v="Odenton"/>
    <n v="21113"/>
    <x v="177"/>
    <x v="178"/>
    <n v="-56.887999999999998"/>
    <n v="9"/>
    <n v="31.45"/>
    <n v="87474"/>
    <n v="3.48"/>
    <x v="3"/>
  </r>
  <r>
    <n v="1502"/>
    <s v="Renee Huang"/>
    <x v="2"/>
    <n v="0.08"/>
    <n v="5.84"/>
    <n v="1"/>
    <x v="2"/>
    <x v="0"/>
    <x v="2"/>
    <x v="2"/>
    <x v="2"/>
    <s v="Quartet Omega® Colored Chalk, 12/Pack"/>
    <n v="0.38"/>
    <s v="United States"/>
    <x v="0"/>
    <x v="12"/>
    <s v="Coral Springs"/>
    <n v="33065"/>
    <x v="177"/>
    <x v="180"/>
    <n v="731.92200000000003"/>
    <n v="11"/>
    <n v="61.39"/>
    <n v="89194"/>
    <n v="5.76"/>
    <x v="0"/>
  </r>
  <r>
    <n v="1502"/>
    <s v="Renee Huang"/>
    <x v="2"/>
    <n v="0"/>
    <n v="205.99"/>
    <n v="8.99"/>
    <x v="1"/>
    <x v="0"/>
    <x v="1"/>
    <x v="12"/>
    <x v="5"/>
    <s v="StarTAC 8000"/>
    <n v="0.6"/>
    <s v="United States"/>
    <x v="0"/>
    <x v="12"/>
    <s v="Coral Springs"/>
    <n v="33065"/>
    <x v="177"/>
    <x v="182"/>
    <n v="186.55799999999999"/>
    <n v="13"/>
    <n v="2435.52"/>
    <n v="89194"/>
    <n v="205.99"/>
    <x v="0"/>
  </r>
  <r>
    <n v="1109"/>
    <s v="Dennis Welch"/>
    <x v="4"/>
    <n v="0.08"/>
    <n v="8.3699999999999992"/>
    <n v="10.16"/>
    <x v="1"/>
    <x v="1"/>
    <x v="0"/>
    <x v="11"/>
    <x v="4"/>
    <s v="Westinghouse Clip-On Gooseneck Lamps"/>
    <n v="0.59"/>
    <s v="United States"/>
    <x v="1"/>
    <x v="18"/>
    <s v="Laredo"/>
    <n v="78041"/>
    <x v="177"/>
    <x v="181"/>
    <n v="-169.232"/>
    <n v="13"/>
    <n v="108.99"/>
    <n v="86410"/>
    <n v="8.2899999999999991"/>
    <x v="1"/>
  </r>
  <r>
    <n v="1183"/>
    <s v="Becky O'Brien"/>
    <x v="3"/>
    <n v="0.04"/>
    <n v="35.99"/>
    <n v="3.3"/>
    <x v="1"/>
    <x v="2"/>
    <x v="1"/>
    <x v="12"/>
    <x v="1"/>
    <s v="Accessory9"/>
    <n v="0.39"/>
    <s v="United States"/>
    <x v="2"/>
    <x v="15"/>
    <s v="Springville"/>
    <n v="84663"/>
    <x v="177"/>
    <x v="181"/>
    <n v="184.19550000000001"/>
    <n v="9"/>
    <n v="266.95"/>
    <n v="86914"/>
    <n v="35.950000000000003"/>
    <x v="2"/>
  </r>
  <r>
    <n v="699"/>
    <s v="Jenny Gold"/>
    <x v="1"/>
    <n v="0.01"/>
    <n v="7.89"/>
    <n v="2.82"/>
    <x v="1"/>
    <x v="1"/>
    <x v="2"/>
    <x v="14"/>
    <x v="2"/>
    <s v="Staples Vinyl Coated Paper Clips, 800/Box"/>
    <n v="0.4"/>
    <s v="United States"/>
    <x v="2"/>
    <x v="8"/>
    <s v="Los Angeles"/>
    <n v="90041"/>
    <x v="178"/>
    <x v="178"/>
    <n v="38.700000000000003"/>
    <n v="32"/>
    <n v="274.26"/>
    <n v="36647"/>
    <n v="7.88"/>
    <x v="2"/>
  </r>
  <r>
    <n v="699"/>
    <s v="Jenny Gold"/>
    <x v="1"/>
    <n v="0.09"/>
    <n v="3.68"/>
    <n v="1.32"/>
    <x v="1"/>
    <x v="1"/>
    <x v="2"/>
    <x v="16"/>
    <x v="2"/>
    <s v="*Staples* vLetter Openers, 2/Pack"/>
    <n v="0.83"/>
    <s v="United States"/>
    <x v="2"/>
    <x v="8"/>
    <s v="Los Angeles"/>
    <n v="90041"/>
    <x v="178"/>
    <x v="178"/>
    <n v="-21.91"/>
    <n v="24"/>
    <n v="83.16"/>
    <n v="36647"/>
    <n v="3.5900000000000003"/>
    <x v="2"/>
  </r>
  <r>
    <n v="699"/>
    <s v="Jenny Gold"/>
    <x v="1"/>
    <n v="0.1"/>
    <n v="9.7100000000000009"/>
    <n v="9.4499999999999993"/>
    <x v="1"/>
    <x v="1"/>
    <x v="2"/>
    <x v="6"/>
    <x v="5"/>
    <s v="Filing/Storage Totes and Swivel Casters"/>
    <n v="0.6"/>
    <s v="United States"/>
    <x v="2"/>
    <x v="8"/>
    <s v="Los Angeles"/>
    <n v="90041"/>
    <x v="178"/>
    <x v="180"/>
    <n v="-119.77"/>
    <n v="27"/>
    <n v="261.93"/>
    <n v="36647"/>
    <n v="9.6100000000000012"/>
    <x v="2"/>
  </r>
  <r>
    <n v="702"/>
    <s v="Kelly O'Connor"/>
    <x v="1"/>
    <n v="0.01"/>
    <n v="7.89"/>
    <n v="2.82"/>
    <x v="1"/>
    <x v="1"/>
    <x v="2"/>
    <x v="14"/>
    <x v="2"/>
    <s v="Staples Vinyl Coated Paper Clips, 800/Box"/>
    <n v="0.4"/>
    <s v="United States"/>
    <x v="2"/>
    <x v="8"/>
    <s v="Santa Rosa"/>
    <n v="95404"/>
    <x v="178"/>
    <x v="178"/>
    <n v="46.44"/>
    <n v="8"/>
    <n v="68.56"/>
    <n v="87979"/>
    <n v="7.88"/>
    <x v="2"/>
  </r>
  <r>
    <n v="702"/>
    <s v="Kelly O'Connor"/>
    <x v="1"/>
    <n v="0.09"/>
    <n v="3.68"/>
    <n v="1.32"/>
    <x v="1"/>
    <x v="1"/>
    <x v="2"/>
    <x v="16"/>
    <x v="2"/>
    <s v="*Staples* vLetter Openers, 2/Pack"/>
    <n v="0.83"/>
    <s v="United States"/>
    <x v="2"/>
    <x v="8"/>
    <s v="Santa Rosa"/>
    <n v="95404"/>
    <x v="178"/>
    <x v="178"/>
    <n v="-17.527999999999999"/>
    <n v="6"/>
    <n v="20.79"/>
    <n v="87979"/>
    <n v="3.5900000000000003"/>
    <x v="2"/>
  </r>
  <r>
    <n v="702"/>
    <s v="Kelly O'Connor"/>
    <x v="1"/>
    <n v="0.1"/>
    <n v="9.7100000000000009"/>
    <n v="9.4499999999999993"/>
    <x v="1"/>
    <x v="1"/>
    <x v="2"/>
    <x v="6"/>
    <x v="5"/>
    <s v="Filing/Storage Totes and Swivel Casters"/>
    <n v="0.6"/>
    <s v="United States"/>
    <x v="2"/>
    <x v="8"/>
    <s v="Santa Rosa"/>
    <n v="95404"/>
    <x v="178"/>
    <x v="180"/>
    <n v="-95.816000000000003"/>
    <n v="7"/>
    <n v="67.91"/>
    <n v="87979"/>
    <n v="9.6100000000000012"/>
    <x v="2"/>
  </r>
  <r>
    <n v="1307"/>
    <s v="Teresa Hill"/>
    <x v="2"/>
    <n v="0.04"/>
    <n v="8.33"/>
    <n v="1.99"/>
    <x v="1"/>
    <x v="0"/>
    <x v="1"/>
    <x v="1"/>
    <x v="1"/>
    <s v="80 Minute Slim Jewel Case CD-R , 10/Pack - Staples"/>
    <n v="0.52"/>
    <s v="United States"/>
    <x v="2"/>
    <x v="14"/>
    <s v="Coos Bay"/>
    <n v="97420"/>
    <x v="178"/>
    <x v="183"/>
    <n v="44.892000000000003"/>
    <n v="16"/>
    <n v="131.26"/>
    <n v="91451"/>
    <n v="8.2900000000000009"/>
    <x v="2"/>
  </r>
  <r>
    <n v="2089"/>
    <s v="Annie Odom"/>
    <x v="2"/>
    <n v="0.06"/>
    <n v="38.06"/>
    <n v="4.5"/>
    <x v="1"/>
    <x v="3"/>
    <x v="2"/>
    <x v="8"/>
    <x v="5"/>
    <s v="Fellowes Superior 10 Outlet Split Surge Protector"/>
    <n v="0.56000000000000005"/>
    <s v="United States"/>
    <x v="3"/>
    <x v="11"/>
    <s v="New City"/>
    <n v="10956"/>
    <x v="178"/>
    <x v="184"/>
    <n v="450.45960000000002"/>
    <n v="17"/>
    <n v="652.84"/>
    <n v="88348"/>
    <n v="38"/>
    <x v="3"/>
  </r>
  <r>
    <n v="2089"/>
    <s v="Annie Odom"/>
    <x v="2"/>
    <n v="0.08"/>
    <n v="599.99"/>
    <n v="24.49"/>
    <x v="1"/>
    <x v="3"/>
    <x v="1"/>
    <x v="4"/>
    <x v="4"/>
    <s v="Hewlett Packard LaserJet 3310 Copier"/>
    <n v="0.37"/>
    <s v="United States"/>
    <x v="3"/>
    <x v="11"/>
    <s v="New City"/>
    <n v="10956"/>
    <x v="178"/>
    <x v="185"/>
    <n v="8798.1831000000002"/>
    <n v="22"/>
    <n v="12750.99"/>
    <n v="88348"/>
    <n v="599.91"/>
    <x v="3"/>
  </r>
  <r>
    <n v="2089"/>
    <s v="Annie Odom"/>
    <x v="2"/>
    <n v="0.1"/>
    <n v="3.98"/>
    <n v="2.97"/>
    <x v="2"/>
    <x v="3"/>
    <x v="2"/>
    <x v="7"/>
    <x v="2"/>
    <s v="Unpadded Memo Slips"/>
    <n v="0.35"/>
    <s v="United States"/>
    <x v="3"/>
    <x v="11"/>
    <s v="New City"/>
    <n v="10956"/>
    <x v="178"/>
    <x v="186"/>
    <n v="-5.3849999999999998"/>
    <n v="5"/>
    <n v="20.54"/>
    <n v="88348"/>
    <n v="3.88"/>
    <x v="3"/>
  </r>
  <r>
    <n v="2882"/>
    <s v="Andrew Gonzalez"/>
    <x v="2"/>
    <n v="0.05"/>
    <n v="63.94"/>
    <n v="14.48"/>
    <x v="2"/>
    <x v="1"/>
    <x v="0"/>
    <x v="11"/>
    <x v="5"/>
    <s v="Howard Miller 16&quot; Diameter Gallery Wall Clock"/>
    <n v="0.46"/>
    <s v="United States"/>
    <x v="0"/>
    <x v="9"/>
    <s v="Charlotte"/>
    <n v="28206"/>
    <x v="178"/>
    <x v="183"/>
    <n v="270.87430000000001"/>
    <n v="21"/>
    <n v="1336.35"/>
    <n v="40224"/>
    <n v="63.89"/>
    <x v="0"/>
  </r>
  <r>
    <n v="2885"/>
    <s v="Gary Frazier"/>
    <x v="2"/>
    <n v="0.05"/>
    <n v="63.94"/>
    <n v="14.48"/>
    <x v="2"/>
    <x v="1"/>
    <x v="0"/>
    <x v="11"/>
    <x v="5"/>
    <s v="Howard Miller 16&quot; Diameter Gallery Wall Clock"/>
    <n v="0.46"/>
    <s v="United States"/>
    <x v="3"/>
    <x v="27"/>
    <s v="North Royalton"/>
    <n v="44133"/>
    <x v="178"/>
    <x v="183"/>
    <n v="219.54419999999999"/>
    <n v="5"/>
    <n v="318.18"/>
    <n v="87634"/>
    <n v="63.89"/>
    <x v="3"/>
  </r>
  <r>
    <n v="1384"/>
    <s v="George McLamb"/>
    <x v="3"/>
    <n v="7.0000000000000007E-2"/>
    <n v="11.29"/>
    <n v="5.03"/>
    <x v="1"/>
    <x v="1"/>
    <x v="2"/>
    <x v="6"/>
    <x v="5"/>
    <s v="X-Rack™ File for Hanging Folders"/>
    <n v="0.59"/>
    <s v="United States"/>
    <x v="0"/>
    <x v="21"/>
    <s v="Alexandria"/>
    <n v="22304"/>
    <x v="178"/>
    <x v="182"/>
    <n v="-163.03"/>
    <n v="11"/>
    <n v="123.18"/>
    <n v="89407"/>
    <n v="11.219999999999999"/>
    <x v="0"/>
  </r>
  <r>
    <n v="1472"/>
    <s v="Tommy Ellis Ritchie"/>
    <x v="3"/>
    <n v="0.02"/>
    <n v="30.98"/>
    <n v="6.5"/>
    <x v="2"/>
    <x v="2"/>
    <x v="1"/>
    <x v="1"/>
    <x v="5"/>
    <s v="Logitech Internet Navigator Keyboard"/>
    <n v="0.79"/>
    <s v="United States"/>
    <x v="3"/>
    <x v="27"/>
    <s v="Westlake"/>
    <n v="44145"/>
    <x v="178"/>
    <x v="178"/>
    <n v="-44.624000000000002"/>
    <n v="17"/>
    <n v="552.89"/>
    <n v="87078"/>
    <n v="30.96"/>
    <x v="3"/>
  </r>
  <r>
    <n v="2276"/>
    <s v="Dennis Block Richardson"/>
    <x v="3"/>
    <n v="0.01"/>
    <n v="195.99"/>
    <n v="8.99"/>
    <x v="1"/>
    <x v="1"/>
    <x v="1"/>
    <x v="12"/>
    <x v="5"/>
    <s v="T28 WORLD"/>
    <n v="0.6"/>
    <s v="United States"/>
    <x v="3"/>
    <x v="11"/>
    <s v="Niagara Falls"/>
    <n v="14304"/>
    <x v="178"/>
    <x v="177"/>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12:P192" firstHeaderRow="0"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2"/>
  </colFields>
  <colItems count="2">
    <i>
      <x/>
    </i>
    <i i="1">
      <x v="1"/>
    </i>
  </colItems>
  <dataFields count="2">
    <dataField name="Sum of Sales" fld="22" baseField="0" baseItem="0"/>
    <dataField name="Sum of Total" fld="24" baseField="0" baseItem="0"/>
  </dataFields>
  <chartFormats count="3">
    <chartFormat chart="1"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2:J17" firstHeaderRow="1" firstDataRow="1" firstDataCol="1"/>
  <pivotFields count="28">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2:C4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F11"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2"/>
  </rowFields>
  <rowItems count="6">
    <i>
      <x/>
    </i>
    <i>
      <x v="1"/>
    </i>
    <i>
      <x v="2"/>
    </i>
    <i>
      <x v="3"/>
    </i>
    <i>
      <x v="4"/>
    </i>
    <i t="grand">
      <x/>
    </i>
  </rowItems>
  <colItems count="1">
    <i/>
  </colItems>
  <dataFields count="1">
    <dataField name="Sum of Sales" fld="22"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20" firstHeaderRow="1" firstDataRow="1"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3:G17" firstHeaderRow="0" firstDataRow="1" firstDataCol="1"/>
  <pivotFields count="28">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M10" firstHeaderRow="1" firstDataRow="2"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Col"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14"/>
  </colFields>
  <colItems count="5">
    <i>
      <x/>
    </i>
    <i>
      <x v="1"/>
    </i>
    <i>
      <x v="2"/>
    </i>
    <i>
      <x v="3"/>
    </i>
    <i t="grand">
      <x/>
    </i>
  </colItems>
  <dataFields count="1">
    <dataField name="Sum of Sales" fld="22" baseField="0" baseItem="0"/>
  </dataFields>
  <chartFormats count="5">
    <chartFormat chart="7" format="4" series="1">
      <pivotArea type="data" outline="0" fieldPosition="0">
        <references count="2">
          <reference field="4294967294" count="1" selected="0">
            <x v="0"/>
          </reference>
          <reference field="14" count="1" selected="0">
            <x v="0"/>
          </reference>
        </references>
      </pivotArea>
    </chartFormat>
    <chartFormat chart="7" format="5" series="1">
      <pivotArea type="data" outline="0" fieldPosition="0">
        <references count="2">
          <reference field="4294967294" count="1" selected="0">
            <x v="0"/>
          </reference>
          <reference field="14" count="1" selected="0">
            <x v="1"/>
          </reference>
        </references>
      </pivotArea>
    </chartFormat>
    <chartFormat chart="7" format="6" series="1">
      <pivotArea type="data" outline="0" fieldPosition="0">
        <references count="2">
          <reference field="4294967294" count="1" selected="0">
            <x v="0"/>
          </reference>
          <reference field="14" count="1" selected="0">
            <x v="2"/>
          </reference>
        </references>
      </pivotArea>
    </chartFormat>
    <chartFormat chart="7" format="7" series="1">
      <pivotArea type="data" outline="0" fieldPosition="0">
        <references count="2">
          <reference field="4294967294" count="1" selected="0">
            <x v="0"/>
          </reference>
          <reference field="14" count="1" selected="0">
            <x v="3"/>
          </reference>
        </references>
      </pivotArea>
    </chartFormat>
    <chartFormat chart="7" format="8"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3:J41" firstHeaderRow="1" firstDataRow="2" firstDataCol="1"/>
  <pivotFields count="2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26"/>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dataFields>
  <chartFormats count="10">
    <chartFormat chart="3" format="6" series="1">
      <pivotArea type="data" outline="0" fieldPosition="0">
        <references count="2">
          <reference field="4294967294" count="1" selected="0">
            <x v="0"/>
          </reference>
          <reference field="26" count="1" selected="0">
            <x v="1"/>
          </reference>
        </references>
      </pivotArea>
    </chartFormat>
    <chartFormat chart="3" format="7" series="1">
      <pivotArea type="data" outline="0" fieldPosition="0">
        <references count="2">
          <reference field="4294967294" count="1" selected="0">
            <x v="0"/>
          </reference>
          <reference field="26" count="1" selected="0">
            <x v="2"/>
          </reference>
        </references>
      </pivotArea>
    </chartFormat>
    <chartFormat chart="3" format="8" series="1">
      <pivotArea type="data" outline="0" fieldPosition="0">
        <references count="2">
          <reference field="4294967294" count="1" selected="0">
            <x v="0"/>
          </reference>
          <reference field="26" count="1" selected="0">
            <x v="3"/>
          </reference>
        </references>
      </pivotArea>
    </chartFormat>
    <chartFormat chart="3" format="9" series="1">
      <pivotArea type="data" outline="0" fieldPosition="0">
        <references count="2">
          <reference field="4294967294" count="1" selected="0">
            <x v="0"/>
          </reference>
          <reference field="26" count="1" selected="0">
            <x v="4"/>
          </reference>
        </references>
      </pivotArea>
    </chartFormat>
    <chartFormat chart="3" format="10" series="1">
      <pivotArea type="data" outline="0" fieldPosition="0">
        <references count="2">
          <reference field="4294967294" count="1" selected="0">
            <x v="0"/>
          </reference>
          <reference field="26" count="1" selected="0">
            <x v="5"/>
          </reference>
        </references>
      </pivotArea>
    </chartFormat>
    <chartFormat chart="3" format="11" series="1">
      <pivotArea type="data" outline="0" fieldPosition="0">
        <references count="2">
          <reference field="4294967294" count="1" selected="0">
            <x v="0"/>
          </reference>
          <reference field="26" count="1" selected="0">
            <x v="6"/>
          </reference>
        </references>
      </pivotArea>
    </chartFormat>
    <chartFormat chart="3" format="12" series="1">
      <pivotArea type="data" outline="0" fieldPosition="0">
        <references count="2">
          <reference field="4294967294" count="1" selected="0">
            <x v="0"/>
          </reference>
          <reference field="25" count="1" selected="0">
            <x v="0"/>
          </reference>
        </references>
      </pivotArea>
    </chartFormat>
    <chartFormat chart="3" format="13" series="1">
      <pivotArea type="data" outline="0" fieldPosition="0">
        <references count="2">
          <reference field="4294967294" count="1" selected="0">
            <x v="0"/>
          </reference>
          <reference field="25" count="1" selected="0">
            <x v="1"/>
          </reference>
        </references>
      </pivotArea>
    </chartFormat>
    <chartFormat chart="3" format="14" series="1">
      <pivotArea type="data" outline="0" fieldPosition="0">
        <references count="2">
          <reference field="4294967294" count="1" selected="0">
            <x v="0"/>
          </reference>
          <reference field="25" count="1" selected="0">
            <x v="2"/>
          </reference>
        </references>
      </pivotArea>
    </chartFormat>
    <chartFormat chart="3" format="15"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9:K24" firstHeaderRow="1" firstDataRow="2" firstDataCol="1"/>
  <pivotFields count="28">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6:L31" firstHeaderRow="1" firstDataRow="2" firstDataCol="1"/>
  <pivotFields count="28">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2">
    <field x="8"/>
    <field x="9"/>
  </rowFields>
  <rowItems count="4">
    <i>
      <x/>
    </i>
    <i>
      <x v="1"/>
    </i>
    <i>
      <x v="2"/>
    </i>
    <i t="grand">
      <x/>
    </i>
  </rowItems>
  <colFields count="1">
    <field x="26"/>
  </colFields>
  <colItems count="7">
    <i>
      <x v="1"/>
    </i>
    <i>
      <x v="2"/>
    </i>
    <i>
      <x v="3"/>
    </i>
    <i>
      <x v="4"/>
    </i>
    <i>
      <x v="5"/>
    </i>
    <i>
      <x v="6"/>
    </i>
    <i t="grand">
      <x/>
    </i>
  </colItems>
  <dataFields count="1">
    <dataField name="Sum of Sales" fld="22" baseField="0" baseItem="0"/>
  </dataFields>
  <chartFormats count="6">
    <chartFormat chart="1" format="6" series="1">
      <pivotArea type="data" outline="0" fieldPosition="0">
        <references count="2">
          <reference field="4294967294" count="1" selected="0">
            <x v="0"/>
          </reference>
          <reference field="26" count="1" selected="0">
            <x v="1"/>
          </reference>
        </references>
      </pivotArea>
    </chartFormat>
    <chartFormat chart="1" format="7" series="1">
      <pivotArea type="data" outline="0" fieldPosition="0">
        <references count="2">
          <reference field="4294967294" count="1" selected="0">
            <x v="0"/>
          </reference>
          <reference field="26" count="1" selected="0">
            <x v="2"/>
          </reference>
        </references>
      </pivotArea>
    </chartFormat>
    <chartFormat chart="1" format="8" series="1">
      <pivotArea type="data" outline="0" fieldPosition="0">
        <references count="2">
          <reference field="4294967294" count="1" selected="0">
            <x v="0"/>
          </reference>
          <reference field="26" count="1" selected="0">
            <x v="3"/>
          </reference>
        </references>
      </pivotArea>
    </chartFormat>
    <chartFormat chart="1" format="9" series="1">
      <pivotArea type="data" outline="0" fieldPosition="0">
        <references count="2">
          <reference field="4294967294" count="1" selected="0">
            <x v="0"/>
          </reference>
          <reference field="26" count="1" selected="0">
            <x v="4"/>
          </reference>
        </references>
      </pivotArea>
    </chartFormat>
    <chartFormat chart="1" format="10" series="1">
      <pivotArea type="data" outline="0" fieldPosition="0">
        <references count="2">
          <reference field="4294967294" count="1" selected="0">
            <x v="0"/>
          </reference>
          <reference field="26" count="1" selected="0">
            <x v="5"/>
          </reference>
        </references>
      </pivotArea>
    </chartFormat>
    <chartFormat chart="1" format="11" series="1">
      <pivotArea type="data" outline="0" fieldPosition="0">
        <references count="2">
          <reference field="4294967294" count="1" selected="0">
            <x v="0"/>
          </reference>
          <reference field="26"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defaultSubtotal="0"/>
    <pivotField showAll="0">
      <items count="15">
        <item x="0"/>
        <item x="1"/>
        <item x="2"/>
        <item x="3"/>
        <item x="4"/>
        <item x="5"/>
        <item x="6"/>
        <item x="7"/>
        <item x="8"/>
        <item x="9"/>
        <item x="10"/>
        <item x="11"/>
        <item x="12"/>
        <item x="13"/>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28">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15"/>
  </rowFields>
  <rowItems count="11">
    <i>
      <x/>
    </i>
    <i>
      <x v="3"/>
    </i>
    <i>
      <x v="8"/>
    </i>
    <i>
      <x v="11"/>
    </i>
    <i>
      <x v="12"/>
    </i>
    <i>
      <x v="24"/>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1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28">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16" cacheId="2"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B6:H27" firstHeaderRow="1" firstDataRow="2" firstDataCol="1" rowPageCount="3" colPageCount="1"/>
  <pivotFields count="28">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4">
        <item x="0"/>
        <item x="2"/>
        <item x="1"/>
        <item t="default"/>
      </items>
      <extLst>
        <ext xmlns:x14="http://schemas.microsoft.com/office/spreadsheetml/2009/9/main" uri="{2946ED86-A175-432a-8AC1-64E0C546D7DE}">
          <x14:pivotField fillDownLabels="1"/>
        </ext>
      </extLst>
    </pivotField>
    <pivotField axis="axisPage" multipleItemSelectionAllowed="1" showAll="0">
      <items count="5">
        <item x="1"/>
        <item x="3"/>
        <item x="2"/>
        <item x="0"/>
        <item t="default"/>
      </items>
      <extLst>
        <ext xmlns:x14="http://schemas.microsoft.com/office/spreadsheetml/2009/9/main" uri="{2946ED86-A175-432a-8AC1-64E0C546D7DE}">
          <x14:pivotField fillDownLabels="1"/>
        </ext>
      </extLst>
    </pivotField>
    <pivotField axis="axisRow" showAll="0">
      <items count="4">
        <item x="0"/>
        <item x="2"/>
        <item x="1"/>
        <item t="default"/>
      </items>
      <extLst>
        <ext xmlns:x14="http://schemas.microsoft.com/office/spreadsheetml/2009/9/main" uri="{2946ED86-A175-432a-8AC1-64E0C546D7DE}">
          <x14:pivotField fillDownLabels="1"/>
        </ext>
      </extLst>
    </pivotField>
    <pivotField axis="axisRow" showAll="0">
      <items count="18">
        <item x="8"/>
        <item x="5"/>
        <item x="10"/>
        <item x="9"/>
        <item x="1"/>
        <item x="4"/>
        <item x="15"/>
        <item x="13"/>
        <item x="11"/>
        <item x="3"/>
        <item x="7"/>
        <item x="2"/>
        <item x="14"/>
        <item x="16"/>
        <item x="6"/>
        <item x="0"/>
        <item x="1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
        <item x="1"/>
        <item x="3"/>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Col"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6"/>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18" cacheId="2"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outline="1" outlineData="1" multipleFieldFilters="0" chartFormat="4">
  <location ref="K6:Q27" firstHeaderRow="1" firstDataRow="2" firstDataCol="1" rowPageCount="3" colPageCount="1"/>
  <pivotFields count="28">
    <pivotField showAll="0"/>
    <pivotField showAll="0"/>
    <pivotField showAll="0">
      <items count="6">
        <item x="0"/>
        <item x="1"/>
        <item x="2"/>
        <item x="4"/>
        <item x="3"/>
        <item t="default"/>
      </items>
    </pivotField>
    <pivotField showAll="0"/>
    <pivotField showAll="0"/>
    <pivotField showAll="0"/>
    <pivotField axis="axisPage" showAll="0">
      <items count="4">
        <item x="0"/>
        <item x="2"/>
        <item x="1"/>
        <item t="default"/>
      </items>
    </pivotField>
    <pivotField axis="axisPage" showAll="0">
      <items count="5">
        <item x="1"/>
        <item x="3"/>
        <item x="2"/>
        <item x="0"/>
        <item t="default"/>
      </items>
    </pivotField>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axis="axisPage"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x="12"/>
        <item x="13"/>
        <item t="default"/>
      </items>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6"/>
  </colFields>
  <colItems count="6">
    <i>
      <x v="1"/>
    </i>
    <i>
      <x v="2"/>
    </i>
    <i>
      <x v="3"/>
    </i>
    <i>
      <x v="4"/>
    </i>
    <i>
      <x v="5"/>
    </i>
    <i>
      <x v="6"/>
    </i>
  </colItems>
  <pageFields count="3">
    <pageField fld="14" hier="-1"/>
    <pageField fld="7" hier="-1"/>
    <pageField fld="6" hier="-1"/>
  </pageFields>
  <dataFields count="1">
    <dataField name="Sum of Sales" fld="22" showDataAs="percentOfRow" baseField="26" baseItem="1048828" numFmtId="1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ACD83393-E643-4D3C-AC3F-F868CD0AFE41}">
            <x14:pivotAreas count="3">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0"/>
                  </reference>
                  <reference field="9" count="4">
                    <x v="2"/>
                    <x v="3"/>
                    <x v="8"/>
                    <x v="15"/>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1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2" colPageCount="1"/>
  <pivotFields count="28">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compact="0" showAll="0"/>
    <pivotField compact="0" showAll="0"/>
    <pivotField dataField="1" compact="0" showAll="0"/>
    <pivotField compact="0" showAll="0"/>
    <pivotField compact="0" showAll="0"/>
    <pivotField compact="0" showAll="0">
      <items count="5">
        <item x="1"/>
        <item x="3"/>
        <item x="0"/>
        <item x="2"/>
        <item t="default"/>
      </items>
    </pivotField>
    <pivotField axis="axisPage" compact="0" showAll="0" defaultSubtotal="0">
      <items count="14">
        <item x="0"/>
        <item x="1"/>
        <item x="2"/>
        <item x="3"/>
        <item x="4"/>
        <item x="5"/>
        <item x="6"/>
        <item x="7"/>
        <item x="8"/>
        <item x="9"/>
        <item x="10"/>
        <item x="11"/>
        <item x="12"/>
        <item x="13"/>
      </items>
    </pivotField>
    <pivotField compact="0" showAll="0">
      <items count="15">
        <item x="0"/>
        <item x="1"/>
        <item x="2"/>
        <item x="3"/>
        <item x="4"/>
        <item x="5"/>
        <item x="6"/>
        <item x="7"/>
        <item x="8"/>
        <item x="9"/>
        <item x="10"/>
        <item x="11"/>
        <item x="12"/>
        <item x="13"/>
        <item t="default"/>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2">
    <pageField fld="26" hier="-1"/>
    <pageField fld="14" hier="-1"/>
  </pageFields>
  <dataFields count="4">
    <dataField name="Sum of Shipping Cost" fld="5" baseField="0" baseItem="0"/>
    <dataField name="Sum of Sales" fld="22" baseField="0" baseItem="0"/>
    <dataField name="Sum of Profit" fld="20" baseField="0" baseItem="0"/>
    <dataField name="Sum of Product Base Margin" fld="12" showDataAs="percentOfTotal" baseField="0" baseItem="0" numFmtId="10"/>
  </dataFields>
  <formats count="3">
    <format dxfId="12">
      <pivotArea collapsedLevelsAreSubtotals="1" fieldPosition="0">
        <references count="3">
          <reference field="4294967294" count="3" selected="0">
            <x v="0"/>
            <x v="1"/>
            <x v="2"/>
          </reference>
          <reference field="8" count="1" selected="0">
            <x v="2"/>
          </reference>
          <reference field="9" count="4">
            <x v="4"/>
            <x v="5"/>
            <x v="9"/>
            <x v="16"/>
          </reference>
        </references>
      </pivotArea>
    </format>
    <format dxfId="11">
      <pivotArea collapsedLevelsAreSubtotals="1" fieldPosition="0">
        <references count="3">
          <reference field="4294967294" count="3" selected="0">
            <x v="0"/>
            <x v="1"/>
            <x v="2"/>
          </reference>
          <reference field="8" count="1" selected="0">
            <x v="1"/>
          </reference>
          <reference field="9" count="9">
            <x v="0"/>
            <x v="1"/>
            <x v="6"/>
            <x v="7"/>
            <x v="10"/>
            <x v="11"/>
            <x v="12"/>
            <x v="13"/>
            <x v="14"/>
          </reference>
        </references>
      </pivotArea>
    </format>
    <format dxfId="10">
      <pivotArea collapsedLevelsAreSubtotals="1" fieldPosition="0">
        <references count="3">
          <reference field="4294967294" count="3" selected="0">
            <x v="0"/>
            <x v="1"/>
            <x v="2"/>
          </reference>
          <reference field="8" count="1" selected="0">
            <x v="0"/>
          </reference>
          <reference field="9" count="4">
            <x v="2"/>
            <x v="3"/>
            <x v="8"/>
            <x v="15"/>
          </reference>
        </references>
      </pivotArea>
    </format>
  </formats>
  <conditionalFormats count="4">
    <conditionalFormat priority="1">
      <pivotAreas count="4">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5">
              <x v="0"/>
              <x v="1"/>
              <x v="6"/>
              <x v="7"/>
              <x v="10"/>
            </reference>
          </references>
        </pivotArea>
        <pivotArea type="data" collapsedLevelsAreSubtotals="1" fieldPosition="0">
          <references count="3">
            <reference field="4294967294" count="1" selected="0">
              <x v="3"/>
            </reference>
            <reference field="8" count="1" selected="0">
              <x v="1"/>
            </reference>
            <reference field="9" count="3">
              <x v="12"/>
              <x v="13"/>
              <x v="14"/>
            </reference>
          </references>
        </pivotArea>
      </pivotAreas>
    </conditionalFormat>
    <conditionalFormat priority="3">
      <pivotAreas count="3">
        <pivotArea type="data" collapsedLevelsAreSubtotals="1" fieldPosition="0">
          <references count="3">
            <reference field="4294967294" count="1" selected="0">
              <x v="2"/>
            </reference>
            <reference field="8" count="1" selected="0">
              <x v="2"/>
            </reference>
            <reference field="9" count="4">
              <x v="4"/>
              <x v="5"/>
              <x v="9"/>
              <x v="16"/>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2"/>
            </reference>
            <reference field="8" count="1" selected="0">
              <x v="0"/>
            </reference>
            <reference field="9" count="4">
              <x v="2"/>
              <x v="3"/>
              <x v="8"/>
              <x v="15"/>
            </reference>
          </references>
        </pivotArea>
      </pivotAreas>
    </conditionalFormat>
    <conditionalFormat priority="4">
      <pivotAreas count="3">
        <pivotArea type="data" collapsedLevelsAreSubtotals="1" fieldPosition="0">
          <references count="3">
            <reference field="4294967294" count="1" selected="0">
              <x v="1"/>
            </reference>
            <reference field="8" count="1" selected="0">
              <x v="2"/>
            </reference>
            <reference field="9" count="4">
              <x v="4"/>
              <x v="5"/>
              <x v="9"/>
              <x v="16"/>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1"/>
            </reference>
            <reference field="8" count="1" selected="0">
              <x v="0"/>
            </reference>
            <reference field="9" count="4">
              <x v="2"/>
              <x v="3"/>
              <x v="8"/>
              <x v="15"/>
            </reference>
          </references>
        </pivotArea>
      </pivotAreas>
    </conditionalFormat>
    <conditionalFormat priority="5">
      <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s>
    </conditionalFormat>
  </conditionalFormats>
  <chartFormats count="6">
    <chartFormat chart="3" format="6" series="1">
      <pivotArea type="data" outline="0" fieldPosition="0">
        <references count="2">
          <reference field="4294967294" count="1" selected="0">
            <x v="1"/>
          </reference>
          <reference field="26" count="1" selected="0">
            <x v="1"/>
          </reference>
        </references>
      </pivotArea>
    </chartFormat>
    <chartFormat chart="3" format="7" series="1">
      <pivotArea type="data" outline="0" fieldPosition="0">
        <references count="2">
          <reference field="4294967294" count="1" selected="0">
            <x v="1"/>
          </reference>
          <reference field="26" count="1" selected="0">
            <x v="2"/>
          </reference>
        </references>
      </pivotArea>
    </chartFormat>
    <chartFormat chart="3" format="8" series="1">
      <pivotArea type="data" outline="0" fieldPosition="0">
        <references count="2">
          <reference field="4294967294" count="1" selected="0">
            <x v="1"/>
          </reference>
          <reference field="26" count="1" selected="0">
            <x v="3"/>
          </reference>
        </references>
      </pivotArea>
    </chartFormat>
    <chartFormat chart="3" format="9" series="1">
      <pivotArea type="data" outline="0" fieldPosition="0">
        <references count="2">
          <reference field="4294967294" count="1" selected="0">
            <x v="1"/>
          </reference>
          <reference field="26" count="1" selected="0">
            <x v="4"/>
          </reference>
        </references>
      </pivotArea>
    </chartFormat>
    <chartFormat chart="3" format="10" series="1">
      <pivotArea type="data" outline="0" fieldPosition="0">
        <references count="2">
          <reference field="4294967294" count="1" selected="0">
            <x v="1"/>
          </reference>
          <reference field="26" count="1" selected="0">
            <x v="5"/>
          </reference>
        </references>
      </pivotArea>
    </chartFormat>
    <chartFormat chart="3" format="11" series="1">
      <pivotArea type="data" outline="0" fieldPosition="0">
        <references count="2">
          <reference field="4294967294" count="1" selected="0">
            <x v="1"/>
          </reference>
          <reference field="2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4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17" cacheId="0"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A42D67DA-03F1-424A-B433-4B1C31B6FE6F}" sourceName="Months">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5" name="PivotTable 1"/>
    <pivotTable tabId="5" name="PivotTable 2"/>
    <pivotTable tabId="5" name="PivotTable 3"/>
    <pivotTable tabId="5" name="PivotTable 4"/>
    <pivotTable tabId="5" name="PivotTable 5"/>
    <pivotTable tabId="13" name="PivotTable 18"/>
  </pivotTables>
  <data>
    <tabular pivotCacheId="36421886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5" name="PivotTable 2"/>
    <pivotTable tabId="13" name="PivotTable 18"/>
  </pivotTables>
  <data>
    <tabular pivotCacheId="364218867">
      <items count="5">
        <i x="0" s="1"/>
        <i x="1" s="1"/>
        <i x="2"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5" name="PivotTable 6"/>
    <pivotTable tabId="5" name="PivotTable 7"/>
    <pivotTable tabId="5" name="PivotTable 8"/>
    <pivotTable tabId="5" name="PivotTable 9"/>
    <pivotTable tabId="5" name="PivotTable 10"/>
    <pivotTable tabId="5" name="PivotTable 11"/>
    <pivotTable tabId="14" name="PivotTable 17"/>
  </pivotTables>
  <data>
    <tabular pivotCacheId="364218867">
      <items count="7">
        <i x="0" s="1"/>
        <i x="3" s="1"/>
        <i x="4" s="1"/>
        <i x="6" s="1"/>
        <i x="5"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5" name="PivotTable 7"/>
    <pivotTable tabId="5" name="PivotTable 10"/>
    <pivotTable tabId="5" name="PivotTable 11"/>
    <pivotTable tabId="5" name="PivotTable 6"/>
    <pivotTable tabId="5" name="PivotTable 8"/>
    <pivotTable tabId="5" name="PivotTable 9"/>
    <pivotTable tabId="14" name="PivotTable 17"/>
  </pivotTables>
  <data>
    <tabular pivotCacheId="3642188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5">
        <i x="0" s="1"/>
        <i x="1" s="1"/>
        <i x="2" s="1"/>
        <i x="4"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9B551A45-9BCC-4254-B05B-EFE6982A996E}" sourceName="Product Sub-Categor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17">
        <i x="8" s="1"/>
        <i x="5" s="1"/>
        <i x="10" s="1"/>
        <i x="9" s="1"/>
        <i x="1" s="1"/>
        <i x="4" s="1"/>
        <i x="15" s="1"/>
        <i x="13" s="1"/>
        <i x="11" s="1"/>
        <i x="3" s="1"/>
        <i x="7" s="1"/>
        <i x="2" s="1"/>
        <i x="14" s="1"/>
        <i x="16" s="1"/>
        <i x="6" s="1"/>
        <i x="0" s="1"/>
        <i x="1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4">
        <i x="1" s="1"/>
        <i x="3" s="1"/>
        <i x="0"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C9D9F9FA-77A1-4CFD-9D5C-D6E24A5AE928}" sourceName="Months">
  <pivotTables>
    <pivotTable tabId="5" name="PivotTable 10"/>
    <pivotTable tabId="5" name="PivotTable 11"/>
    <pivotTable tabId="5" name="PivotTable 6"/>
    <pivotTable tabId="5" name="PivotTable 7"/>
    <pivotTable tabId="5" name="PivotTable 8"/>
    <pivotTable tabId="5" name="PivotTable 9"/>
    <pivotTable tabId="14" name="PivotTable 17"/>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5" name="PivotTable 9"/>
  </pivotTables>
  <data>
    <tabular pivotCacheId="364218867">
      <items count="4">
        <i x="1" s="1"/>
        <i x="3" s="1"/>
        <i x="2"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17"/>
  </pivotTables>
  <data>
    <olap pivotCacheId="1376086201">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17"/>
  </pivotTables>
  <data>
    <olap pivotCacheId="1376086201">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17"/>
  </pivotTables>
  <data>
    <olap pivotCacheId="1376086201">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style="SlicerStyleLight3" rowHeight="241300"/>
  <slicer name="Months" xr10:uid="{FFF531C5-4E51-4FE0-8E5B-496624D53687}" cache="Slicer_Months" caption="Months" style="SlicerStyleLight3" rowHeight="241300"/>
  <slicer name="Product Category" xr10:uid="{9B11AC9A-046F-4509-9D26-F8537E4EB550}" cache="Slicer_Product_Category" caption="Product Category" style="SlicerStyleLight3" rowHeight="241300"/>
  <slicer name="Order Priority" xr10:uid="{0EBD40E6-CA77-4895-9B80-FB320BEA520D}" cache="Slicer_Order_Priority" caption="Order Priority"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D190C279-A505-4AAE-9F77-1903870B8184}" cache="Slicer_Product_Container" caption="Product Container" rowHeight="241300"/>
  <slicer name="Product Category 1" xr10:uid="{440D6C64-1727-4136-9E92-52C0E2398611}" cache="Slicer_Product_Category1" caption="Product Category" rowHeight="241300"/>
  <slicer name="Ship Mode" xr10:uid="{7CA747AD-F290-4403-8CF8-644A2F5D2015}" cache="Slicer_Ship_Mode" caption="Ship Mode" rowHeight="241300"/>
  <slicer name="Order Priority 1" xr10:uid="{392173E7-14CC-472F-9868-D56F1CDE772C}" cache="Slicer_Order_Priority1" caption="Order Priority" rowHeight="241300"/>
  <slicer name="Product Sub-Category" xr10:uid="{33450124-D4EF-46F6-BA76-51132FFF7B80}" cache="Slicer_Product_Sub_Category" caption="Product Sub-Category" rowHeight="241300"/>
  <slicer name="Manager" xr10:uid="{4B7CEC5C-17D9-4A2C-9D15-C834A3C2B3A0}" cache="Slicer_Manager" caption="Manager" rowHeight="241300"/>
  <slicer name="Months 1" xr10:uid="{C626277E-9AEF-4E73-BAA3-D167CC1F3BAE}" cache="Slicer_Months1" caption="Months" rowHeight="241300"/>
  <slicer name="Customer Segment" xr10:uid="{C8239FAC-D6EA-46CF-BE1A-A9F373FA64F3}" cache="Slicer_Customer_Segment" caption="Customer Seg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2" headerRowBorderDxfId="41" tableBorderDxfId="40" totalsRowBorderDxfId="39">
  <autoFilter ref="A1:Z1937" xr:uid="{19C21045-511F-44AB-8E61-67E69CA1351D}"/>
  <tableColumns count="26">
    <tableColumn id="1" xr3:uid="{F1BC92C3-68CF-4B5B-AADC-46811DE7FD8C}" name="Customer ID" dataDxfId="38"/>
    <tableColumn id="2" xr3:uid="{AE82A1EF-1A85-4411-84CE-AFE797337CDD}" name="Customer Name" dataDxfId="37"/>
    <tableColumn id="3" xr3:uid="{D0B45CED-0094-41CD-B2E6-A3BC5A802158}" name="Order Priority" dataDxfId="36"/>
    <tableColumn id="4" xr3:uid="{93A048C1-0CC5-4D97-8A9A-D04473DC8C84}" name="Discount" dataDxfId="35"/>
    <tableColumn id="5" xr3:uid="{192BC4D6-20D6-4F90-84C0-900361F63EA9}" name="Unit Price" dataDxfId="34"/>
    <tableColumn id="6" xr3:uid="{C816C2FC-30C1-48CB-B7A6-49E9427DF8CB}" name="Shipping Cost" dataDxfId="33"/>
    <tableColumn id="7" xr3:uid="{005427F1-D39A-4A7A-A015-078985A5DE2B}" name="Ship Mode" dataDxfId="32"/>
    <tableColumn id="8" xr3:uid="{ABDE9547-E59C-420F-A81E-AF2297FBA5BA}" name="Customer Segment" dataDxfId="31"/>
    <tableColumn id="9" xr3:uid="{1221FFBF-67FB-4812-9B35-1802C9EFE69B}" name="Product Category" dataDxfId="30"/>
    <tableColumn id="10" xr3:uid="{F8DE8133-B51A-4C00-8F96-44BE7E6DF754}" name="Product Sub-Category" dataDxfId="29"/>
    <tableColumn id="11" xr3:uid="{56A253CE-3589-4C02-9A21-7B6F463899EE}" name="Product Container" dataDxfId="28"/>
    <tableColumn id="12" xr3:uid="{D7FA70BF-C680-4DFF-B5A5-9849AE239C05}" name="Product Name" dataDxfId="27"/>
    <tableColumn id="13" xr3:uid="{E510CA5E-B604-47C0-B248-D8A1647366C0}" name="Product Base Margin" dataDxfId="26"/>
    <tableColumn id="14" xr3:uid="{51084392-40FE-46EE-83FD-AA3A4781B404}" name="Country" dataDxfId="25"/>
    <tableColumn id="15" xr3:uid="{3A4F19E5-C1A7-4252-B618-BE0FEB69E882}" name="Region" dataDxfId="24"/>
    <tableColumn id="16" xr3:uid="{C2308404-0212-4712-AD72-0B0B902D51A7}" name="State or Province" dataDxfId="23"/>
    <tableColumn id="17" xr3:uid="{C0E8764A-06B5-41D4-9247-8B0F4E66C869}" name="City" dataDxfId="22"/>
    <tableColumn id="18" xr3:uid="{14D98A90-CD7D-4CB5-AD52-FF852EC54634}" name="Postal Code" dataDxfId="21"/>
    <tableColumn id="19" xr3:uid="{EB7D5F42-8F9E-4AF3-BE35-FDB7AE8EDFEA}" name="Order Date" dataDxfId="20"/>
    <tableColumn id="20" xr3:uid="{6523FAF5-81ED-410D-AF44-14170A43D591}" name="Ship Date" dataDxfId="19"/>
    <tableColumn id="21" xr3:uid="{D7111234-91AB-4BAF-95BC-E2697AB2BD4C}" name="Profit" dataDxfId="18"/>
    <tableColumn id="22" xr3:uid="{C0F007FE-025C-43FC-BC0A-7CC583F8771A}" name="Quantity ordered new" dataDxfId="17"/>
    <tableColumn id="23" xr3:uid="{948D1E5D-43F9-4739-B021-A1DE845F9118}" name="Sales" dataDxfId="16"/>
    <tableColumn id="24" xr3:uid="{0B32AF12-D6EA-4670-BE51-144353484F7B}" name="Order ID" dataDxfId="15"/>
    <tableColumn id="25" xr3:uid="{A11446E5-CDCD-4D4C-B8D6-F1BE05D693C7}" name="Total" dataDxfId="14">
      <calculatedColumnFormula>Table1[[#This Row],[Unit Price]]-Table1[[#This Row],[Discount]]</calculatedColumnFormula>
    </tableColumn>
    <tableColumn id="27" xr3:uid="{F9875FC0-E54C-4A30-8DB7-AF5F6DD33D8F}" name="Manager"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G1125" totalsRowShown="0" headerRowDxfId="9" dataDxfId="8" tableBorderDxfId="7">
  <autoFilter ref="A1:G1125" xr:uid="{8C2F833F-CCF2-44E6-A4F3-733A3E88303E}"/>
  <tableColumns count="7">
    <tableColumn id="1" xr3:uid="{E24B0437-D89A-4D0C-811E-1B4BC9DBCC10}" name="ID" dataDxfId="6"/>
    <tableColumn id="2" xr3:uid="{4CB530BE-429E-4441-9DE6-89FD7930A004}" name="Customer ID" dataDxfId="5"/>
    <tableColumn id="4" xr3:uid="{1CEC71D2-9550-4DE3-8248-105DE246A45A}" name="MaritalStatus" dataDxfId="4"/>
    <tableColumn id="5" xr3:uid="{D1C88D8B-90ED-49B4-A17F-22F6F6ADF4A7}" name="YearlyIncome" dataDxfId="3"/>
    <tableColumn id="6" xr3:uid="{3F7C56DA-0E89-42F5-B707-57BFAF2947E0}" name="TotalChildren"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ivotTable" Target="../pivotTables/pivotTable1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2:J41"/>
  <sheetViews>
    <sheetView tabSelected="1" zoomScale="90" zoomScaleNormal="90" workbookViewId="0">
      <selection activeCell="G7" sqref="G7:I7"/>
    </sheetView>
  </sheetViews>
  <sheetFormatPr defaultRowHeight="14.25" x14ac:dyDescent="0.2"/>
  <cols>
    <col min="2" max="2" width="14.75" customWidth="1"/>
    <col min="3" max="3" width="13.625" customWidth="1"/>
    <col min="4" max="4" width="18.875" bestFit="1" customWidth="1"/>
    <col min="5" max="5" width="17.375" bestFit="1" customWidth="1"/>
    <col min="6" max="6" width="30.25" customWidth="1"/>
    <col min="7" max="7" width="18" bestFit="1" customWidth="1"/>
    <col min="9" max="9" width="9.375" bestFit="1" customWidth="1"/>
  </cols>
  <sheetData>
    <row r="2" spans="2:10" x14ac:dyDescent="0.2">
      <c r="B2" s="35" t="s">
        <v>3231</v>
      </c>
      <c r="C2" s="35"/>
      <c r="D2" s="35"/>
      <c r="E2" s="35"/>
      <c r="F2" s="35"/>
      <c r="G2" s="35"/>
      <c r="H2" s="35"/>
      <c r="I2" s="35"/>
      <c r="J2" s="35"/>
    </row>
    <row r="3" spans="2:10" ht="15" customHeight="1" x14ac:dyDescent="0.2">
      <c r="B3" s="35"/>
      <c r="C3" s="35"/>
      <c r="D3" s="35"/>
      <c r="E3" s="35"/>
      <c r="F3" s="35"/>
      <c r="G3" s="35"/>
      <c r="H3" s="35"/>
      <c r="I3" s="35"/>
      <c r="J3" s="35"/>
    </row>
    <row r="4" spans="2:10" ht="15" customHeight="1" x14ac:dyDescent="0.2">
      <c r="B4" s="35"/>
      <c r="C4" s="35"/>
      <c r="D4" s="35"/>
      <c r="E4" s="35"/>
      <c r="F4" s="35"/>
      <c r="G4" s="35"/>
      <c r="H4" s="35"/>
      <c r="I4" s="35"/>
      <c r="J4" s="35"/>
    </row>
    <row r="5" spans="2:10" ht="15.75" customHeight="1" x14ac:dyDescent="0.2">
      <c r="B5" s="35"/>
      <c r="C5" s="35"/>
      <c r="D5" s="35"/>
      <c r="E5" s="35"/>
      <c r="F5" s="35"/>
      <c r="G5" s="35"/>
      <c r="H5" s="35"/>
      <c r="I5" s="35"/>
      <c r="J5" s="35"/>
    </row>
    <row r="6" spans="2:10" ht="15.75" customHeight="1" x14ac:dyDescent="0.2"/>
    <row r="7" spans="2:10" s="24" customFormat="1" ht="15.75" customHeight="1" x14ac:dyDescent="0.25">
      <c r="B7" s="34" t="s">
        <v>3232</v>
      </c>
      <c r="G7" s="36" t="s">
        <v>3243</v>
      </c>
      <c r="H7" s="36"/>
      <c r="I7" s="36"/>
      <c r="J7"/>
    </row>
    <row r="8" spans="2:10" s="24" customFormat="1" ht="15.75" customHeight="1" x14ac:dyDescent="0.2">
      <c r="B8" s="34"/>
    </row>
    <row r="10" spans="2:10" ht="15" x14ac:dyDescent="0.25">
      <c r="B10" s="26" t="s">
        <v>2989</v>
      </c>
      <c r="C10" s="28" t="s">
        <v>2993</v>
      </c>
      <c r="D10" s="26" t="s">
        <v>2994</v>
      </c>
      <c r="E10" s="28" t="s">
        <v>2995</v>
      </c>
      <c r="F10" s="26" t="s">
        <v>2996</v>
      </c>
      <c r="G10" s="26" t="s">
        <v>2997</v>
      </c>
      <c r="H10" s="26" t="s">
        <v>3001</v>
      </c>
      <c r="I10" s="26" t="s">
        <v>3012</v>
      </c>
    </row>
    <row r="11" spans="2:10" x14ac:dyDescent="0.2">
      <c r="B11" s="27" t="s">
        <v>1</v>
      </c>
      <c r="C11" s="29" t="s">
        <v>2</v>
      </c>
      <c r="D11" s="27" t="s">
        <v>15</v>
      </c>
      <c r="E11" s="29" t="s">
        <v>4</v>
      </c>
      <c r="F11" s="27" t="s">
        <v>71</v>
      </c>
      <c r="G11" s="27" t="s">
        <v>26</v>
      </c>
      <c r="H11" s="27" t="s">
        <v>28</v>
      </c>
      <c r="I11" s="30" t="s">
        <v>3220</v>
      </c>
    </row>
    <row r="12" spans="2:10" x14ac:dyDescent="0.2">
      <c r="B12" s="27" t="s">
        <v>13</v>
      </c>
      <c r="C12" s="29" t="s">
        <v>63</v>
      </c>
      <c r="D12" s="27" t="s">
        <v>70</v>
      </c>
      <c r="E12" s="29" t="s">
        <v>24</v>
      </c>
      <c r="F12" s="27" t="s">
        <v>48</v>
      </c>
      <c r="G12" s="27" t="s">
        <v>18</v>
      </c>
      <c r="H12" s="27" t="s">
        <v>87</v>
      </c>
      <c r="I12" s="30" t="s">
        <v>3222</v>
      </c>
    </row>
    <row r="13" spans="2:10" x14ac:dyDescent="0.2">
      <c r="B13" s="27" t="s">
        <v>23</v>
      </c>
      <c r="C13" s="29" t="s">
        <v>14</v>
      </c>
      <c r="D13" s="27" t="s">
        <v>47</v>
      </c>
      <c r="E13" s="29" t="s">
        <v>16</v>
      </c>
      <c r="F13" s="27" t="s">
        <v>93</v>
      </c>
      <c r="G13" s="27" t="s">
        <v>120</v>
      </c>
      <c r="H13" s="27" t="s">
        <v>9</v>
      </c>
      <c r="I13" s="30" t="s">
        <v>3219</v>
      </c>
    </row>
    <row r="14" spans="2:10" x14ac:dyDescent="0.2">
      <c r="B14" s="27" t="s">
        <v>92</v>
      </c>
      <c r="D14" s="27" t="s">
        <v>3</v>
      </c>
      <c r="F14" s="27" t="s">
        <v>85</v>
      </c>
      <c r="G14" s="27" t="s">
        <v>40</v>
      </c>
      <c r="H14" s="27" t="s">
        <v>35</v>
      </c>
      <c r="I14" s="30" t="s">
        <v>3221</v>
      </c>
    </row>
    <row r="15" spans="2:10" x14ac:dyDescent="0.2">
      <c r="B15" s="27" t="s">
        <v>46</v>
      </c>
      <c r="F15" s="27" t="s">
        <v>17</v>
      </c>
      <c r="G15" s="27" t="s">
        <v>6</v>
      </c>
    </row>
    <row r="16" spans="2:10" x14ac:dyDescent="0.2">
      <c r="F16" s="27" t="s">
        <v>39</v>
      </c>
      <c r="G16" s="27" t="s">
        <v>33</v>
      </c>
    </row>
    <row r="17" spans="2:7" x14ac:dyDescent="0.2">
      <c r="F17" s="27" t="s">
        <v>321</v>
      </c>
      <c r="G17" s="27" t="s">
        <v>49</v>
      </c>
    </row>
    <row r="18" spans="2:7" x14ac:dyDescent="0.2">
      <c r="F18" s="27" t="s">
        <v>128</v>
      </c>
    </row>
    <row r="19" spans="2:7" x14ac:dyDescent="0.2">
      <c r="D19" s="25"/>
      <c r="E19" s="25"/>
      <c r="F19" s="27" t="s">
        <v>102</v>
      </c>
    </row>
    <row r="20" spans="2:7" x14ac:dyDescent="0.2">
      <c r="F20" s="27" t="s">
        <v>32</v>
      </c>
    </row>
    <row r="21" spans="2:7" x14ac:dyDescent="0.2">
      <c r="F21" s="27" t="s">
        <v>64</v>
      </c>
    </row>
    <row r="22" spans="2:7" x14ac:dyDescent="0.2">
      <c r="F22" s="27" t="s">
        <v>25</v>
      </c>
    </row>
    <row r="23" spans="2:7" x14ac:dyDescent="0.2">
      <c r="F23" s="27" t="s">
        <v>152</v>
      </c>
    </row>
    <row r="24" spans="2:7" x14ac:dyDescent="0.2">
      <c r="F24" s="27" t="s">
        <v>544</v>
      </c>
    </row>
    <row r="25" spans="2:7" x14ac:dyDescent="0.2">
      <c r="F25" s="27" t="s">
        <v>54</v>
      </c>
    </row>
    <row r="26" spans="2:7" x14ac:dyDescent="0.2">
      <c r="F26" s="27" t="s">
        <v>5</v>
      </c>
    </row>
    <row r="27" spans="2:7" x14ac:dyDescent="0.2">
      <c r="F27" s="27" t="s">
        <v>111</v>
      </c>
    </row>
    <row r="30" spans="2:7" ht="15" customHeight="1" x14ac:dyDescent="0.2">
      <c r="B30" s="33" t="s">
        <v>3233</v>
      </c>
    </row>
    <row r="31" spans="2:7" ht="15" customHeight="1" x14ac:dyDescent="0.2">
      <c r="B31" s="33"/>
    </row>
    <row r="33" spans="2:3" x14ac:dyDescent="0.2">
      <c r="B33" cm="1">
        <f t="array" ref="B33:B41">_xlfn.SEQUENCE(COUNTA(C33:C46))</f>
        <v>1</v>
      </c>
      <c r="C33" t="s">
        <v>3234</v>
      </c>
    </row>
    <row r="34" spans="2:3" x14ac:dyDescent="0.2">
      <c r="B34">
        <v>2</v>
      </c>
      <c r="C34" t="s">
        <v>3237</v>
      </c>
    </row>
    <row r="35" spans="2:3" x14ac:dyDescent="0.2">
      <c r="B35">
        <v>3</v>
      </c>
      <c r="C35" t="s">
        <v>3235</v>
      </c>
    </row>
    <row r="36" spans="2:3" x14ac:dyDescent="0.2">
      <c r="B36">
        <v>4</v>
      </c>
      <c r="C36" t="s">
        <v>3236</v>
      </c>
    </row>
    <row r="37" spans="2:3" x14ac:dyDescent="0.2">
      <c r="B37">
        <v>5</v>
      </c>
      <c r="C37" t="s">
        <v>3238</v>
      </c>
    </row>
    <row r="38" spans="2:3" x14ac:dyDescent="0.2">
      <c r="B38">
        <v>6</v>
      </c>
      <c r="C38" t="s">
        <v>3245</v>
      </c>
    </row>
    <row r="39" spans="2:3" x14ac:dyDescent="0.2">
      <c r="B39">
        <v>7</v>
      </c>
      <c r="C39" t="s">
        <v>3239</v>
      </c>
    </row>
    <row r="40" spans="2:3" x14ac:dyDescent="0.2">
      <c r="B40">
        <v>8</v>
      </c>
      <c r="C40" t="s">
        <v>3240</v>
      </c>
    </row>
    <row r="41" spans="2:3" x14ac:dyDescent="0.2">
      <c r="B41">
        <v>9</v>
      </c>
      <c r="C41" t="s">
        <v>3244</v>
      </c>
    </row>
  </sheetData>
  <mergeCells count="4">
    <mergeCell ref="B30:B31"/>
    <mergeCell ref="B7:B8"/>
    <mergeCell ref="B2:J5"/>
    <mergeCell ref="G7:I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A2" sqref="A2"/>
    </sheetView>
  </sheetViews>
  <sheetFormatPr defaultRowHeight="14.25" x14ac:dyDescent="0.2"/>
  <cols>
    <col min="1" max="1" width="15" bestFit="1" customWidth="1"/>
    <col min="2" max="2" width="27.625" customWidth="1"/>
    <col min="3" max="3" width="16.25" bestFit="1" customWidth="1"/>
    <col min="4" max="4" width="10.875" customWidth="1"/>
    <col min="5" max="5" width="11.875" customWidth="1"/>
    <col min="6" max="6" width="15.375" customWidth="1"/>
    <col min="7" max="7" width="13.625" customWidth="1"/>
    <col min="8" max="8" width="20.375" customWidth="1"/>
    <col min="9" max="9" width="18.5" customWidth="1"/>
    <col min="10" max="10" width="30.25" customWidth="1"/>
    <col min="11" max="11" width="19.5" customWidth="1"/>
    <col min="12" max="12" width="92.375" customWidth="1"/>
    <col min="13" max="13" width="21.625" customWidth="1"/>
    <col min="14" max="14" width="12.75" customWidth="1"/>
    <col min="15" max="15" width="9.375" customWidth="1"/>
    <col min="16" max="16" width="18.625" customWidth="1"/>
    <col min="17" max="17" width="19" customWidth="1"/>
    <col min="18" max="18" width="13.625" customWidth="1"/>
    <col min="19" max="19" width="12.875" customWidth="1"/>
    <col min="20" max="20" width="11.625" customWidth="1"/>
    <col min="21" max="21" width="12.625" customWidth="1"/>
    <col min="22" max="22" width="23" customWidth="1"/>
    <col min="23" max="23" width="8.875" customWidth="1"/>
    <col min="24" max="24" width="10.625" customWidth="1"/>
    <col min="25" max="25" width="7.875" customWidth="1"/>
  </cols>
  <sheetData>
    <row r="1" spans="1:26" ht="15" x14ac:dyDescent="0.25">
      <c r="A1" s="5" t="s">
        <v>2987</v>
      </c>
      <c r="B1" s="5" t="s">
        <v>2988</v>
      </c>
      <c r="C1" s="5" t="s">
        <v>2989</v>
      </c>
      <c r="D1" s="5" t="s">
        <v>2990</v>
      </c>
      <c r="E1" s="5" t="s">
        <v>2991</v>
      </c>
      <c r="F1" s="5" t="s">
        <v>2992</v>
      </c>
      <c r="G1" s="5" t="s">
        <v>2993</v>
      </c>
      <c r="H1" s="5" t="s">
        <v>2994</v>
      </c>
      <c r="I1" s="5" t="s">
        <v>2995</v>
      </c>
      <c r="J1" s="5" t="s">
        <v>2996</v>
      </c>
      <c r="K1" s="5" t="s">
        <v>2997</v>
      </c>
      <c r="L1" s="5" t="s">
        <v>2998</v>
      </c>
      <c r="M1" s="5" t="s">
        <v>2999</v>
      </c>
      <c r="N1" s="5" t="s">
        <v>3000</v>
      </c>
      <c r="O1" s="5" t="s">
        <v>3001</v>
      </c>
      <c r="P1" s="5" t="s">
        <v>3002</v>
      </c>
      <c r="Q1" s="5" t="s">
        <v>3003</v>
      </c>
      <c r="R1" s="5" t="s">
        <v>3004</v>
      </c>
      <c r="S1" s="5" t="s">
        <v>3005</v>
      </c>
      <c r="T1" s="5" t="s">
        <v>3006</v>
      </c>
      <c r="U1" s="5" t="s">
        <v>3007</v>
      </c>
      <c r="V1" s="5" t="s">
        <v>3008</v>
      </c>
      <c r="W1" s="5" t="s">
        <v>3009</v>
      </c>
      <c r="X1" s="5" t="s">
        <v>3010</v>
      </c>
      <c r="Y1" s="5" t="s">
        <v>3011</v>
      </c>
      <c r="Z1" s="5" t="s">
        <v>3012</v>
      </c>
    </row>
    <row r="2" spans="1:26" x14ac:dyDescent="0.2">
      <c r="A2" s="1">
        <v>1552</v>
      </c>
      <c r="B2" s="1" t="s">
        <v>0</v>
      </c>
      <c r="C2" s="1" t="s">
        <v>1</v>
      </c>
      <c r="D2" s="1">
        <v>0.01</v>
      </c>
      <c r="E2" s="1">
        <v>348.21</v>
      </c>
      <c r="F2" s="1">
        <v>40.19</v>
      </c>
      <c r="G2" s="1" t="s">
        <v>2</v>
      </c>
      <c r="H2" s="1" t="s">
        <v>3</v>
      </c>
      <c r="I2" s="1" t="s">
        <v>4</v>
      </c>
      <c r="J2" s="1" t="s">
        <v>5</v>
      </c>
      <c r="K2" s="1" t="s">
        <v>6</v>
      </c>
      <c r="L2" s="1" t="s">
        <v>7</v>
      </c>
      <c r="M2" s="1">
        <v>0.62</v>
      </c>
      <c r="N2" s="1" t="s">
        <v>8</v>
      </c>
      <c r="O2" s="1" t="s">
        <v>9</v>
      </c>
      <c r="P2" s="1" t="s">
        <v>10</v>
      </c>
      <c r="Q2" s="1" t="s">
        <v>11</v>
      </c>
      <c r="R2" s="1">
        <v>39056</v>
      </c>
      <c r="S2" s="2">
        <v>42005</v>
      </c>
      <c r="T2" s="2">
        <v>42008</v>
      </c>
      <c r="U2" s="1">
        <v>-337.09199999999998</v>
      </c>
      <c r="V2" s="1">
        <v>2</v>
      </c>
      <c r="W2" s="1">
        <v>723.54</v>
      </c>
      <c r="X2" s="1">
        <v>87486</v>
      </c>
      <c r="Y2" s="1">
        <f>Table1[[#This Row],[Unit Price]]-Table1[[#This Row],[Discount]]</f>
        <v>348.2</v>
      </c>
      <c r="Z2" s="1" t="s">
        <v>3219</v>
      </c>
    </row>
    <row r="3" spans="1:26" x14ac:dyDescent="0.2">
      <c r="A3" s="3">
        <v>2124</v>
      </c>
      <c r="B3" s="3" t="s">
        <v>12</v>
      </c>
      <c r="C3" s="3" t="s">
        <v>13</v>
      </c>
      <c r="D3" s="3">
        <v>0.04</v>
      </c>
      <c r="E3" s="3">
        <v>45.19</v>
      </c>
      <c r="F3" s="3">
        <v>1.99</v>
      </c>
      <c r="G3" s="3" t="s">
        <v>14</v>
      </c>
      <c r="H3" s="3" t="s">
        <v>15</v>
      </c>
      <c r="I3" s="3" t="s">
        <v>16</v>
      </c>
      <c r="J3" s="3" t="s">
        <v>17</v>
      </c>
      <c r="K3" s="3" t="s">
        <v>18</v>
      </c>
      <c r="L3" s="3" t="s">
        <v>19</v>
      </c>
      <c r="M3" s="3">
        <v>0.55000000000000004</v>
      </c>
      <c r="N3" s="3" t="s">
        <v>8</v>
      </c>
      <c r="O3" s="3" t="s">
        <v>9</v>
      </c>
      <c r="P3" s="3" t="s">
        <v>20</v>
      </c>
      <c r="Q3" s="3" t="s">
        <v>21</v>
      </c>
      <c r="R3" s="3">
        <v>72301</v>
      </c>
      <c r="S3" s="4">
        <v>42005</v>
      </c>
      <c r="T3" s="4">
        <v>42006</v>
      </c>
      <c r="U3" s="3">
        <v>-61.194000000000003</v>
      </c>
      <c r="V3" s="3">
        <v>13</v>
      </c>
      <c r="W3" s="3">
        <v>609.09</v>
      </c>
      <c r="X3" s="3">
        <v>89665</v>
      </c>
      <c r="Y3" s="3">
        <f>Table1[[#This Row],[Unit Price]]-Table1[[#This Row],[Discount]]</f>
        <v>45.15</v>
      </c>
      <c r="Z3" s="3" t="s">
        <v>3219</v>
      </c>
    </row>
    <row r="4" spans="1:26" x14ac:dyDescent="0.2">
      <c r="A4" s="1">
        <v>1418</v>
      </c>
      <c r="B4" s="1" t="s">
        <v>22</v>
      </c>
      <c r="C4" s="1" t="s">
        <v>23</v>
      </c>
      <c r="D4" s="1">
        <v>7.0000000000000007E-2</v>
      </c>
      <c r="E4" s="1">
        <v>4.84</v>
      </c>
      <c r="F4" s="1">
        <v>0.71</v>
      </c>
      <c r="G4" s="1" t="s">
        <v>14</v>
      </c>
      <c r="H4" s="1" t="s">
        <v>3</v>
      </c>
      <c r="I4" s="1" t="s">
        <v>24</v>
      </c>
      <c r="J4" s="1" t="s">
        <v>25</v>
      </c>
      <c r="K4" s="1" t="s">
        <v>26</v>
      </c>
      <c r="L4" s="1" t="s">
        <v>27</v>
      </c>
      <c r="M4" s="1">
        <v>0.52</v>
      </c>
      <c r="N4" s="1" t="s">
        <v>8</v>
      </c>
      <c r="O4" s="1" t="s">
        <v>28</v>
      </c>
      <c r="P4" s="1" t="s">
        <v>29</v>
      </c>
      <c r="Q4" s="1" t="s">
        <v>30</v>
      </c>
      <c r="R4" s="1">
        <v>46901</v>
      </c>
      <c r="S4" s="2">
        <v>42005</v>
      </c>
      <c r="T4" s="2">
        <v>42007</v>
      </c>
      <c r="U4" s="1">
        <v>25.240200000000002</v>
      </c>
      <c r="V4" s="1">
        <v>8</v>
      </c>
      <c r="W4" s="1">
        <v>36.58</v>
      </c>
      <c r="X4" s="1">
        <v>90539</v>
      </c>
      <c r="Y4" s="1">
        <f>Table1[[#This Row],[Unit Price]]-Table1[[#This Row],[Discount]]</f>
        <v>4.7699999999999996</v>
      </c>
      <c r="Z4" s="1" t="s">
        <v>3220</v>
      </c>
    </row>
    <row r="5" spans="1:26" x14ac:dyDescent="0.2">
      <c r="A5" s="3">
        <v>1425</v>
      </c>
      <c r="B5" s="3" t="s">
        <v>31</v>
      </c>
      <c r="C5" s="3" t="s">
        <v>23</v>
      </c>
      <c r="D5" s="3">
        <v>0.04</v>
      </c>
      <c r="E5" s="3">
        <v>2036.48</v>
      </c>
      <c r="F5" s="3">
        <v>14.7</v>
      </c>
      <c r="G5" s="3" t="s">
        <v>2</v>
      </c>
      <c r="H5" s="3" t="s">
        <v>3</v>
      </c>
      <c r="I5" s="3" t="s">
        <v>16</v>
      </c>
      <c r="J5" s="3" t="s">
        <v>32</v>
      </c>
      <c r="K5" s="3" t="s">
        <v>33</v>
      </c>
      <c r="L5" s="3" t="s">
        <v>34</v>
      </c>
      <c r="M5" s="3">
        <v>0.55000000000000004</v>
      </c>
      <c r="N5" s="3" t="s">
        <v>8</v>
      </c>
      <c r="O5" s="3" t="s">
        <v>35</v>
      </c>
      <c r="P5" s="3" t="s">
        <v>36</v>
      </c>
      <c r="Q5" s="3" t="s">
        <v>37</v>
      </c>
      <c r="R5" s="3">
        <v>80525</v>
      </c>
      <c r="S5" s="4">
        <v>42005</v>
      </c>
      <c r="T5" s="4">
        <v>42010</v>
      </c>
      <c r="U5" s="3">
        <v>-4793.0039999999999</v>
      </c>
      <c r="V5" s="3">
        <v>1</v>
      </c>
      <c r="W5" s="3">
        <v>2013.67</v>
      </c>
      <c r="X5" s="3">
        <v>89450</v>
      </c>
      <c r="Y5" s="3">
        <f>Table1[[#This Row],[Unit Price]]-Table1[[#This Row],[Discount]]</f>
        <v>2036.44</v>
      </c>
      <c r="Z5" s="3" t="s">
        <v>3221</v>
      </c>
    </row>
    <row r="6" spans="1:26" x14ac:dyDescent="0.2">
      <c r="A6" s="1">
        <v>3275</v>
      </c>
      <c r="B6" s="1" t="s">
        <v>38</v>
      </c>
      <c r="C6" s="1" t="s">
        <v>23</v>
      </c>
      <c r="D6" s="1">
        <v>0.04</v>
      </c>
      <c r="E6" s="1">
        <v>449.99</v>
      </c>
      <c r="F6" s="1">
        <v>24.49</v>
      </c>
      <c r="G6" s="1" t="s">
        <v>14</v>
      </c>
      <c r="H6" s="1" t="s">
        <v>3</v>
      </c>
      <c r="I6" s="1" t="s">
        <v>16</v>
      </c>
      <c r="J6" s="1" t="s">
        <v>39</v>
      </c>
      <c r="K6" s="1" t="s">
        <v>40</v>
      </c>
      <c r="L6" s="1" t="s">
        <v>41</v>
      </c>
      <c r="M6" s="1">
        <v>0.52</v>
      </c>
      <c r="N6" s="1" t="s">
        <v>8</v>
      </c>
      <c r="O6" s="1" t="s">
        <v>35</v>
      </c>
      <c r="P6" s="1" t="s">
        <v>42</v>
      </c>
      <c r="Q6" s="1" t="s">
        <v>43</v>
      </c>
      <c r="R6" s="1">
        <v>98273</v>
      </c>
      <c r="S6" s="2">
        <v>42005</v>
      </c>
      <c r="T6" s="2">
        <v>42009</v>
      </c>
      <c r="U6" s="1">
        <v>3576.8841000000002</v>
      </c>
      <c r="V6" s="1">
        <v>12</v>
      </c>
      <c r="W6" s="1">
        <v>5183.8900000000003</v>
      </c>
      <c r="X6" s="1">
        <v>86234</v>
      </c>
      <c r="Y6" s="1">
        <f>Table1[[#This Row],[Unit Price]]-Table1[[#This Row],[Discount]]</f>
        <v>449.95</v>
      </c>
      <c r="Z6" s="1" t="s">
        <v>3221</v>
      </c>
    </row>
    <row r="7" spans="1:26" x14ac:dyDescent="0.2">
      <c r="A7" s="3">
        <v>3275</v>
      </c>
      <c r="B7" s="3" t="s">
        <v>38</v>
      </c>
      <c r="C7" s="3" t="s">
        <v>23</v>
      </c>
      <c r="D7" s="3">
        <v>0.01</v>
      </c>
      <c r="E7" s="3">
        <v>5.84</v>
      </c>
      <c r="F7" s="3">
        <v>1.2</v>
      </c>
      <c r="G7" s="3" t="s">
        <v>14</v>
      </c>
      <c r="H7" s="3" t="s">
        <v>3</v>
      </c>
      <c r="I7" s="3" t="s">
        <v>24</v>
      </c>
      <c r="J7" s="3" t="s">
        <v>25</v>
      </c>
      <c r="K7" s="3" t="s">
        <v>26</v>
      </c>
      <c r="L7" s="3" t="s">
        <v>44</v>
      </c>
      <c r="M7" s="3">
        <v>0.55000000000000004</v>
      </c>
      <c r="N7" s="3" t="s">
        <v>8</v>
      </c>
      <c r="O7" s="3" t="s">
        <v>35</v>
      </c>
      <c r="P7" s="3" t="s">
        <v>42</v>
      </c>
      <c r="Q7" s="3" t="s">
        <v>43</v>
      </c>
      <c r="R7" s="3">
        <v>98273</v>
      </c>
      <c r="S7" s="4">
        <v>42005</v>
      </c>
      <c r="T7" s="4">
        <v>42014</v>
      </c>
      <c r="U7" s="3">
        <v>20.38</v>
      </c>
      <c r="V7" s="3">
        <v>6</v>
      </c>
      <c r="W7" s="3">
        <v>36.090000000000003</v>
      </c>
      <c r="X7" s="3">
        <v>86234</v>
      </c>
      <c r="Y7" s="3">
        <f>Table1[[#This Row],[Unit Price]]-Table1[[#This Row],[Discount]]</f>
        <v>5.83</v>
      </c>
      <c r="Z7" s="3" t="s">
        <v>3221</v>
      </c>
    </row>
    <row r="8" spans="1:26" x14ac:dyDescent="0.2">
      <c r="A8" s="1">
        <v>1910</v>
      </c>
      <c r="B8" s="1" t="s">
        <v>45</v>
      </c>
      <c r="C8" s="1" t="s">
        <v>46</v>
      </c>
      <c r="D8" s="1">
        <v>0.02</v>
      </c>
      <c r="E8" s="1">
        <v>29.17</v>
      </c>
      <c r="F8" s="1">
        <v>6.27</v>
      </c>
      <c r="G8" s="1" t="s">
        <v>14</v>
      </c>
      <c r="H8" s="1" t="s">
        <v>47</v>
      </c>
      <c r="I8" s="1" t="s">
        <v>24</v>
      </c>
      <c r="J8" s="1" t="s">
        <v>48</v>
      </c>
      <c r="K8" s="1" t="s">
        <v>49</v>
      </c>
      <c r="L8" s="1" t="s">
        <v>50</v>
      </c>
      <c r="M8" s="1">
        <v>0.37</v>
      </c>
      <c r="N8" s="1" t="s">
        <v>8</v>
      </c>
      <c r="O8" s="1" t="s">
        <v>9</v>
      </c>
      <c r="P8" s="1" t="s">
        <v>51</v>
      </c>
      <c r="Q8" s="1" t="s">
        <v>52</v>
      </c>
      <c r="R8" s="1">
        <v>30269</v>
      </c>
      <c r="S8" s="2">
        <v>42005</v>
      </c>
      <c r="T8" s="2">
        <v>42006</v>
      </c>
      <c r="U8" s="1">
        <v>36.905999999999999</v>
      </c>
      <c r="V8" s="1">
        <v>2</v>
      </c>
      <c r="W8" s="1">
        <v>63.32</v>
      </c>
      <c r="X8" s="1">
        <v>91371</v>
      </c>
      <c r="Y8" s="1">
        <f>Table1[[#This Row],[Unit Price]]-Table1[[#This Row],[Discount]]</f>
        <v>29.150000000000002</v>
      </c>
      <c r="Z8" s="1" t="s">
        <v>3219</v>
      </c>
    </row>
    <row r="9" spans="1:26" x14ac:dyDescent="0.2">
      <c r="A9" s="3">
        <v>674</v>
      </c>
      <c r="B9" s="3" t="s">
        <v>53</v>
      </c>
      <c r="C9" s="3" t="s">
        <v>1</v>
      </c>
      <c r="D9" s="3">
        <v>0.06</v>
      </c>
      <c r="E9" s="3">
        <v>161.55000000000001</v>
      </c>
      <c r="F9" s="3">
        <v>19.989999999999998</v>
      </c>
      <c r="G9" s="3" t="s">
        <v>14</v>
      </c>
      <c r="H9" s="3" t="s">
        <v>3</v>
      </c>
      <c r="I9" s="3" t="s">
        <v>24</v>
      </c>
      <c r="J9" s="3" t="s">
        <v>54</v>
      </c>
      <c r="K9" s="3" t="s">
        <v>49</v>
      </c>
      <c r="L9" s="3" t="s">
        <v>55</v>
      </c>
      <c r="M9" s="3">
        <v>0.66</v>
      </c>
      <c r="N9" s="3" t="s">
        <v>8</v>
      </c>
      <c r="O9" s="3" t="s">
        <v>28</v>
      </c>
      <c r="P9" s="3" t="s">
        <v>56</v>
      </c>
      <c r="Q9" s="3" t="s">
        <v>57</v>
      </c>
      <c r="R9" s="3">
        <v>64133</v>
      </c>
      <c r="S9" s="4">
        <v>42006</v>
      </c>
      <c r="T9" s="4">
        <v>42007</v>
      </c>
      <c r="U9" s="3">
        <v>-7.58</v>
      </c>
      <c r="V9" s="3">
        <v>3</v>
      </c>
      <c r="W9" s="3">
        <v>485.01</v>
      </c>
      <c r="X9" s="3">
        <v>88174</v>
      </c>
      <c r="Y9" s="3">
        <f>Table1[[#This Row],[Unit Price]]-Table1[[#This Row],[Discount]]</f>
        <v>161.49</v>
      </c>
      <c r="Z9" s="3" t="s">
        <v>3220</v>
      </c>
    </row>
    <row r="10" spans="1:26" x14ac:dyDescent="0.2">
      <c r="A10" s="1">
        <v>950</v>
      </c>
      <c r="B10" s="1" t="s">
        <v>58</v>
      </c>
      <c r="C10" s="1" t="s">
        <v>1</v>
      </c>
      <c r="D10" s="1">
        <v>0.06</v>
      </c>
      <c r="E10" s="1">
        <v>40.98</v>
      </c>
      <c r="F10" s="1">
        <v>2.99</v>
      </c>
      <c r="G10" s="1" t="s">
        <v>14</v>
      </c>
      <c r="H10" s="1" t="s">
        <v>15</v>
      </c>
      <c r="I10" s="1" t="s">
        <v>24</v>
      </c>
      <c r="J10" s="1" t="s">
        <v>48</v>
      </c>
      <c r="K10" s="1" t="s">
        <v>49</v>
      </c>
      <c r="L10" s="1" t="s">
        <v>59</v>
      </c>
      <c r="M10" s="1">
        <v>0.36</v>
      </c>
      <c r="N10" s="1" t="s">
        <v>8</v>
      </c>
      <c r="O10" s="1" t="s">
        <v>28</v>
      </c>
      <c r="P10" s="1" t="s">
        <v>60</v>
      </c>
      <c r="Q10" s="1" t="s">
        <v>61</v>
      </c>
      <c r="R10" s="1">
        <v>55372</v>
      </c>
      <c r="S10" s="2">
        <v>42006</v>
      </c>
      <c r="T10" s="2">
        <v>42008</v>
      </c>
      <c r="U10" s="1">
        <v>-14.801880000000001</v>
      </c>
      <c r="V10" s="1">
        <v>1</v>
      </c>
      <c r="W10" s="1">
        <v>41.6</v>
      </c>
      <c r="X10" s="1">
        <v>89083</v>
      </c>
      <c r="Y10" s="1">
        <f>Table1[[#This Row],[Unit Price]]-Table1[[#This Row],[Discount]]</f>
        <v>40.919999999999995</v>
      </c>
      <c r="Z10" s="1" t="s">
        <v>3220</v>
      </c>
    </row>
    <row r="11" spans="1:26" x14ac:dyDescent="0.2">
      <c r="A11" s="3">
        <v>1155</v>
      </c>
      <c r="B11" s="3" t="s">
        <v>62</v>
      </c>
      <c r="C11" s="3" t="s">
        <v>1</v>
      </c>
      <c r="D11" s="3">
        <v>0.09</v>
      </c>
      <c r="E11" s="3">
        <v>9.11</v>
      </c>
      <c r="F11" s="3">
        <v>2.15</v>
      </c>
      <c r="G11" s="3" t="s">
        <v>63</v>
      </c>
      <c r="H11" s="3" t="s">
        <v>15</v>
      </c>
      <c r="I11" s="3" t="s">
        <v>24</v>
      </c>
      <c r="J11" s="3" t="s">
        <v>64</v>
      </c>
      <c r="K11" s="3" t="s">
        <v>26</v>
      </c>
      <c r="L11" s="3" t="s">
        <v>65</v>
      </c>
      <c r="M11" s="3">
        <v>0.4</v>
      </c>
      <c r="N11" s="3" t="s">
        <v>8</v>
      </c>
      <c r="O11" s="3" t="s">
        <v>35</v>
      </c>
      <c r="P11" s="3" t="s">
        <v>66</v>
      </c>
      <c r="Q11" s="3" t="s">
        <v>67</v>
      </c>
      <c r="R11" s="3">
        <v>90640</v>
      </c>
      <c r="S11" s="4">
        <v>42006</v>
      </c>
      <c r="T11" s="4">
        <v>42008</v>
      </c>
      <c r="U11" s="3">
        <v>20.299600000000002</v>
      </c>
      <c r="V11" s="3">
        <v>4</v>
      </c>
      <c r="W11" s="3">
        <v>34.409999999999997</v>
      </c>
      <c r="X11" s="3">
        <v>90853</v>
      </c>
      <c r="Y11" s="3">
        <f>Table1[[#This Row],[Unit Price]]-Table1[[#This Row],[Discount]]</f>
        <v>9.02</v>
      </c>
      <c r="Z11" s="3" t="s">
        <v>3221</v>
      </c>
    </row>
    <row r="12" spans="1:26" x14ac:dyDescent="0.2">
      <c r="A12" s="1">
        <v>1155</v>
      </c>
      <c r="B12" s="1" t="s">
        <v>62</v>
      </c>
      <c r="C12" s="1" t="s">
        <v>1</v>
      </c>
      <c r="D12" s="1">
        <v>0.08</v>
      </c>
      <c r="E12" s="1">
        <v>15.04</v>
      </c>
      <c r="F12" s="1">
        <v>1.97</v>
      </c>
      <c r="G12" s="1" t="s">
        <v>14</v>
      </c>
      <c r="H12" s="1" t="s">
        <v>15</v>
      </c>
      <c r="I12" s="1" t="s">
        <v>24</v>
      </c>
      <c r="J12" s="1" t="s">
        <v>64</v>
      </c>
      <c r="K12" s="1" t="s">
        <v>26</v>
      </c>
      <c r="L12" s="1" t="s">
        <v>68</v>
      </c>
      <c r="M12" s="1">
        <v>0.39</v>
      </c>
      <c r="N12" s="1" t="s">
        <v>8</v>
      </c>
      <c r="O12" s="1" t="s">
        <v>35</v>
      </c>
      <c r="P12" s="1" t="s">
        <v>66</v>
      </c>
      <c r="Q12" s="1" t="s">
        <v>67</v>
      </c>
      <c r="R12" s="1">
        <v>90640</v>
      </c>
      <c r="S12" s="2">
        <v>42006</v>
      </c>
      <c r="T12" s="2">
        <v>42006</v>
      </c>
      <c r="U12" s="1">
        <v>108.5163</v>
      </c>
      <c r="V12" s="1">
        <v>11</v>
      </c>
      <c r="W12" s="1">
        <v>157.27000000000001</v>
      </c>
      <c r="X12" s="1">
        <v>90853</v>
      </c>
      <c r="Y12" s="1">
        <f>Table1[[#This Row],[Unit Price]]-Table1[[#This Row],[Discount]]</f>
        <v>14.959999999999999</v>
      </c>
      <c r="Z12" s="1" t="s">
        <v>3221</v>
      </c>
    </row>
    <row r="13" spans="1:26" x14ac:dyDescent="0.2">
      <c r="A13" s="3">
        <v>2256</v>
      </c>
      <c r="B13" s="3" t="s">
        <v>69</v>
      </c>
      <c r="C13" s="3" t="s">
        <v>1</v>
      </c>
      <c r="D13" s="3">
        <v>7.0000000000000007E-2</v>
      </c>
      <c r="E13" s="3">
        <v>60.97</v>
      </c>
      <c r="F13" s="3">
        <v>4.5</v>
      </c>
      <c r="G13" s="3" t="s">
        <v>63</v>
      </c>
      <c r="H13" s="3" t="s">
        <v>70</v>
      </c>
      <c r="I13" s="3" t="s">
        <v>24</v>
      </c>
      <c r="J13" s="3" t="s">
        <v>71</v>
      </c>
      <c r="K13" s="3" t="s">
        <v>49</v>
      </c>
      <c r="L13" s="3" t="s">
        <v>72</v>
      </c>
      <c r="M13" s="3">
        <v>0.56000000000000005</v>
      </c>
      <c r="N13" s="3" t="s">
        <v>8</v>
      </c>
      <c r="O13" s="3" t="s">
        <v>9</v>
      </c>
      <c r="P13" s="3" t="s">
        <v>73</v>
      </c>
      <c r="Q13" s="3" t="s">
        <v>74</v>
      </c>
      <c r="R13" s="3">
        <v>28560</v>
      </c>
      <c r="S13" s="4">
        <v>42006</v>
      </c>
      <c r="T13" s="4">
        <v>42008</v>
      </c>
      <c r="U13" s="3">
        <v>-42.588000000000001</v>
      </c>
      <c r="V13" s="3">
        <v>6</v>
      </c>
      <c r="W13" s="3">
        <v>361.72</v>
      </c>
      <c r="X13" s="3">
        <v>87963</v>
      </c>
      <c r="Y13" s="3">
        <f>Table1[[#This Row],[Unit Price]]-Table1[[#This Row],[Discount]]</f>
        <v>60.9</v>
      </c>
      <c r="Z13" s="3" t="s">
        <v>3219</v>
      </c>
    </row>
    <row r="14" spans="1:26" x14ac:dyDescent="0.2">
      <c r="A14" s="1">
        <v>949</v>
      </c>
      <c r="B14" s="1" t="s">
        <v>75</v>
      </c>
      <c r="C14" s="1" t="s">
        <v>1</v>
      </c>
      <c r="D14" s="1">
        <v>0.06</v>
      </c>
      <c r="E14" s="1">
        <v>40.98</v>
      </c>
      <c r="F14" s="1">
        <v>2.99</v>
      </c>
      <c r="G14" s="1" t="s">
        <v>14</v>
      </c>
      <c r="H14" s="1" t="s">
        <v>15</v>
      </c>
      <c r="I14" s="1" t="s">
        <v>24</v>
      </c>
      <c r="J14" s="1" t="s">
        <v>48</v>
      </c>
      <c r="K14" s="1" t="s">
        <v>49</v>
      </c>
      <c r="L14" s="1" t="s">
        <v>59</v>
      </c>
      <c r="M14" s="1">
        <v>0.36</v>
      </c>
      <c r="N14" s="1" t="s">
        <v>8</v>
      </c>
      <c r="O14" s="1" t="s">
        <v>35</v>
      </c>
      <c r="P14" s="1" t="s">
        <v>66</v>
      </c>
      <c r="Q14" s="1" t="s">
        <v>76</v>
      </c>
      <c r="R14" s="1">
        <v>90049</v>
      </c>
      <c r="S14" s="2">
        <v>42006</v>
      </c>
      <c r="T14" s="2">
        <v>42008</v>
      </c>
      <c r="U14" s="1">
        <v>-19.0992</v>
      </c>
      <c r="V14" s="1">
        <v>3</v>
      </c>
      <c r="W14" s="1">
        <v>124.81</v>
      </c>
      <c r="X14" s="1">
        <v>9285</v>
      </c>
      <c r="Y14" s="1">
        <f>Table1[[#This Row],[Unit Price]]-Table1[[#This Row],[Discount]]</f>
        <v>40.919999999999995</v>
      </c>
      <c r="Z14" s="1" t="s">
        <v>3221</v>
      </c>
    </row>
    <row r="15" spans="1:26" x14ac:dyDescent="0.2">
      <c r="A15" s="3">
        <v>1136</v>
      </c>
      <c r="B15" s="3" t="s">
        <v>77</v>
      </c>
      <c r="C15" s="3" t="s">
        <v>13</v>
      </c>
      <c r="D15" s="3">
        <v>0.09</v>
      </c>
      <c r="E15" s="3">
        <v>270.97000000000003</v>
      </c>
      <c r="F15" s="3">
        <v>28.06</v>
      </c>
      <c r="G15" s="3" t="s">
        <v>2</v>
      </c>
      <c r="H15" s="3" t="s">
        <v>15</v>
      </c>
      <c r="I15" s="3" t="s">
        <v>16</v>
      </c>
      <c r="J15" s="3" t="s">
        <v>32</v>
      </c>
      <c r="K15" s="3" t="s">
        <v>33</v>
      </c>
      <c r="L15" s="3" t="s">
        <v>78</v>
      </c>
      <c r="M15" s="3">
        <v>0.56000000000000005</v>
      </c>
      <c r="N15" s="3" t="s">
        <v>8</v>
      </c>
      <c r="O15" s="3" t="s">
        <v>28</v>
      </c>
      <c r="P15" s="3" t="s">
        <v>79</v>
      </c>
      <c r="Q15" s="3" t="s">
        <v>80</v>
      </c>
      <c r="R15" s="3">
        <v>60188</v>
      </c>
      <c r="S15" s="4">
        <v>42006</v>
      </c>
      <c r="T15" s="4">
        <v>42008</v>
      </c>
      <c r="U15" s="3">
        <v>2660.1432</v>
      </c>
      <c r="V15" s="3">
        <v>15</v>
      </c>
      <c r="W15" s="3">
        <v>3855.28</v>
      </c>
      <c r="X15" s="3">
        <v>87940</v>
      </c>
      <c r="Y15" s="3">
        <f>Table1[[#This Row],[Unit Price]]-Table1[[#This Row],[Discount]]</f>
        <v>270.88000000000005</v>
      </c>
      <c r="Z15" s="3" t="s">
        <v>3220</v>
      </c>
    </row>
    <row r="16" spans="1:26" x14ac:dyDescent="0.2">
      <c r="A16" s="1">
        <v>67</v>
      </c>
      <c r="B16" s="1" t="s">
        <v>81</v>
      </c>
      <c r="C16" s="1" t="s">
        <v>23</v>
      </c>
      <c r="D16" s="1">
        <v>0.05</v>
      </c>
      <c r="E16" s="1">
        <v>155.06</v>
      </c>
      <c r="F16" s="1">
        <v>7.07</v>
      </c>
      <c r="G16" s="1" t="s">
        <v>14</v>
      </c>
      <c r="H16" s="1" t="s">
        <v>70</v>
      </c>
      <c r="I16" s="1" t="s">
        <v>24</v>
      </c>
      <c r="J16" s="1" t="s">
        <v>54</v>
      </c>
      <c r="K16" s="1" t="s">
        <v>49</v>
      </c>
      <c r="L16" s="1" t="s">
        <v>82</v>
      </c>
      <c r="M16" s="1">
        <v>0.59</v>
      </c>
      <c r="N16" s="1" t="s">
        <v>8</v>
      </c>
      <c r="O16" s="1" t="s">
        <v>35</v>
      </c>
      <c r="P16" s="1" t="s">
        <v>66</v>
      </c>
      <c r="Q16" s="1" t="s">
        <v>83</v>
      </c>
      <c r="R16" s="1">
        <v>94559</v>
      </c>
      <c r="S16" s="2">
        <v>42006</v>
      </c>
      <c r="T16" s="2">
        <v>42013</v>
      </c>
      <c r="U16" s="1">
        <v>845.66399999999999</v>
      </c>
      <c r="V16" s="1">
        <v>8</v>
      </c>
      <c r="W16" s="1">
        <v>1225.5999999999999</v>
      </c>
      <c r="X16" s="1">
        <v>87946</v>
      </c>
      <c r="Y16" s="1">
        <f>Table1[[#This Row],[Unit Price]]-Table1[[#This Row],[Discount]]</f>
        <v>155.01</v>
      </c>
      <c r="Z16" s="1" t="s">
        <v>3221</v>
      </c>
    </row>
    <row r="17" spans="1:26" x14ac:dyDescent="0.2">
      <c r="A17" s="3">
        <v>68</v>
      </c>
      <c r="B17" s="3" t="s">
        <v>84</v>
      </c>
      <c r="C17" s="3" t="s">
        <v>23</v>
      </c>
      <c r="D17" s="3">
        <v>0</v>
      </c>
      <c r="E17" s="3">
        <v>291.73</v>
      </c>
      <c r="F17" s="3">
        <v>48.8</v>
      </c>
      <c r="G17" s="3" t="s">
        <v>2</v>
      </c>
      <c r="H17" s="3" t="s">
        <v>70</v>
      </c>
      <c r="I17" s="3" t="s">
        <v>4</v>
      </c>
      <c r="J17" s="3" t="s">
        <v>85</v>
      </c>
      <c r="K17" s="3" t="s">
        <v>33</v>
      </c>
      <c r="L17" s="3" t="s">
        <v>86</v>
      </c>
      <c r="M17" s="3">
        <v>0.56000000000000005</v>
      </c>
      <c r="N17" s="3" t="s">
        <v>8</v>
      </c>
      <c r="O17" s="3" t="s">
        <v>87</v>
      </c>
      <c r="P17" s="3" t="s">
        <v>88</v>
      </c>
      <c r="Q17" s="3" t="s">
        <v>89</v>
      </c>
      <c r="R17" s="3">
        <v>10177</v>
      </c>
      <c r="S17" s="4">
        <v>42006</v>
      </c>
      <c r="T17" s="4">
        <v>42006</v>
      </c>
      <c r="U17" s="3">
        <v>-308.928</v>
      </c>
      <c r="V17" s="3">
        <v>4</v>
      </c>
      <c r="W17" s="3">
        <v>1239.06</v>
      </c>
      <c r="X17" s="3">
        <v>37537</v>
      </c>
      <c r="Y17" s="3">
        <f>Table1[[#This Row],[Unit Price]]-Table1[[#This Row],[Discount]]</f>
        <v>291.73</v>
      </c>
      <c r="Z17" s="3" t="s">
        <v>3222</v>
      </c>
    </row>
    <row r="18" spans="1:26" x14ac:dyDescent="0.2">
      <c r="A18" s="1">
        <v>68</v>
      </c>
      <c r="B18" s="1" t="s">
        <v>84</v>
      </c>
      <c r="C18" s="1" t="s">
        <v>23</v>
      </c>
      <c r="D18" s="1">
        <v>7.0000000000000007E-2</v>
      </c>
      <c r="E18" s="1">
        <v>100.98</v>
      </c>
      <c r="F18" s="1">
        <v>45</v>
      </c>
      <c r="G18" s="1" t="s">
        <v>2</v>
      </c>
      <c r="H18" s="1" t="s">
        <v>70</v>
      </c>
      <c r="I18" s="1" t="s">
        <v>4</v>
      </c>
      <c r="J18" s="1" t="s">
        <v>85</v>
      </c>
      <c r="K18" s="1" t="s">
        <v>33</v>
      </c>
      <c r="L18" s="1" t="s">
        <v>90</v>
      </c>
      <c r="M18" s="1">
        <v>0.69</v>
      </c>
      <c r="N18" s="1" t="s">
        <v>8</v>
      </c>
      <c r="O18" s="1" t="s">
        <v>87</v>
      </c>
      <c r="P18" s="1" t="s">
        <v>88</v>
      </c>
      <c r="Q18" s="1" t="s">
        <v>89</v>
      </c>
      <c r="R18" s="1">
        <v>10177</v>
      </c>
      <c r="S18" s="2">
        <v>42006</v>
      </c>
      <c r="T18" s="2">
        <v>42008</v>
      </c>
      <c r="U18" s="1">
        <v>-1679.76</v>
      </c>
      <c r="V18" s="1">
        <v>43</v>
      </c>
      <c r="W18" s="1">
        <v>4083.19</v>
      </c>
      <c r="X18" s="1">
        <v>37537</v>
      </c>
      <c r="Y18" s="1">
        <f>Table1[[#This Row],[Unit Price]]-Table1[[#This Row],[Discount]]</f>
        <v>100.91000000000001</v>
      </c>
      <c r="Z18" s="1" t="s">
        <v>3222</v>
      </c>
    </row>
    <row r="19" spans="1:26" x14ac:dyDescent="0.2">
      <c r="A19" s="3">
        <v>68</v>
      </c>
      <c r="B19" s="3" t="s">
        <v>84</v>
      </c>
      <c r="C19" s="3" t="s">
        <v>23</v>
      </c>
      <c r="D19" s="3">
        <v>0.05</v>
      </c>
      <c r="E19" s="3">
        <v>155.06</v>
      </c>
      <c r="F19" s="3">
        <v>7.07</v>
      </c>
      <c r="G19" s="3" t="s">
        <v>14</v>
      </c>
      <c r="H19" s="3" t="s">
        <v>70</v>
      </c>
      <c r="I19" s="3" t="s">
        <v>24</v>
      </c>
      <c r="J19" s="3" t="s">
        <v>54</v>
      </c>
      <c r="K19" s="3" t="s">
        <v>49</v>
      </c>
      <c r="L19" s="3" t="s">
        <v>82</v>
      </c>
      <c r="M19" s="3">
        <v>0.59</v>
      </c>
      <c r="N19" s="3" t="s">
        <v>8</v>
      </c>
      <c r="O19" s="3" t="s">
        <v>87</v>
      </c>
      <c r="P19" s="3" t="s">
        <v>88</v>
      </c>
      <c r="Q19" s="3" t="s">
        <v>89</v>
      </c>
      <c r="R19" s="3">
        <v>10177</v>
      </c>
      <c r="S19" s="4">
        <v>42006</v>
      </c>
      <c r="T19" s="4">
        <v>42013</v>
      </c>
      <c r="U19" s="3">
        <v>575.39599999999996</v>
      </c>
      <c r="V19" s="3">
        <v>32</v>
      </c>
      <c r="W19" s="3">
        <v>4902.38</v>
      </c>
      <c r="X19" s="3">
        <v>37537</v>
      </c>
      <c r="Y19" s="3">
        <f>Table1[[#This Row],[Unit Price]]-Table1[[#This Row],[Discount]]</f>
        <v>155.01</v>
      </c>
      <c r="Z19" s="3" t="s">
        <v>3222</v>
      </c>
    </row>
    <row r="20" spans="1:26" x14ac:dyDescent="0.2">
      <c r="A20" s="1">
        <v>164</v>
      </c>
      <c r="B20" s="1" t="s">
        <v>91</v>
      </c>
      <c r="C20" s="1" t="s">
        <v>92</v>
      </c>
      <c r="D20" s="1">
        <v>0.05</v>
      </c>
      <c r="E20" s="1">
        <v>100.98</v>
      </c>
      <c r="F20" s="1">
        <v>35.840000000000003</v>
      </c>
      <c r="G20" s="1" t="s">
        <v>2</v>
      </c>
      <c r="H20" s="1" t="s">
        <v>47</v>
      </c>
      <c r="I20" s="1" t="s">
        <v>4</v>
      </c>
      <c r="J20" s="1" t="s">
        <v>93</v>
      </c>
      <c r="K20" s="1" t="s">
        <v>6</v>
      </c>
      <c r="L20" s="1" t="s">
        <v>94</v>
      </c>
      <c r="M20" s="1">
        <v>0.62</v>
      </c>
      <c r="N20" s="1" t="s">
        <v>8</v>
      </c>
      <c r="O20" s="1" t="s">
        <v>35</v>
      </c>
      <c r="P20" s="1" t="s">
        <v>42</v>
      </c>
      <c r="Q20" s="1" t="s">
        <v>95</v>
      </c>
      <c r="R20" s="1">
        <v>99352</v>
      </c>
      <c r="S20" s="2">
        <v>42006</v>
      </c>
      <c r="T20" s="2">
        <v>42008</v>
      </c>
      <c r="U20" s="1">
        <v>-111.4</v>
      </c>
      <c r="V20" s="1">
        <v>7</v>
      </c>
      <c r="W20" s="1">
        <v>715.55</v>
      </c>
      <c r="X20" s="1">
        <v>89961</v>
      </c>
      <c r="Y20" s="1">
        <f>Table1[[#This Row],[Unit Price]]-Table1[[#This Row],[Discount]]</f>
        <v>100.93</v>
      </c>
      <c r="Z20" s="1" t="s">
        <v>3221</v>
      </c>
    </row>
    <row r="21" spans="1:26" x14ac:dyDescent="0.2">
      <c r="A21" s="3">
        <v>164</v>
      </c>
      <c r="B21" s="3" t="s">
        <v>91</v>
      </c>
      <c r="C21" s="3" t="s">
        <v>92</v>
      </c>
      <c r="D21" s="3">
        <v>0.02</v>
      </c>
      <c r="E21" s="3">
        <v>4.9800000000000004</v>
      </c>
      <c r="F21" s="3">
        <v>5.49</v>
      </c>
      <c r="G21" s="3" t="s">
        <v>14</v>
      </c>
      <c r="H21" s="3" t="s">
        <v>47</v>
      </c>
      <c r="I21" s="3" t="s">
        <v>24</v>
      </c>
      <c r="J21" s="3" t="s">
        <v>64</v>
      </c>
      <c r="K21" s="3" t="s">
        <v>49</v>
      </c>
      <c r="L21" s="3" t="s">
        <v>96</v>
      </c>
      <c r="M21" s="3">
        <v>0.38</v>
      </c>
      <c r="N21" s="3" t="s">
        <v>8</v>
      </c>
      <c r="O21" s="3" t="s">
        <v>35</v>
      </c>
      <c r="P21" s="3" t="s">
        <v>42</v>
      </c>
      <c r="Q21" s="3" t="s">
        <v>95</v>
      </c>
      <c r="R21" s="3">
        <v>99352</v>
      </c>
      <c r="S21" s="4">
        <v>42006</v>
      </c>
      <c r="T21" s="4">
        <v>42007</v>
      </c>
      <c r="U21" s="3">
        <v>-77.03</v>
      </c>
      <c r="V21" s="3">
        <v>9</v>
      </c>
      <c r="W21" s="3">
        <v>45.63</v>
      </c>
      <c r="X21" s="3">
        <v>89961</v>
      </c>
      <c r="Y21" s="3">
        <f>Table1[[#This Row],[Unit Price]]-Table1[[#This Row],[Discount]]</f>
        <v>4.9600000000000009</v>
      </c>
      <c r="Z21" s="3" t="s">
        <v>3221</v>
      </c>
    </row>
    <row r="22" spans="1:26" x14ac:dyDescent="0.2">
      <c r="A22" s="1">
        <v>258</v>
      </c>
      <c r="B22" s="1" t="s">
        <v>97</v>
      </c>
      <c r="C22" s="1" t="s">
        <v>92</v>
      </c>
      <c r="D22" s="1">
        <v>0.05</v>
      </c>
      <c r="E22" s="1">
        <v>17.48</v>
      </c>
      <c r="F22" s="1">
        <v>1.99</v>
      </c>
      <c r="G22" s="1" t="s">
        <v>14</v>
      </c>
      <c r="H22" s="1" t="s">
        <v>15</v>
      </c>
      <c r="I22" s="1" t="s">
        <v>16</v>
      </c>
      <c r="J22" s="1" t="s">
        <v>17</v>
      </c>
      <c r="K22" s="1" t="s">
        <v>18</v>
      </c>
      <c r="L22" s="1" t="s">
        <v>98</v>
      </c>
      <c r="M22" s="1">
        <v>0.45</v>
      </c>
      <c r="N22" s="1" t="s">
        <v>8</v>
      </c>
      <c r="O22" s="1" t="s">
        <v>9</v>
      </c>
      <c r="P22" s="1" t="s">
        <v>99</v>
      </c>
      <c r="Q22" s="1" t="s">
        <v>100</v>
      </c>
      <c r="R22" s="1">
        <v>33772</v>
      </c>
      <c r="S22" s="2">
        <v>42006</v>
      </c>
      <c r="T22" s="2">
        <v>42008</v>
      </c>
      <c r="U22" s="1">
        <v>-127.008</v>
      </c>
      <c r="V22" s="1">
        <v>3</v>
      </c>
      <c r="W22" s="1">
        <v>52.47</v>
      </c>
      <c r="X22" s="1">
        <v>85858</v>
      </c>
      <c r="Y22" s="1">
        <f>Table1[[#This Row],[Unit Price]]-Table1[[#This Row],[Discount]]</f>
        <v>17.43</v>
      </c>
      <c r="Z22" s="1" t="s">
        <v>3219</v>
      </c>
    </row>
    <row r="23" spans="1:26" x14ac:dyDescent="0.2">
      <c r="A23" s="3">
        <v>349</v>
      </c>
      <c r="B23" s="3" t="s">
        <v>101</v>
      </c>
      <c r="C23" s="3" t="s">
        <v>92</v>
      </c>
      <c r="D23" s="3">
        <v>0.04</v>
      </c>
      <c r="E23" s="3">
        <v>99.23</v>
      </c>
      <c r="F23" s="3">
        <v>8.99</v>
      </c>
      <c r="G23" s="3" t="s">
        <v>14</v>
      </c>
      <c r="H23" s="3" t="s">
        <v>47</v>
      </c>
      <c r="I23" s="3" t="s">
        <v>4</v>
      </c>
      <c r="J23" s="3" t="s">
        <v>102</v>
      </c>
      <c r="K23" s="3" t="s">
        <v>18</v>
      </c>
      <c r="L23" s="3" t="s">
        <v>103</v>
      </c>
      <c r="M23" s="3">
        <v>0.35</v>
      </c>
      <c r="N23" s="3" t="s">
        <v>8</v>
      </c>
      <c r="O23" s="3" t="s">
        <v>9</v>
      </c>
      <c r="P23" s="3" t="s">
        <v>99</v>
      </c>
      <c r="Q23" s="3" t="s">
        <v>104</v>
      </c>
      <c r="R23" s="3">
        <v>33132</v>
      </c>
      <c r="S23" s="4">
        <v>42006</v>
      </c>
      <c r="T23" s="4">
        <v>42008</v>
      </c>
      <c r="U23" s="3">
        <v>1916.6757</v>
      </c>
      <c r="V23" s="3">
        <v>54</v>
      </c>
      <c r="W23" s="3">
        <v>5555.6</v>
      </c>
      <c r="X23" s="3">
        <v>11527</v>
      </c>
      <c r="Y23" s="3">
        <f>Table1[[#This Row],[Unit Price]]-Table1[[#This Row],[Discount]]</f>
        <v>99.19</v>
      </c>
      <c r="Z23" s="3" t="s">
        <v>3219</v>
      </c>
    </row>
    <row r="24" spans="1:26" x14ac:dyDescent="0.2">
      <c r="A24" s="1">
        <v>351</v>
      </c>
      <c r="B24" s="1" t="s">
        <v>105</v>
      </c>
      <c r="C24" s="1" t="s">
        <v>92</v>
      </c>
      <c r="D24" s="1">
        <v>0.04</v>
      </c>
      <c r="E24" s="1">
        <v>99.23</v>
      </c>
      <c r="F24" s="1">
        <v>8.99</v>
      </c>
      <c r="G24" s="1" t="s">
        <v>14</v>
      </c>
      <c r="H24" s="1" t="s">
        <v>47</v>
      </c>
      <c r="I24" s="1" t="s">
        <v>4</v>
      </c>
      <c r="J24" s="1" t="s">
        <v>102</v>
      </c>
      <c r="K24" s="1" t="s">
        <v>18</v>
      </c>
      <c r="L24" s="1" t="s">
        <v>103</v>
      </c>
      <c r="M24" s="1">
        <v>0.35</v>
      </c>
      <c r="N24" s="1" t="s">
        <v>8</v>
      </c>
      <c r="O24" s="1" t="s">
        <v>87</v>
      </c>
      <c r="P24" s="1" t="s">
        <v>88</v>
      </c>
      <c r="Q24" s="1" t="s">
        <v>106</v>
      </c>
      <c r="R24" s="1">
        <v>13601</v>
      </c>
      <c r="S24" s="2">
        <v>42006</v>
      </c>
      <c r="T24" s="2">
        <v>42008</v>
      </c>
      <c r="U24" s="1">
        <v>993.83460000000002</v>
      </c>
      <c r="V24" s="1">
        <v>14</v>
      </c>
      <c r="W24" s="1">
        <v>1440.34</v>
      </c>
      <c r="X24" s="1">
        <v>88686</v>
      </c>
      <c r="Y24" s="1">
        <f>Table1[[#This Row],[Unit Price]]-Table1[[#This Row],[Discount]]</f>
        <v>99.19</v>
      </c>
      <c r="Z24" s="1" t="s">
        <v>3222</v>
      </c>
    </row>
    <row r="25" spans="1:26" x14ac:dyDescent="0.2">
      <c r="A25" s="3">
        <v>388</v>
      </c>
      <c r="B25" s="3" t="s">
        <v>107</v>
      </c>
      <c r="C25" s="3" t="s">
        <v>1</v>
      </c>
      <c r="D25" s="3">
        <v>0.03</v>
      </c>
      <c r="E25" s="3">
        <v>5.28</v>
      </c>
      <c r="F25" s="3">
        <v>5.66</v>
      </c>
      <c r="G25" s="3" t="s">
        <v>14</v>
      </c>
      <c r="H25" s="3" t="s">
        <v>70</v>
      </c>
      <c r="I25" s="3" t="s">
        <v>24</v>
      </c>
      <c r="J25" s="3" t="s">
        <v>64</v>
      </c>
      <c r="K25" s="3" t="s">
        <v>49</v>
      </c>
      <c r="L25" s="3" t="s">
        <v>108</v>
      </c>
      <c r="M25" s="3">
        <v>0.4</v>
      </c>
      <c r="N25" s="3" t="s">
        <v>8</v>
      </c>
      <c r="O25" s="3" t="s">
        <v>28</v>
      </c>
      <c r="P25" s="3" t="s">
        <v>109</v>
      </c>
      <c r="Q25" s="3" t="s">
        <v>110</v>
      </c>
      <c r="R25" s="3">
        <v>68847</v>
      </c>
      <c r="S25" s="4">
        <v>42007</v>
      </c>
      <c r="T25" s="4">
        <v>42009</v>
      </c>
      <c r="U25" s="3">
        <v>-51.559199999999997</v>
      </c>
      <c r="V25" s="3">
        <v>4</v>
      </c>
      <c r="W25" s="3">
        <v>22.82</v>
      </c>
      <c r="X25" s="3">
        <v>90337</v>
      </c>
      <c r="Y25" s="3">
        <f>Table1[[#This Row],[Unit Price]]-Table1[[#This Row],[Discount]]</f>
        <v>5.25</v>
      </c>
      <c r="Z25" s="3" t="s">
        <v>3220</v>
      </c>
    </row>
    <row r="26" spans="1:26" x14ac:dyDescent="0.2">
      <c r="A26" s="1">
        <v>388</v>
      </c>
      <c r="B26" s="1" t="s">
        <v>107</v>
      </c>
      <c r="C26" s="1" t="s">
        <v>1</v>
      </c>
      <c r="D26" s="1">
        <v>0.01</v>
      </c>
      <c r="E26" s="1">
        <v>110.99</v>
      </c>
      <c r="F26" s="1">
        <v>2.5</v>
      </c>
      <c r="G26" s="1" t="s">
        <v>14</v>
      </c>
      <c r="H26" s="1" t="s">
        <v>70</v>
      </c>
      <c r="I26" s="1" t="s">
        <v>16</v>
      </c>
      <c r="J26" s="1" t="s">
        <v>111</v>
      </c>
      <c r="K26" s="1" t="s">
        <v>49</v>
      </c>
      <c r="L26" s="1" t="s">
        <v>112</v>
      </c>
      <c r="M26" s="1">
        <v>0.56999999999999995</v>
      </c>
      <c r="N26" s="1" t="s">
        <v>8</v>
      </c>
      <c r="O26" s="1" t="s">
        <v>28</v>
      </c>
      <c r="P26" s="1" t="s">
        <v>109</v>
      </c>
      <c r="Q26" s="1" t="s">
        <v>110</v>
      </c>
      <c r="R26" s="1">
        <v>68847</v>
      </c>
      <c r="S26" s="2">
        <v>42007</v>
      </c>
      <c r="T26" s="2">
        <v>42010</v>
      </c>
      <c r="U26" s="1">
        <v>-263.56572</v>
      </c>
      <c r="V26" s="1">
        <v>2</v>
      </c>
      <c r="W26" s="1">
        <v>188.66</v>
      </c>
      <c r="X26" s="1">
        <v>90337</v>
      </c>
      <c r="Y26" s="1">
        <f>Table1[[#This Row],[Unit Price]]-Table1[[#This Row],[Discount]]</f>
        <v>110.97999999999999</v>
      </c>
      <c r="Z26" s="1" t="s">
        <v>3220</v>
      </c>
    </row>
    <row r="27" spans="1:26" x14ac:dyDescent="0.2">
      <c r="A27" s="3">
        <v>114</v>
      </c>
      <c r="B27" s="3" t="s">
        <v>113</v>
      </c>
      <c r="C27" s="3" t="s">
        <v>13</v>
      </c>
      <c r="D27" s="3">
        <v>0.03</v>
      </c>
      <c r="E27" s="3">
        <v>4.26</v>
      </c>
      <c r="F27" s="3">
        <v>1.2</v>
      </c>
      <c r="G27" s="3" t="s">
        <v>14</v>
      </c>
      <c r="H27" s="3" t="s">
        <v>47</v>
      </c>
      <c r="I27" s="3" t="s">
        <v>24</v>
      </c>
      <c r="J27" s="3" t="s">
        <v>25</v>
      </c>
      <c r="K27" s="3" t="s">
        <v>26</v>
      </c>
      <c r="L27" s="3" t="s">
        <v>114</v>
      </c>
      <c r="M27" s="3">
        <v>0.44</v>
      </c>
      <c r="N27" s="3" t="s">
        <v>8</v>
      </c>
      <c r="O27" s="3" t="s">
        <v>35</v>
      </c>
      <c r="P27" s="3" t="s">
        <v>115</v>
      </c>
      <c r="Q27" s="3" t="s">
        <v>116</v>
      </c>
      <c r="R27" s="3">
        <v>97035</v>
      </c>
      <c r="S27" s="4">
        <v>42007</v>
      </c>
      <c r="T27" s="4">
        <v>42008</v>
      </c>
      <c r="U27" s="3">
        <v>18.658000000000001</v>
      </c>
      <c r="V27" s="3">
        <v>7</v>
      </c>
      <c r="W27" s="3">
        <v>29.5</v>
      </c>
      <c r="X27" s="3">
        <v>89583</v>
      </c>
      <c r="Y27" s="3">
        <f>Table1[[#This Row],[Unit Price]]-Table1[[#This Row],[Discount]]</f>
        <v>4.2299999999999995</v>
      </c>
      <c r="Z27" s="3" t="s">
        <v>3221</v>
      </c>
    </row>
    <row r="28" spans="1:26" x14ac:dyDescent="0.2">
      <c r="A28" s="1">
        <v>117</v>
      </c>
      <c r="B28" s="1" t="s">
        <v>117</v>
      </c>
      <c r="C28" s="1" t="s">
        <v>13</v>
      </c>
      <c r="D28" s="1">
        <v>0.03</v>
      </c>
      <c r="E28" s="1">
        <v>4.26</v>
      </c>
      <c r="F28" s="1">
        <v>1.2</v>
      </c>
      <c r="G28" s="1" t="s">
        <v>14</v>
      </c>
      <c r="H28" s="1" t="s">
        <v>47</v>
      </c>
      <c r="I28" s="1" t="s">
        <v>24</v>
      </c>
      <c r="J28" s="1" t="s">
        <v>25</v>
      </c>
      <c r="K28" s="1" t="s">
        <v>26</v>
      </c>
      <c r="L28" s="1" t="s">
        <v>114</v>
      </c>
      <c r="M28" s="1">
        <v>0.44</v>
      </c>
      <c r="N28" s="1" t="s">
        <v>8</v>
      </c>
      <c r="O28" s="1" t="s">
        <v>35</v>
      </c>
      <c r="P28" s="1" t="s">
        <v>42</v>
      </c>
      <c r="Q28" s="1" t="s">
        <v>118</v>
      </c>
      <c r="R28" s="1">
        <v>98103</v>
      </c>
      <c r="S28" s="2">
        <v>42007</v>
      </c>
      <c r="T28" s="2">
        <v>42008</v>
      </c>
      <c r="U28" s="1">
        <v>9.82</v>
      </c>
      <c r="V28" s="1">
        <v>29</v>
      </c>
      <c r="W28" s="1">
        <v>122.23</v>
      </c>
      <c r="X28" s="1">
        <v>7909</v>
      </c>
      <c r="Y28" s="1">
        <f>Table1[[#This Row],[Unit Price]]-Table1[[#This Row],[Discount]]</f>
        <v>4.2299999999999995</v>
      </c>
      <c r="Z28" s="1" t="s">
        <v>3221</v>
      </c>
    </row>
    <row r="29" spans="1:26" x14ac:dyDescent="0.2">
      <c r="A29" s="3">
        <v>1988</v>
      </c>
      <c r="B29" s="3" t="s">
        <v>119</v>
      </c>
      <c r="C29" s="3" t="s">
        <v>13</v>
      </c>
      <c r="D29" s="3">
        <v>0.05</v>
      </c>
      <c r="E29" s="3">
        <v>20.98</v>
      </c>
      <c r="F29" s="3">
        <v>21.2</v>
      </c>
      <c r="G29" s="3" t="s">
        <v>14</v>
      </c>
      <c r="H29" s="3" t="s">
        <v>47</v>
      </c>
      <c r="I29" s="3" t="s">
        <v>4</v>
      </c>
      <c r="J29" s="3" t="s">
        <v>102</v>
      </c>
      <c r="K29" s="3" t="s">
        <v>120</v>
      </c>
      <c r="L29" s="3" t="s">
        <v>121</v>
      </c>
      <c r="M29" s="3">
        <v>0.78</v>
      </c>
      <c r="N29" s="3" t="s">
        <v>8</v>
      </c>
      <c r="O29" s="3" t="s">
        <v>35</v>
      </c>
      <c r="P29" s="3" t="s">
        <v>122</v>
      </c>
      <c r="Q29" s="3" t="s">
        <v>123</v>
      </c>
      <c r="R29" s="3">
        <v>84020</v>
      </c>
      <c r="S29" s="4">
        <v>42007</v>
      </c>
      <c r="T29" s="4">
        <v>42008</v>
      </c>
      <c r="U29" s="3">
        <v>-181.102</v>
      </c>
      <c r="V29" s="3">
        <v>3</v>
      </c>
      <c r="W29" s="3">
        <v>65.69</v>
      </c>
      <c r="X29" s="3">
        <v>89999</v>
      </c>
      <c r="Y29" s="3">
        <f>Table1[[#This Row],[Unit Price]]-Table1[[#This Row],[Discount]]</f>
        <v>20.93</v>
      </c>
      <c r="Z29" s="3" t="s">
        <v>3221</v>
      </c>
    </row>
    <row r="30" spans="1:26" x14ac:dyDescent="0.2">
      <c r="A30" s="1">
        <v>2131</v>
      </c>
      <c r="B30" s="1" t="s">
        <v>124</v>
      </c>
      <c r="C30" s="1" t="s">
        <v>13</v>
      </c>
      <c r="D30" s="1">
        <v>0.09</v>
      </c>
      <c r="E30" s="1">
        <v>150.97999999999999</v>
      </c>
      <c r="F30" s="1">
        <v>66.27</v>
      </c>
      <c r="G30" s="1" t="s">
        <v>2</v>
      </c>
      <c r="H30" s="1" t="s">
        <v>47</v>
      </c>
      <c r="I30" s="1" t="s">
        <v>4</v>
      </c>
      <c r="J30" s="1" t="s">
        <v>93</v>
      </c>
      <c r="K30" s="1" t="s">
        <v>6</v>
      </c>
      <c r="L30" s="1" t="s">
        <v>125</v>
      </c>
      <c r="M30" s="1">
        <v>0.65</v>
      </c>
      <c r="N30" s="1" t="s">
        <v>8</v>
      </c>
      <c r="O30" s="1" t="s">
        <v>28</v>
      </c>
      <c r="P30" s="1" t="s">
        <v>56</v>
      </c>
      <c r="Q30" s="1" t="s">
        <v>126</v>
      </c>
      <c r="R30" s="1">
        <v>64118</v>
      </c>
      <c r="S30" s="2">
        <v>42007</v>
      </c>
      <c r="T30" s="2">
        <v>42008</v>
      </c>
      <c r="U30" s="1">
        <v>-407.85</v>
      </c>
      <c r="V30" s="1">
        <v>2</v>
      </c>
      <c r="W30" s="1">
        <v>302.33999999999997</v>
      </c>
      <c r="X30" s="1">
        <v>90079</v>
      </c>
      <c r="Y30" s="1">
        <f>Table1[[#This Row],[Unit Price]]-Table1[[#This Row],[Discount]]</f>
        <v>150.88999999999999</v>
      </c>
      <c r="Z30" s="1" t="s">
        <v>3220</v>
      </c>
    </row>
    <row r="31" spans="1:26" x14ac:dyDescent="0.2">
      <c r="A31" s="3">
        <v>2302</v>
      </c>
      <c r="B31" s="3" t="s">
        <v>127</v>
      </c>
      <c r="C31" s="3" t="s">
        <v>13</v>
      </c>
      <c r="D31" s="3">
        <v>0.1</v>
      </c>
      <c r="E31" s="3">
        <v>12.53</v>
      </c>
      <c r="F31" s="3">
        <v>0.49</v>
      </c>
      <c r="G31" s="3" t="s">
        <v>14</v>
      </c>
      <c r="H31" s="3" t="s">
        <v>70</v>
      </c>
      <c r="I31" s="3" t="s">
        <v>24</v>
      </c>
      <c r="J31" s="3" t="s">
        <v>128</v>
      </c>
      <c r="K31" s="3" t="s">
        <v>49</v>
      </c>
      <c r="L31" s="3" t="s">
        <v>129</v>
      </c>
      <c r="M31" s="3">
        <v>0.38</v>
      </c>
      <c r="N31" s="3" t="s">
        <v>8</v>
      </c>
      <c r="O31" s="3" t="s">
        <v>9</v>
      </c>
      <c r="P31" s="3" t="s">
        <v>99</v>
      </c>
      <c r="Q31" s="3" t="s">
        <v>130</v>
      </c>
      <c r="R31" s="3">
        <v>32404</v>
      </c>
      <c r="S31" s="4">
        <v>42007</v>
      </c>
      <c r="T31" s="4">
        <v>42008</v>
      </c>
      <c r="U31" s="3">
        <v>244.464</v>
      </c>
      <c r="V31" s="3">
        <v>8</v>
      </c>
      <c r="W31" s="3">
        <v>92.02</v>
      </c>
      <c r="X31" s="3">
        <v>87696</v>
      </c>
      <c r="Y31" s="3">
        <f>Table1[[#This Row],[Unit Price]]-Table1[[#This Row],[Discount]]</f>
        <v>12.43</v>
      </c>
      <c r="Z31" s="3" t="s">
        <v>3219</v>
      </c>
    </row>
    <row r="32" spans="1:26" x14ac:dyDescent="0.2">
      <c r="A32" s="1">
        <v>2302</v>
      </c>
      <c r="B32" s="1" t="s">
        <v>127</v>
      </c>
      <c r="C32" s="1" t="s">
        <v>13</v>
      </c>
      <c r="D32" s="1">
        <v>0.1</v>
      </c>
      <c r="E32" s="1">
        <v>146.34</v>
      </c>
      <c r="F32" s="1">
        <v>43.75</v>
      </c>
      <c r="G32" s="1" t="s">
        <v>2</v>
      </c>
      <c r="H32" s="1" t="s">
        <v>70</v>
      </c>
      <c r="I32" s="1" t="s">
        <v>4</v>
      </c>
      <c r="J32" s="1" t="s">
        <v>5</v>
      </c>
      <c r="K32" s="1" t="s">
        <v>6</v>
      </c>
      <c r="L32" s="1" t="s">
        <v>131</v>
      </c>
      <c r="M32" s="1">
        <v>0.64</v>
      </c>
      <c r="N32" s="1" t="s">
        <v>8</v>
      </c>
      <c r="O32" s="1" t="s">
        <v>9</v>
      </c>
      <c r="P32" s="1" t="s">
        <v>99</v>
      </c>
      <c r="Q32" s="1" t="s">
        <v>130</v>
      </c>
      <c r="R32" s="1">
        <v>32404</v>
      </c>
      <c r="S32" s="2">
        <v>42007</v>
      </c>
      <c r="T32" s="2">
        <v>42008</v>
      </c>
      <c r="U32" s="1">
        <v>-473.57799999999997</v>
      </c>
      <c r="V32" s="1">
        <v>2</v>
      </c>
      <c r="W32" s="1">
        <v>283.55</v>
      </c>
      <c r="X32" s="1">
        <v>87696</v>
      </c>
      <c r="Y32" s="1">
        <f>Table1[[#This Row],[Unit Price]]-Table1[[#This Row],[Discount]]</f>
        <v>146.24</v>
      </c>
      <c r="Z32" s="1" t="s">
        <v>3219</v>
      </c>
    </row>
    <row r="33" spans="1:26" x14ac:dyDescent="0.2">
      <c r="A33" s="3">
        <v>2303</v>
      </c>
      <c r="B33" s="3" t="s">
        <v>132</v>
      </c>
      <c r="C33" s="3" t="s">
        <v>13</v>
      </c>
      <c r="D33" s="3">
        <v>0.1</v>
      </c>
      <c r="E33" s="3">
        <v>146.34</v>
      </c>
      <c r="F33" s="3">
        <v>43.75</v>
      </c>
      <c r="G33" s="3" t="s">
        <v>2</v>
      </c>
      <c r="H33" s="3" t="s">
        <v>70</v>
      </c>
      <c r="I33" s="3" t="s">
        <v>4</v>
      </c>
      <c r="J33" s="3" t="s">
        <v>5</v>
      </c>
      <c r="K33" s="3" t="s">
        <v>6</v>
      </c>
      <c r="L33" s="3" t="s">
        <v>131</v>
      </c>
      <c r="M33" s="3">
        <v>0.64</v>
      </c>
      <c r="N33" s="3" t="s">
        <v>8</v>
      </c>
      <c r="O33" s="3" t="s">
        <v>87</v>
      </c>
      <c r="P33" s="3" t="s">
        <v>88</v>
      </c>
      <c r="Q33" s="3" t="s">
        <v>89</v>
      </c>
      <c r="R33" s="3">
        <v>10011</v>
      </c>
      <c r="S33" s="4">
        <v>42007</v>
      </c>
      <c r="T33" s="4">
        <v>42008</v>
      </c>
      <c r="U33" s="3">
        <v>-270.85000000000002</v>
      </c>
      <c r="V33" s="3">
        <v>6</v>
      </c>
      <c r="W33" s="3">
        <v>850.64</v>
      </c>
      <c r="X33" s="3">
        <v>37987</v>
      </c>
      <c r="Y33" s="3">
        <f>Table1[[#This Row],[Unit Price]]-Table1[[#This Row],[Discount]]</f>
        <v>146.24</v>
      </c>
      <c r="Z33" s="3" t="s">
        <v>3222</v>
      </c>
    </row>
    <row r="34" spans="1:26" x14ac:dyDescent="0.2">
      <c r="A34" s="1">
        <v>2458</v>
      </c>
      <c r="B34" s="1" t="s">
        <v>133</v>
      </c>
      <c r="C34" s="1" t="s">
        <v>13</v>
      </c>
      <c r="D34" s="1">
        <v>0.03</v>
      </c>
      <c r="E34" s="1">
        <v>6.48</v>
      </c>
      <c r="F34" s="1">
        <v>8.73</v>
      </c>
      <c r="G34" s="1" t="s">
        <v>14</v>
      </c>
      <c r="H34" s="1" t="s">
        <v>47</v>
      </c>
      <c r="I34" s="1" t="s">
        <v>24</v>
      </c>
      <c r="J34" s="1" t="s">
        <v>64</v>
      </c>
      <c r="K34" s="1" t="s">
        <v>49</v>
      </c>
      <c r="L34" s="1" t="s">
        <v>134</v>
      </c>
      <c r="M34" s="1">
        <v>0.37</v>
      </c>
      <c r="N34" s="1" t="s">
        <v>8</v>
      </c>
      <c r="O34" s="1" t="s">
        <v>28</v>
      </c>
      <c r="P34" s="1" t="s">
        <v>60</v>
      </c>
      <c r="Q34" s="1" t="s">
        <v>135</v>
      </c>
      <c r="R34" s="1">
        <v>55410</v>
      </c>
      <c r="S34" s="2">
        <v>42007</v>
      </c>
      <c r="T34" s="2">
        <v>42009</v>
      </c>
      <c r="U34" s="1">
        <v>-35.04</v>
      </c>
      <c r="V34" s="1">
        <v>2</v>
      </c>
      <c r="W34" s="1">
        <v>15.95</v>
      </c>
      <c r="X34" s="1">
        <v>91285</v>
      </c>
      <c r="Y34" s="1">
        <f>Table1[[#This Row],[Unit Price]]-Table1[[#This Row],[Discount]]</f>
        <v>6.45</v>
      </c>
      <c r="Z34" s="1" t="s">
        <v>3220</v>
      </c>
    </row>
    <row r="35" spans="1:26" x14ac:dyDescent="0.2">
      <c r="A35" s="3">
        <v>2460</v>
      </c>
      <c r="B35" s="3" t="s">
        <v>136</v>
      </c>
      <c r="C35" s="3" t="s">
        <v>13</v>
      </c>
      <c r="D35" s="3">
        <v>0.03</v>
      </c>
      <c r="E35" s="3">
        <v>6.48</v>
      </c>
      <c r="F35" s="3">
        <v>8.73</v>
      </c>
      <c r="G35" s="3" t="s">
        <v>14</v>
      </c>
      <c r="H35" s="3" t="s">
        <v>47</v>
      </c>
      <c r="I35" s="3" t="s">
        <v>24</v>
      </c>
      <c r="J35" s="3" t="s">
        <v>64</v>
      </c>
      <c r="K35" s="3" t="s">
        <v>49</v>
      </c>
      <c r="L35" s="3" t="s">
        <v>134</v>
      </c>
      <c r="M35" s="3">
        <v>0.37</v>
      </c>
      <c r="N35" s="3" t="s">
        <v>8</v>
      </c>
      <c r="O35" s="3" t="s">
        <v>87</v>
      </c>
      <c r="P35" s="3" t="s">
        <v>88</v>
      </c>
      <c r="Q35" s="3" t="s">
        <v>89</v>
      </c>
      <c r="R35" s="3">
        <v>10035</v>
      </c>
      <c r="S35" s="4">
        <v>42007</v>
      </c>
      <c r="T35" s="4">
        <v>42009</v>
      </c>
      <c r="U35" s="3">
        <v>-35.04</v>
      </c>
      <c r="V35" s="3">
        <v>8</v>
      </c>
      <c r="W35" s="3">
        <v>63.78</v>
      </c>
      <c r="X35" s="3">
        <v>30785</v>
      </c>
      <c r="Y35" s="3">
        <f>Table1[[#This Row],[Unit Price]]-Table1[[#This Row],[Discount]]</f>
        <v>6.45</v>
      </c>
      <c r="Z35" s="3" t="s">
        <v>3222</v>
      </c>
    </row>
    <row r="36" spans="1:26" x14ac:dyDescent="0.2">
      <c r="A36" s="1">
        <v>2460</v>
      </c>
      <c r="B36" s="1" t="s">
        <v>136</v>
      </c>
      <c r="C36" s="1" t="s">
        <v>13</v>
      </c>
      <c r="D36" s="1">
        <v>7.0000000000000007E-2</v>
      </c>
      <c r="E36" s="1">
        <v>9.93</v>
      </c>
      <c r="F36" s="1">
        <v>1.0900000000000001</v>
      </c>
      <c r="G36" s="1" t="s">
        <v>14</v>
      </c>
      <c r="H36" s="1" t="s">
        <v>47</v>
      </c>
      <c r="I36" s="1" t="s">
        <v>24</v>
      </c>
      <c r="J36" s="1" t="s">
        <v>25</v>
      </c>
      <c r="K36" s="1" t="s">
        <v>26</v>
      </c>
      <c r="L36" s="1" t="s">
        <v>137</v>
      </c>
      <c r="M36" s="1">
        <v>0.43</v>
      </c>
      <c r="N36" s="1" t="s">
        <v>8</v>
      </c>
      <c r="O36" s="1" t="s">
        <v>87</v>
      </c>
      <c r="P36" s="1" t="s">
        <v>88</v>
      </c>
      <c r="Q36" s="1" t="s">
        <v>89</v>
      </c>
      <c r="R36" s="1">
        <v>10035</v>
      </c>
      <c r="S36" s="2">
        <v>42007</v>
      </c>
      <c r="T36" s="2">
        <v>42010</v>
      </c>
      <c r="U36" s="1">
        <v>149.53</v>
      </c>
      <c r="V36" s="1">
        <v>46</v>
      </c>
      <c r="W36" s="1">
        <v>451.61</v>
      </c>
      <c r="X36" s="1">
        <v>30785</v>
      </c>
      <c r="Y36" s="1">
        <f>Table1[[#This Row],[Unit Price]]-Table1[[#This Row],[Discount]]</f>
        <v>9.86</v>
      </c>
      <c r="Z36" s="1" t="s">
        <v>3222</v>
      </c>
    </row>
    <row r="37" spans="1:26" x14ac:dyDescent="0.2">
      <c r="A37" s="3">
        <v>2579</v>
      </c>
      <c r="B37" s="3" t="s">
        <v>138</v>
      </c>
      <c r="C37" s="3" t="s">
        <v>13</v>
      </c>
      <c r="D37" s="3">
        <v>0.09</v>
      </c>
      <c r="E37" s="3">
        <v>212.6</v>
      </c>
      <c r="F37" s="3">
        <v>52.2</v>
      </c>
      <c r="G37" s="3" t="s">
        <v>2</v>
      </c>
      <c r="H37" s="3" t="s">
        <v>47</v>
      </c>
      <c r="I37" s="3" t="s">
        <v>4</v>
      </c>
      <c r="J37" s="3" t="s">
        <v>5</v>
      </c>
      <c r="K37" s="3" t="s">
        <v>6</v>
      </c>
      <c r="L37" s="3" t="s">
        <v>139</v>
      </c>
      <c r="M37" s="3">
        <v>0.64</v>
      </c>
      <c r="N37" s="3" t="s">
        <v>8</v>
      </c>
      <c r="O37" s="3" t="s">
        <v>9</v>
      </c>
      <c r="P37" s="3" t="s">
        <v>140</v>
      </c>
      <c r="Q37" s="3" t="s">
        <v>141</v>
      </c>
      <c r="R37" s="3">
        <v>36869</v>
      </c>
      <c r="S37" s="4">
        <v>42007</v>
      </c>
      <c r="T37" s="4">
        <v>42008</v>
      </c>
      <c r="U37" s="3">
        <v>-274.49799999999999</v>
      </c>
      <c r="V37" s="3">
        <v>1</v>
      </c>
      <c r="W37" s="3">
        <v>174.5</v>
      </c>
      <c r="X37" s="3">
        <v>88296</v>
      </c>
      <c r="Y37" s="3">
        <f>Table1[[#This Row],[Unit Price]]-Table1[[#This Row],[Discount]]</f>
        <v>212.51</v>
      </c>
      <c r="Z37" s="3" t="s">
        <v>3219</v>
      </c>
    </row>
    <row r="38" spans="1:26" x14ac:dyDescent="0.2">
      <c r="A38" s="1">
        <v>169</v>
      </c>
      <c r="B38" s="1" t="s">
        <v>142</v>
      </c>
      <c r="C38" s="1" t="s">
        <v>23</v>
      </c>
      <c r="D38" s="1">
        <v>0.08</v>
      </c>
      <c r="E38" s="1">
        <v>43.22</v>
      </c>
      <c r="F38" s="1">
        <v>16.71</v>
      </c>
      <c r="G38" s="1" t="s">
        <v>14</v>
      </c>
      <c r="H38" s="1" t="s">
        <v>70</v>
      </c>
      <c r="I38" s="1" t="s">
        <v>16</v>
      </c>
      <c r="J38" s="1" t="s">
        <v>17</v>
      </c>
      <c r="K38" s="1" t="s">
        <v>49</v>
      </c>
      <c r="L38" s="1" t="s">
        <v>143</v>
      </c>
      <c r="M38" s="1">
        <v>0.66</v>
      </c>
      <c r="N38" s="1" t="s">
        <v>8</v>
      </c>
      <c r="O38" s="1" t="s">
        <v>9</v>
      </c>
      <c r="P38" s="1" t="s">
        <v>144</v>
      </c>
      <c r="Q38" s="1" t="s">
        <v>145</v>
      </c>
      <c r="R38" s="1">
        <v>70802</v>
      </c>
      <c r="S38" s="2">
        <v>42007</v>
      </c>
      <c r="T38" s="2">
        <v>42009</v>
      </c>
      <c r="U38" s="1">
        <v>280.27458000000001</v>
      </c>
      <c r="V38" s="1">
        <v>3</v>
      </c>
      <c r="W38" s="1">
        <v>130.62</v>
      </c>
      <c r="X38" s="1">
        <v>87463</v>
      </c>
      <c r="Y38" s="1">
        <f>Table1[[#This Row],[Unit Price]]-Table1[[#This Row],[Discount]]</f>
        <v>43.14</v>
      </c>
      <c r="Z38" s="1" t="s">
        <v>3219</v>
      </c>
    </row>
    <row r="39" spans="1:26" x14ac:dyDescent="0.2">
      <c r="A39" s="3">
        <v>169</v>
      </c>
      <c r="B39" s="3" t="s">
        <v>142</v>
      </c>
      <c r="C39" s="3" t="s">
        <v>23</v>
      </c>
      <c r="D39" s="3">
        <v>0.05</v>
      </c>
      <c r="E39" s="3">
        <v>574.74</v>
      </c>
      <c r="F39" s="3">
        <v>24.49</v>
      </c>
      <c r="G39" s="3" t="s">
        <v>14</v>
      </c>
      <c r="H39" s="3" t="s">
        <v>70</v>
      </c>
      <c r="I39" s="3" t="s">
        <v>16</v>
      </c>
      <c r="J39" s="3" t="s">
        <v>32</v>
      </c>
      <c r="K39" s="3" t="s">
        <v>40</v>
      </c>
      <c r="L39" s="3" t="s">
        <v>146</v>
      </c>
      <c r="M39" s="3">
        <v>0.37</v>
      </c>
      <c r="N39" s="3" t="s">
        <v>8</v>
      </c>
      <c r="O39" s="3" t="s">
        <v>9</v>
      </c>
      <c r="P39" s="3" t="s">
        <v>144</v>
      </c>
      <c r="Q39" s="3" t="s">
        <v>145</v>
      </c>
      <c r="R39" s="3">
        <v>70802</v>
      </c>
      <c r="S39" s="4">
        <v>42007</v>
      </c>
      <c r="T39" s="4">
        <v>42014</v>
      </c>
      <c r="U39" s="3">
        <v>-112.4263</v>
      </c>
      <c r="V39" s="3">
        <v>12</v>
      </c>
      <c r="W39" s="3">
        <v>6945.16</v>
      </c>
      <c r="X39" s="3">
        <v>87463</v>
      </c>
      <c r="Y39" s="3">
        <f>Table1[[#This Row],[Unit Price]]-Table1[[#This Row],[Discount]]</f>
        <v>574.69000000000005</v>
      </c>
      <c r="Z39" s="3" t="s">
        <v>3219</v>
      </c>
    </row>
    <row r="40" spans="1:26" x14ac:dyDescent="0.2">
      <c r="A40" s="1">
        <v>169</v>
      </c>
      <c r="B40" s="1" t="s">
        <v>142</v>
      </c>
      <c r="C40" s="1" t="s">
        <v>23</v>
      </c>
      <c r="D40" s="1">
        <v>0.04</v>
      </c>
      <c r="E40" s="1">
        <v>10.14</v>
      </c>
      <c r="F40" s="1">
        <v>2.27</v>
      </c>
      <c r="G40" s="1" t="s">
        <v>14</v>
      </c>
      <c r="H40" s="1" t="s">
        <v>70</v>
      </c>
      <c r="I40" s="1" t="s">
        <v>24</v>
      </c>
      <c r="J40" s="1" t="s">
        <v>64</v>
      </c>
      <c r="K40" s="1" t="s">
        <v>26</v>
      </c>
      <c r="L40" s="1" t="s">
        <v>147</v>
      </c>
      <c r="M40" s="1">
        <v>0.36</v>
      </c>
      <c r="N40" s="1" t="s">
        <v>8</v>
      </c>
      <c r="O40" s="1" t="s">
        <v>9</v>
      </c>
      <c r="P40" s="1" t="s">
        <v>144</v>
      </c>
      <c r="Q40" s="1" t="s">
        <v>145</v>
      </c>
      <c r="R40" s="1">
        <v>70802</v>
      </c>
      <c r="S40" s="2">
        <v>42007</v>
      </c>
      <c r="T40" s="2">
        <v>42011</v>
      </c>
      <c r="U40" s="1">
        <v>24.923999999999999</v>
      </c>
      <c r="V40" s="1">
        <v>3</v>
      </c>
      <c r="W40" s="1">
        <v>30.94</v>
      </c>
      <c r="X40" s="1">
        <v>87463</v>
      </c>
      <c r="Y40" s="1">
        <f>Table1[[#This Row],[Unit Price]]-Table1[[#This Row],[Discount]]</f>
        <v>10.100000000000001</v>
      </c>
      <c r="Z40" s="1" t="s">
        <v>3219</v>
      </c>
    </row>
    <row r="41" spans="1:26" x14ac:dyDescent="0.2">
      <c r="A41" s="3">
        <v>1777</v>
      </c>
      <c r="B41" s="3" t="s">
        <v>148</v>
      </c>
      <c r="C41" s="3" t="s">
        <v>23</v>
      </c>
      <c r="D41" s="3">
        <v>0.02</v>
      </c>
      <c r="E41" s="3">
        <v>10.06</v>
      </c>
      <c r="F41" s="3">
        <v>2.06</v>
      </c>
      <c r="G41" s="3" t="s">
        <v>14</v>
      </c>
      <c r="H41" s="3" t="s">
        <v>15</v>
      </c>
      <c r="I41" s="3" t="s">
        <v>24</v>
      </c>
      <c r="J41" s="3" t="s">
        <v>64</v>
      </c>
      <c r="K41" s="3" t="s">
        <v>26</v>
      </c>
      <c r="L41" s="3" t="s">
        <v>149</v>
      </c>
      <c r="M41" s="3">
        <v>0.39</v>
      </c>
      <c r="N41" s="3" t="s">
        <v>8</v>
      </c>
      <c r="O41" s="3" t="s">
        <v>28</v>
      </c>
      <c r="P41" s="3" t="s">
        <v>29</v>
      </c>
      <c r="Q41" s="3" t="s">
        <v>150</v>
      </c>
      <c r="R41" s="3">
        <v>46383</v>
      </c>
      <c r="S41" s="4">
        <v>42007</v>
      </c>
      <c r="T41" s="4">
        <v>42012</v>
      </c>
      <c r="U41" s="3">
        <v>90.624600000000001</v>
      </c>
      <c r="V41" s="3">
        <v>13</v>
      </c>
      <c r="W41" s="3">
        <v>131.34</v>
      </c>
      <c r="X41" s="3">
        <v>89940</v>
      </c>
      <c r="Y41" s="3">
        <f>Table1[[#This Row],[Unit Price]]-Table1[[#This Row],[Discount]]</f>
        <v>10.040000000000001</v>
      </c>
      <c r="Z41" s="3" t="s">
        <v>3220</v>
      </c>
    </row>
    <row r="42" spans="1:26" x14ac:dyDescent="0.2">
      <c r="A42" s="1">
        <v>2081</v>
      </c>
      <c r="B42" s="1" t="s">
        <v>151</v>
      </c>
      <c r="C42" s="1" t="s">
        <v>23</v>
      </c>
      <c r="D42" s="1">
        <v>0.09</v>
      </c>
      <c r="E42" s="1">
        <v>1.48</v>
      </c>
      <c r="F42" s="1">
        <v>0.7</v>
      </c>
      <c r="G42" s="1" t="s">
        <v>14</v>
      </c>
      <c r="H42" s="1" t="s">
        <v>70</v>
      </c>
      <c r="I42" s="1" t="s">
        <v>24</v>
      </c>
      <c r="J42" s="1" t="s">
        <v>152</v>
      </c>
      <c r="K42" s="1" t="s">
        <v>26</v>
      </c>
      <c r="L42" s="1" t="s">
        <v>153</v>
      </c>
      <c r="M42" s="1">
        <v>0.37</v>
      </c>
      <c r="N42" s="1" t="s">
        <v>8</v>
      </c>
      <c r="O42" s="1" t="s">
        <v>87</v>
      </c>
      <c r="P42" s="1" t="s">
        <v>88</v>
      </c>
      <c r="Q42" s="1" t="s">
        <v>154</v>
      </c>
      <c r="R42" s="1">
        <v>14853</v>
      </c>
      <c r="S42" s="2">
        <v>42007</v>
      </c>
      <c r="T42" s="2">
        <v>42009</v>
      </c>
      <c r="U42" s="1">
        <v>1.68</v>
      </c>
      <c r="V42" s="1">
        <v>6</v>
      </c>
      <c r="W42" s="1">
        <v>8.9499999999999993</v>
      </c>
      <c r="X42" s="1">
        <v>86092</v>
      </c>
      <c r="Y42" s="1">
        <f>Table1[[#This Row],[Unit Price]]-Table1[[#This Row],[Discount]]</f>
        <v>1.39</v>
      </c>
      <c r="Z42" s="1" t="s">
        <v>3222</v>
      </c>
    </row>
    <row r="43" spans="1:26" x14ac:dyDescent="0.2">
      <c r="A43" s="3">
        <v>193</v>
      </c>
      <c r="B43" s="3" t="s">
        <v>155</v>
      </c>
      <c r="C43" s="3" t="s">
        <v>46</v>
      </c>
      <c r="D43" s="3">
        <v>0</v>
      </c>
      <c r="E43" s="3">
        <v>213.45</v>
      </c>
      <c r="F43" s="3">
        <v>14.7</v>
      </c>
      <c r="G43" s="3" t="s">
        <v>2</v>
      </c>
      <c r="H43" s="3" t="s">
        <v>70</v>
      </c>
      <c r="I43" s="3" t="s">
        <v>16</v>
      </c>
      <c r="J43" s="3" t="s">
        <v>32</v>
      </c>
      <c r="K43" s="3" t="s">
        <v>33</v>
      </c>
      <c r="L43" s="3" t="s">
        <v>156</v>
      </c>
      <c r="M43" s="3">
        <v>0.59</v>
      </c>
      <c r="N43" s="3" t="s">
        <v>8</v>
      </c>
      <c r="O43" s="3" t="s">
        <v>35</v>
      </c>
      <c r="P43" s="3" t="s">
        <v>122</v>
      </c>
      <c r="Q43" s="3" t="s">
        <v>157</v>
      </c>
      <c r="R43" s="3">
        <v>84041</v>
      </c>
      <c r="S43" s="4">
        <v>42007</v>
      </c>
      <c r="T43" s="4">
        <v>42009</v>
      </c>
      <c r="U43" s="3">
        <v>-560.81417999999996</v>
      </c>
      <c r="V43" s="3">
        <v>1</v>
      </c>
      <c r="W43" s="3">
        <v>224.12</v>
      </c>
      <c r="X43" s="3">
        <v>90430</v>
      </c>
      <c r="Y43" s="3">
        <f>Table1[[#This Row],[Unit Price]]-Table1[[#This Row],[Discount]]</f>
        <v>213.45</v>
      </c>
      <c r="Z43" s="3" t="s">
        <v>3221</v>
      </c>
    </row>
    <row r="44" spans="1:26" x14ac:dyDescent="0.2">
      <c r="A44" s="1">
        <v>2203</v>
      </c>
      <c r="B44" s="1" t="s">
        <v>158</v>
      </c>
      <c r="C44" s="1" t="s">
        <v>1</v>
      </c>
      <c r="D44" s="1">
        <v>0.03</v>
      </c>
      <c r="E44" s="1">
        <v>399.98</v>
      </c>
      <c r="F44" s="1">
        <v>12.06</v>
      </c>
      <c r="G44" s="1" t="s">
        <v>2</v>
      </c>
      <c r="H44" s="1" t="s">
        <v>47</v>
      </c>
      <c r="I44" s="1" t="s">
        <v>16</v>
      </c>
      <c r="J44" s="1" t="s">
        <v>32</v>
      </c>
      <c r="K44" s="1" t="s">
        <v>6</v>
      </c>
      <c r="L44" s="1" t="s">
        <v>159</v>
      </c>
      <c r="M44" s="1">
        <v>0.56000000000000005</v>
      </c>
      <c r="N44" s="1" t="s">
        <v>8</v>
      </c>
      <c r="O44" s="1" t="s">
        <v>28</v>
      </c>
      <c r="P44" s="1" t="s">
        <v>60</v>
      </c>
      <c r="Q44" s="1" t="s">
        <v>160</v>
      </c>
      <c r="R44" s="1">
        <v>55445</v>
      </c>
      <c r="S44" s="2">
        <v>42008</v>
      </c>
      <c r="T44" s="2">
        <v>42010</v>
      </c>
      <c r="U44" s="1">
        <v>-663.51419999999996</v>
      </c>
      <c r="V44" s="1">
        <v>2</v>
      </c>
      <c r="W44" s="1">
        <v>807</v>
      </c>
      <c r="X44" s="1">
        <v>86052</v>
      </c>
      <c r="Y44" s="1">
        <f>Table1[[#This Row],[Unit Price]]-Table1[[#This Row],[Discount]]</f>
        <v>399.95000000000005</v>
      </c>
      <c r="Z44" s="1" t="s">
        <v>3220</v>
      </c>
    </row>
    <row r="45" spans="1:26" x14ac:dyDescent="0.2">
      <c r="A45" s="3">
        <v>3146</v>
      </c>
      <c r="B45" s="3" t="s">
        <v>161</v>
      </c>
      <c r="C45" s="3" t="s">
        <v>1</v>
      </c>
      <c r="D45" s="3">
        <v>0.03</v>
      </c>
      <c r="E45" s="3">
        <v>3.36</v>
      </c>
      <c r="F45" s="3">
        <v>6.27</v>
      </c>
      <c r="G45" s="3" t="s">
        <v>14</v>
      </c>
      <c r="H45" s="3" t="s">
        <v>70</v>
      </c>
      <c r="I45" s="3" t="s">
        <v>24</v>
      </c>
      <c r="J45" s="3" t="s">
        <v>48</v>
      </c>
      <c r="K45" s="3" t="s">
        <v>49</v>
      </c>
      <c r="L45" s="3" t="s">
        <v>162</v>
      </c>
      <c r="M45" s="3">
        <v>0.4</v>
      </c>
      <c r="N45" s="3" t="s">
        <v>8</v>
      </c>
      <c r="O45" s="3" t="s">
        <v>28</v>
      </c>
      <c r="P45" s="3" t="s">
        <v>163</v>
      </c>
      <c r="Q45" s="3" t="s">
        <v>164</v>
      </c>
      <c r="R45" s="3">
        <v>78577</v>
      </c>
      <c r="S45" s="4">
        <v>42008</v>
      </c>
      <c r="T45" s="4">
        <v>42009</v>
      </c>
      <c r="U45" s="3">
        <v>-94.258600000000001</v>
      </c>
      <c r="V45" s="3">
        <v>4</v>
      </c>
      <c r="W45" s="3">
        <v>14.9</v>
      </c>
      <c r="X45" s="3">
        <v>85850</v>
      </c>
      <c r="Y45" s="3">
        <f>Table1[[#This Row],[Unit Price]]-Table1[[#This Row],[Discount]]</f>
        <v>3.33</v>
      </c>
      <c r="Z45" s="3" t="s">
        <v>3220</v>
      </c>
    </row>
    <row r="46" spans="1:26" x14ac:dyDescent="0.2">
      <c r="A46" s="1">
        <v>3146</v>
      </c>
      <c r="B46" s="1" t="s">
        <v>161</v>
      </c>
      <c r="C46" s="1" t="s">
        <v>1</v>
      </c>
      <c r="D46" s="1">
        <v>7.0000000000000007E-2</v>
      </c>
      <c r="E46" s="1">
        <v>3.71</v>
      </c>
      <c r="F46" s="1">
        <v>1.93</v>
      </c>
      <c r="G46" s="1" t="s">
        <v>63</v>
      </c>
      <c r="H46" s="1" t="s">
        <v>70</v>
      </c>
      <c r="I46" s="1" t="s">
        <v>24</v>
      </c>
      <c r="J46" s="1" t="s">
        <v>64</v>
      </c>
      <c r="K46" s="1" t="s">
        <v>26</v>
      </c>
      <c r="L46" s="1" t="s">
        <v>165</v>
      </c>
      <c r="M46" s="1">
        <v>0.35</v>
      </c>
      <c r="N46" s="1" t="s">
        <v>8</v>
      </c>
      <c r="O46" s="1" t="s">
        <v>28</v>
      </c>
      <c r="P46" s="1" t="s">
        <v>163</v>
      </c>
      <c r="Q46" s="1" t="s">
        <v>164</v>
      </c>
      <c r="R46" s="1">
        <v>78577</v>
      </c>
      <c r="S46" s="2">
        <v>42008</v>
      </c>
      <c r="T46" s="2">
        <v>42010</v>
      </c>
      <c r="U46" s="1">
        <v>6.3308</v>
      </c>
      <c r="V46" s="1">
        <v>11</v>
      </c>
      <c r="W46" s="1">
        <v>39.64</v>
      </c>
      <c r="X46" s="1">
        <v>85850</v>
      </c>
      <c r="Y46" s="1">
        <f>Table1[[#This Row],[Unit Price]]-Table1[[#This Row],[Discount]]</f>
        <v>3.64</v>
      </c>
      <c r="Z46" s="1" t="s">
        <v>3220</v>
      </c>
    </row>
    <row r="47" spans="1:26" x14ac:dyDescent="0.2">
      <c r="A47" s="3">
        <v>915</v>
      </c>
      <c r="B47" s="3" t="s">
        <v>166</v>
      </c>
      <c r="C47" s="3" t="s">
        <v>13</v>
      </c>
      <c r="D47" s="3">
        <v>0.06</v>
      </c>
      <c r="E47" s="3">
        <v>350.98</v>
      </c>
      <c r="F47" s="3">
        <v>30</v>
      </c>
      <c r="G47" s="3" t="s">
        <v>2</v>
      </c>
      <c r="H47" s="3" t="s">
        <v>47</v>
      </c>
      <c r="I47" s="3" t="s">
        <v>4</v>
      </c>
      <c r="J47" s="3" t="s">
        <v>85</v>
      </c>
      <c r="K47" s="3" t="s">
        <v>33</v>
      </c>
      <c r="L47" s="3" t="s">
        <v>167</v>
      </c>
      <c r="M47" s="3">
        <v>0.61</v>
      </c>
      <c r="N47" s="3" t="s">
        <v>8</v>
      </c>
      <c r="O47" s="3" t="s">
        <v>28</v>
      </c>
      <c r="P47" s="3" t="s">
        <v>163</v>
      </c>
      <c r="Q47" s="3" t="s">
        <v>168</v>
      </c>
      <c r="R47" s="3">
        <v>77803</v>
      </c>
      <c r="S47" s="4">
        <v>42008</v>
      </c>
      <c r="T47" s="4">
        <v>42009</v>
      </c>
      <c r="U47" s="3">
        <v>-489.41559999999998</v>
      </c>
      <c r="V47" s="3">
        <v>1</v>
      </c>
      <c r="W47" s="3">
        <v>346.52</v>
      </c>
      <c r="X47" s="3">
        <v>86356</v>
      </c>
      <c r="Y47" s="3">
        <f>Table1[[#This Row],[Unit Price]]-Table1[[#This Row],[Discount]]</f>
        <v>350.92</v>
      </c>
      <c r="Z47" s="3" t="s">
        <v>3220</v>
      </c>
    </row>
    <row r="48" spans="1:26" x14ac:dyDescent="0.2">
      <c r="A48" s="1">
        <v>2393</v>
      </c>
      <c r="B48" s="1" t="s">
        <v>169</v>
      </c>
      <c r="C48" s="1" t="s">
        <v>13</v>
      </c>
      <c r="D48" s="1">
        <v>0.06</v>
      </c>
      <c r="E48" s="1">
        <v>105.29</v>
      </c>
      <c r="F48" s="1">
        <v>10.119999999999999</v>
      </c>
      <c r="G48" s="1" t="s">
        <v>14</v>
      </c>
      <c r="H48" s="1" t="s">
        <v>70</v>
      </c>
      <c r="I48" s="1" t="s">
        <v>4</v>
      </c>
      <c r="J48" s="1" t="s">
        <v>102</v>
      </c>
      <c r="K48" s="1" t="s">
        <v>40</v>
      </c>
      <c r="L48" s="1" t="s">
        <v>170</v>
      </c>
      <c r="M48" s="1">
        <v>0.79</v>
      </c>
      <c r="N48" s="1" t="s">
        <v>8</v>
      </c>
      <c r="O48" s="1" t="s">
        <v>9</v>
      </c>
      <c r="P48" s="1" t="s">
        <v>51</v>
      </c>
      <c r="Q48" s="1" t="s">
        <v>171</v>
      </c>
      <c r="R48" s="1">
        <v>30076</v>
      </c>
      <c r="S48" s="2">
        <v>42008</v>
      </c>
      <c r="T48" s="2">
        <v>42010</v>
      </c>
      <c r="U48" s="1">
        <v>-45.01</v>
      </c>
      <c r="V48" s="1">
        <v>12</v>
      </c>
      <c r="W48" s="1">
        <v>1202.6600000000001</v>
      </c>
      <c r="X48" s="1">
        <v>86951</v>
      </c>
      <c r="Y48" s="1">
        <f>Table1[[#This Row],[Unit Price]]-Table1[[#This Row],[Discount]]</f>
        <v>105.23</v>
      </c>
      <c r="Z48" s="1" t="s">
        <v>3219</v>
      </c>
    </row>
    <row r="49" spans="1:26" x14ac:dyDescent="0.2">
      <c r="A49" s="3">
        <v>916</v>
      </c>
      <c r="B49" s="3" t="s">
        <v>172</v>
      </c>
      <c r="C49" s="3" t="s">
        <v>23</v>
      </c>
      <c r="D49" s="3">
        <v>0.05</v>
      </c>
      <c r="E49" s="3">
        <v>161.55000000000001</v>
      </c>
      <c r="F49" s="3">
        <v>19.989999999999998</v>
      </c>
      <c r="G49" s="3" t="s">
        <v>14</v>
      </c>
      <c r="H49" s="3" t="s">
        <v>70</v>
      </c>
      <c r="I49" s="3" t="s">
        <v>24</v>
      </c>
      <c r="J49" s="3" t="s">
        <v>54</v>
      </c>
      <c r="K49" s="3" t="s">
        <v>49</v>
      </c>
      <c r="L49" s="3" t="s">
        <v>55</v>
      </c>
      <c r="M49" s="3">
        <v>0.66</v>
      </c>
      <c r="N49" s="3" t="s">
        <v>8</v>
      </c>
      <c r="O49" s="3" t="s">
        <v>28</v>
      </c>
      <c r="P49" s="3" t="s">
        <v>163</v>
      </c>
      <c r="Q49" s="3" t="s">
        <v>173</v>
      </c>
      <c r="R49" s="3">
        <v>76028</v>
      </c>
      <c r="S49" s="4">
        <v>42008</v>
      </c>
      <c r="T49" s="4">
        <v>42015</v>
      </c>
      <c r="U49" s="3">
        <v>35.31</v>
      </c>
      <c r="V49" s="3">
        <v>3</v>
      </c>
      <c r="W49" s="3">
        <v>499.31</v>
      </c>
      <c r="X49" s="3">
        <v>86357</v>
      </c>
      <c r="Y49" s="3">
        <f>Table1[[#This Row],[Unit Price]]-Table1[[#This Row],[Discount]]</f>
        <v>161.5</v>
      </c>
      <c r="Z49" s="3" t="s">
        <v>3220</v>
      </c>
    </row>
    <row r="50" spans="1:26" x14ac:dyDescent="0.2">
      <c r="A50" s="1">
        <v>1142</v>
      </c>
      <c r="B50" s="1" t="s">
        <v>174</v>
      </c>
      <c r="C50" s="1" t="s">
        <v>92</v>
      </c>
      <c r="D50" s="1">
        <v>0.05</v>
      </c>
      <c r="E50" s="1">
        <v>363.25</v>
      </c>
      <c r="F50" s="1">
        <v>19.989999999999998</v>
      </c>
      <c r="G50" s="1" t="s">
        <v>14</v>
      </c>
      <c r="H50" s="1" t="s">
        <v>47</v>
      </c>
      <c r="I50" s="1" t="s">
        <v>24</v>
      </c>
      <c r="J50" s="1" t="s">
        <v>71</v>
      </c>
      <c r="K50" s="1" t="s">
        <v>49</v>
      </c>
      <c r="L50" s="1" t="s">
        <v>175</v>
      </c>
      <c r="M50" s="1">
        <v>0.56999999999999995</v>
      </c>
      <c r="N50" s="1" t="s">
        <v>8</v>
      </c>
      <c r="O50" s="1" t="s">
        <v>28</v>
      </c>
      <c r="P50" s="1" t="s">
        <v>163</v>
      </c>
      <c r="Q50" s="1" t="s">
        <v>176</v>
      </c>
      <c r="R50" s="1">
        <v>76706</v>
      </c>
      <c r="S50" s="2">
        <v>42008</v>
      </c>
      <c r="T50" s="2">
        <v>42010</v>
      </c>
      <c r="U50" s="1">
        <v>1766.7795000000001</v>
      </c>
      <c r="V50" s="1">
        <v>7</v>
      </c>
      <c r="W50" s="1">
        <v>2560.5500000000002</v>
      </c>
      <c r="X50" s="1">
        <v>86573</v>
      </c>
      <c r="Y50" s="1">
        <f>Table1[[#This Row],[Unit Price]]-Table1[[#This Row],[Discount]]</f>
        <v>363.2</v>
      </c>
      <c r="Z50" s="1" t="s">
        <v>3220</v>
      </c>
    </row>
    <row r="51" spans="1:26" x14ac:dyDescent="0.2">
      <c r="A51" s="3">
        <v>890</v>
      </c>
      <c r="B51" s="3" t="s">
        <v>177</v>
      </c>
      <c r="C51" s="3" t="s">
        <v>1</v>
      </c>
      <c r="D51" s="3">
        <v>0.08</v>
      </c>
      <c r="E51" s="3">
        <v>1.81</v>
      </c>
      <c r="F51" s="3">
        <v>0.75</v>
      </c>
      <c r="G51" s="3" t="s">
        <v>14</v>
      </c>
      <c r="H51" s="3" t="s">
        <v>15</v>
      </c>
      <c r="I51" s="3" t="s">
        <v>4</v>
      </c>
      <c r="J51" s="3" t="s">
        <v>85</v>
      </c>
      <c r="K51" s="3" t="s">
        <v>33</v>
      </c>
      <c r="L51" s="3" t="s">
        <v>178</v>
      </c>
      <c r="M51" s="3">
        <v>0.57999999999999996</v>
      </c>
      <c r="N51" s="3" t="s">
        <v>8</v>
      </c>
      <c r="O51" s="3" t="s">
        <v>28</v>
      </c>
      <c r="P51" s="3" t="s">
        <v>163</v>
      </c>
      <c r="Q51" s="3" t="s">
        <v>179</v>
      </c>
      <c r="R51" s="3">
        <v>76021</v>
      </c>
      <c r="S51" s="4">
        <v>42009</v>
      </c>
      <c r="T51" s="4">
        <v>42010</v>
      </c>
      <c r="U51" s="3">
        <v>1.3224</v>
      </c>
      <c r="V51" s="3">
        <v>11</v>
      </c>
      <c r="W51" s="3">
        <v>19.97</v>
      </c>
      <c r="X51" s="3">
        <v>89536</v>
      </c>
      <c r="Y51" s="3">
        <f>Table1[[#This Row],[Unit Price]]-Table1[[#This Row],[Discount]]</f>
        <v>1.73</v>
      </c>
      <c r="Z51" s="3" t="s">
        <v>3220</v>
      </c>
    </row>
    <row r="52" spans="1:26" x14ac:dyDescent="0.2">
      <c r="A52" s="1">
        <v>890</v>
      </c>
      <c r="B52" s="1" t="s">
        <v>177</v>
      </c>
      <c r="C52" s="1" t="s">
        <v>1</v>
      </c>
      <c r="D52" s="1">
        <v>0.04</v>
      </c>
      <c r="E52" s="1">
        <v>125.99</v>
      </c>
      <c r="F52" s="1">
        <v>5.26</v>
      </c>
      <c r="G52" s="1" t="s">
        <v>14</v>
      </c>
      <c r="H52" s="1" t="s">
        <v>15</v>
      </c>
      <c r="I52" s="1" t="s">
        <v>16</v>
      </c>
      <c r="J52" s="1" t="s">
        <v>111</v>
      </c>
      <c r="K52" s="1" t="s">
        <v>49</v>
      </c>
      <c r="L52" s="1" t="s">
        <v>180</v>
      </c>
      <c r="M52" s="1">
        <v>0.55000000000000004</v>
      </c>
      <c r="N52" s="1" t="s">
        <v>8</v>
      </c>
      <c r="O52" s="1" t="s">
        <v>28</v>
      </c>
      <c r="P52" s="1" t="s">
        <v>163</v>
      </c>
      <c r="Q52" s="1" t="s">
        <v>179</v>
      </c>
      <c r="R52" s="1">
        <v>76021</v>
      </c>
      <c r="S52" s="2">
        <v>42009</v>
      </c>
      <c r="T52" s="2">
        <v>42009</v>
      </c>
      <c r="U52" s="1">
        <v>455.42070000000001</v>
      </c>
      <c r="V52" s="1">
        <v>6</v>
      </c>
      <c r="W52" s="1">
        <v>660.03</v>
      </c>
      <c r="X52" s="1">
        <v>89536</v>
      </c>
      <c r="Y52" s="1">
        <f>Table1[[#This Row],[Unit Price]]-Table1[[#This Row],[Discount]]</f>
        <v>125.94999999999999</v>
      </c>
      <c r="Z52" s="1" t="s">
        <v>3220</v>
      </c>
    </row>
    <row r="53" spans="1:26" x14ac:dyDescent="0.2">
      <c r="A53" s="3">
        <v>2630</v>
      </c>
      <c r="B53" s="3" t="s">
        <v>181</v>
      </c>
      <c r="C53" s="3" t="s">
        <v>1</v>
      </c>
      <c r="D53" s="3">
        <v>0.01</v>
      </c>
      <c r="E53" s="3">
        <v>194.3</v>
      </c>
      <c r="F53" s="3">
        <v>11.54</v>
      </c>
      <c r="G53" s="3" t="s">
        <v>14</v>
      </c>
      <c r="H53" s="3" t="s">
        <v>3</v>
      </c>
      <c r="I53" s="3" t="s">
        <v>4</v>
      </c>
      <c r="J53" s="3" t="s">
        <v>102</v>
      </c>
      <c r="K53" s="3" t="s">
        <v>40</v>
      </c>
      <c r="L53" s="3" t="s">
        <v>182</v>
      </c>
      <c r="M53" s="3">
        <v>0.59</v>
      </c>
      <c r="N53" s="3" t="s">
        <v>8</v>
      </c>
      <c r="O53" s="3" t="s">
        <v>28</v>
      </c>
      <c r="P53" s="3" t="s">
        <v>183</v>
      </c>
      <c r="Q53" s="3" t="s">
        <v>184</v>
      </c>
      <c r="R53" s="3">
        <v>73071</v>
      </c>
      <c r="S53" s="4">
        <v>42009</v>
      </c>
      <c r="T53" s="4">
        <v>42011</v>
      </c>
      <c r="U53" s="3">
        <v>690.17939999999999</v>
      </c>
      <c r="V53" s="3">
        <v>5</v>
      </c>
      <c r="W53" s="3">
        <v>1000.26</v>
      </c>
      <c r="X53" s="3">
        <v>85914</v>
      </c>
      <c r="Y53" s="3">
        <f>Table1[[#This Row],[Unit Price]]-Table1[[#This Row],[Discount]]</f>
        <v>194.29000000000002</v>
      </c>
      <c r="Z53" s="3" t="s">
        <v>3220</v>
      </c>
    </row>
    <row r="54" spans="1:26" x14ac:dyDescent="0.2">
      <c r="A54" s="1">
        <v>2630</v>
      </c>
      <c r="B54" s="1" t="s">
        <v>181</v>
      </c>
      <c r="C54" s="1" t="s">
        <v>1</v>
      </c>
      <c r="D54" s="1">
        <v>0.02</v>
      </c>
      <c r="E54" s="1">
        <v>209.84</v>
      </c>
      <c r="F54" s="1">
        <v>21.21</v>
      </c>
      <c r="G54" s="1" t="s">
        <v>14</v>
      </c>
      <c r="H54" s="1" t="s">
        <v>3</v>
      </c>
      <c r="I54" s="1" t="s">
        <v>4</v>
      </c>
      <c r="J54" s="1" t="s">
        <v>102</v>
      </c>
      <c r="K54" s="1" t="s">
        <v>40</v>
      </c>
      <c r="L54" s="1" t="s">
        <v>185</v>
      </c>
      <c r="M54" s="1">
        <v>0.59</v>
      </c>
      <c r="N54" s="1" t="s">
        <v>8</v>
      </c>
      <c r="O54" s="1" t="s">
        <v>28</v>
      </c>
      <c r="P54" s="1" t="s">
        <v>183</v>
      </c>
      <c r="Q54" s="1" t="s">
        <v>184</v>
      </c>
      <c r="R54" s="1">
        <v>73071</v>
      </c>
      <c r="S54" s="2">
        <v>42009</v>
      </c>
      <c r="T54" s="2">
        <v>42010</v>
      </c>
      <c r="U54" s="1">
        <v>1507.6431</v>
      </c>
      <c r="V54" s="1">
        <v>10</v>
      </c>
      <c r="W54" s="1">
        <v>2184.9899999999998</v>
      </c>
      <c r="X54" s="1">
        <v>85914</v>
      </c>
      <c r="Y54" s="1">
        <f>Table1[[#This Row],[Unit Price]]-Table1[[#This Row],[Discount]]</f>
        <v>209.82</v>
      </c>
      <c r="Z54" s="1" t="s">
        <v>3220</v>
      </c>
    </row>
    <row r="55" spans="1:26" x14ac:dyDescent="0.2">
      <c r="A55" s="3">
        <v>2630</v>
      </c>
      <c r="B55" s="3" t="s">
        <v>181</v>
      </c>
      <c r="C55" s="3" t="s">
        <v>1</v>
      </c>
      <c r="D55" s="3">
        <v>0</v>
      </c>
      <c r="E55" s="3">
        <v>145.44999999999999</v>
      </c>
      <c r="F55" s="3">
        <v>17.850000000000001</v>
      </c>
      <c r="G55" s="3" t="s">
        <v>2</v>
      </c>
      <c r="H55" s="3" t="s">
        <v>3</v>
      </c>
      <c r="I55" s="3" t="s">
        <v>16</v>
      </c>
      <c r="J55" s="3" t="s">
        <v>32</v>
      </c>
      <c r="K55" s="3" t="s">
        <v>33</v>
      </c>
      <c r="L55" s="3" t="s">
        <v>186</v>
      </c>
      <c r="M55" s="3">
        <v>0.56000000000000005</v>
      </c>
      <c r="N55" s="3" t="s">
        <v>8</v>
      </c>
      <c r="O55" s="3" t="s">
        <v>28</v>
      </c>
      <c r="P55" s="3" t="s">
        <v>183</v>
      </c>
      <c r="Q55" s="3" t="s">
        <v>184</v>
      </c>
      <c r="R55" s="3">
        <v>73071</v>
      </c>
      <c r="S55" s="4">
        <v>42009</v>
      </c>
      <c r="T55" s="4">
        <v>42011</v>
      </c>
      <c r="U55" s="3">
        <v>801.74680000000001</v>
      </c>
      <c r="V55" s="3">
        <v>8</v>
      </c>
      <c r="W55" s="3">
        <v>1191.2</v>
      </c>
      <c r="X55" s="3">
        <v>85914</v>
      </c>
      <c r="Y55" s="3">
        <f>Table1[[#This Row],[Unit Price]]-Table1[[#This Row],[Discount]]</f>
        <v>145.44999999999999</v>
      </c>
      <c r="Z55" s="3" t="s">
        <v>3220</v>
      </c>
    </row>
    <row r="56" spans="1:26" x14ac:dyDescent="0.2">
      <c r="A56" s="1">
        <v>2206</v>
      </c>
      <c r="B56" s="1" t="s">
        <v>187</v>
      </c>
      <c r="C56" s="1" t="s">
        <v>13</v>
      </c>
      <c r="D56" s="1">
        <v>0.03</v>
      </c>
      <c r="E56" s="1">
        <v>28.48</v>
      </c>
      <c r="F56" s="1">
        <v>1.99</v>
      </c>
      <c r="G56" s="1" t="s">
        <v>14</v>
      </c>
      <c r="H56" s="1" t="s">
        <v>15</v>
      </c>
      <c r="I56" s="1" t="s">
        <v>16</v>
      </c>
      <c r="J56" s="1" t="s">
        <v>17</v>
      </c>
      <c r="K56" s="1" t="s">
        <v>18</v>
      </c>
      <c r="L56" s="1" t="s">
        <v>188</v>
      </c>
      <c r="M56" s="1">
        <v>0.4</v>
      </c>
      <c r="N56" s="1" t="s">
        <v>8</v>
      </c>
      <c r="O56" s="1" t="s">
        <v>28</v>
      </c>
      <c r="P56" s="1" t="s">
        <v>189</v>
      </c>
      <c r="Q56" s="1" t="s">
        <v>190</v>
      </c>
      <c r="R56" s="1">
        <v>50501</v>
      </c>
      <c r="S56" s="2">
        <v>42009</v>
      </c>
      <c r="T56" s="2">
        <v>42010</v>
      </c>
      <c r="U56" s="1">
        <v>-35.290399999999998</v>
      </c>
      <c r="V56" s="1">
        <v>2</v>
      </c>
      <c r="W56" s="1">
        <v>55.25</v>
      </c>
      <c r="X56" s="1">
        <v>86258</v>
      </c>
      <c r="Y56" s="1">
        <f>Table1[[#This Row],[Unit Price]]-Table1[[#This Row],[Discount]]</f>
        <v>28.45</v>
      </c>
      <c r="Z56" s="1" t="s">
        <v>3220</v>
      </c>
    </row>
    <row r="57" spans="1:26" x14ac:dyDescent="0.2">
      <c r="A57" s="3">
        <v>2206</v>
      </c>
      <c r="B57" s="3" t="s">
        <v>187</v>
      </c>
      <c r="C57" s="3" t="s">
        <v>13</v>
      </c>
      <c r="D57" s="3">
        <v>0.01</v>
      </c>
      <c r="E57" s="3">
        <v>205.99</v>
      </c>
      <c r="F57" s="3">
        <v>5.99</v>
      </c>
      <c r="G57" s="3" t="s">
        <v>14</v>
      </c>
      <c r="H57" s="3" t="s">
        <v>15</v>
      </c>
      <c r="I57" s="3" t="s">
        <v>16</v>
      </c>
      <c r="J57" s="3" t="s">
        <v>111</v>
      </c>
      <c r="K57" s="3" t="s">
        <v>49</v>
      </c>
      <c r="L57" s="3" t="s">
        <v>191</v>
      </c>
      <c r="M57" s="3">
        <v>0.59</v>
      </c>
      <c r="N57" s="3" t="s">
        <v>8</v>
      </c>
      <c r="O57" s="3" t="s">
        <v>28</v>
      </c>
      <c r="P57" s="3" t="s">
        <v>189</v>
      </c>
      <c r="Q57" s="3" t="s">
        <v>190</v>
      </c>
      <c r="R57" s="3">
        <v>50501</v>
      </c>
      <c r="S57" s="4">
        <v>42009</v>
      </c>
      <c r="T57" s="4">
        <v>42011</v>
      </c>
      <c r="U57" s="3">
        <v>-74.883600000000001</v>
      </c>
      <c r="V57" s="3">
        <v>3</v>
      </c>
      <c r="W57" s="3">
        <v>551.22</v>
      </c>
      <c r="X57" s="3">
        <v>86258</v>
      </c>
      <c r="Y57" s="3">
        <f>Table1[[#This Row],[Unit Price]]-Table1[[#This Row],[Discount]]</f>
        <v>205.98000000000002</v>
      </c>
      <c r="Z57" s="3" t="s">
        <v>3220</v>
      </c>
    </row>
    <row r="58" spans="1:26" x14ac:dyDescent="0.2">
      <c r="A58" s="1">
        <v>3125</v>
      </c>
      <c r="B58" s="1" t="s">
        <v>192</v>
      </c>
      <c r="C58" s="1" t="s">
        <v>13</v>
      </c>
      <c r="D58" s="1">
        <v>0.08</v>
      </c>
      <c r="E58" s="1">
        <v>120.97</v>
      </c>
      <c r="F58" s="1">
        <v>26.3</v>
      </c>
      <c r="G58" s="1" t="s">
        <v>2</v>
      </c>
      <c r="H58" s="1" t="s">
        <v>47</v>
      </c>
      <c r="I58" s="1" t="s">
        <v>16</v>
      </c>
      <c r="J58" s="1" t="s">
        <v>32</v>
      </c>
      <c r="K58" s="1" t="s">
        <v>33</v>
      </c>
      <c r="L58" s="1" t="s">
        <v>193</v>
      </c>
      <c r="M58" s="1">
        <v>0.38</v>
      </c>
      <c r="N58" s="1" t="s">
        <v>8</v>
      </c>
      <c r="O58" s="1" t="s">
        <v>28</v>
      </c>
      <c r="P58" s="1" t="s">
        <v>79</v>
      </c>
      <c r="Q58" s="1" t="s">
        <v>194</v>
      </c>
      <c r="R58" s="1">
        <v>60056</v>
      </c>
      <c r="S58" s="2">
        <v>42009</v>
      </c>
      <c r="T58" s="2">
        <v>42011</v>
      </c>
      <c r="U58" s="1">
        <v>-233.840688</v>
      </c>
      <c r="V58" s="1">
        <v>2</v>
      </c>
      <c r="W58" s="1">
        <v>233.58</v>
      </c>
      <c r="X58" s="1">
        <v>87285</v>
      </c>
      <c r="Y58" s="1">
        <f>Table1[[#This Row],[Unit Price]]-Table1[[#This Row],[Discount]]</f>
        <v>120.89</v>
      </c>
      <c r="Z58" s="1" t="s">
        <v>3220</v>
      </c>
    </row>
    <row r="59" spans="1:26" x14ac:dyDescent="0.2">
      <c r="A59" s="3">
        <v>451</v>
      </c>
      <c r="B59" s="3" t="s">
        <v>195</v>
      </c>
      <c r="C59" s="3" t="s">
        <v>23</v>
      </c>
      <c r="D59" s="3">
        <v>0.01</v>
      </c>
      <c r="E59" s="3">
        <v>8.8800000000000008</v>
      </c>
      <c r="F59" s="3">
        <v>6.28</v>
      </c>
      <c r="G59" s="3" t="s">
        <v>14</v>
      </c>
      <c r="H59" s="3" t="s">
        <v>47</v>
      </c>
      <c r="I59" s="3" t="s">
        <v>24</v>
      </c>
      <c r="J59" s="3" t="s">
        <v>48</v>
      </c>
      <c r="K59" s="3" t="s">
        <v>49</v>
      </c>
      <c r="L59" s="3" t="s">
        <v>196</v>
      </c>
      <c r="M59" s="3">
        <v>0.35</v>
      </c>
      <c r="N59" s="3" t="s">
        <v>8</v>
      </c>
      <c r="O59" s="3" t="s">
        <v>35</v>
      </c>
      <c r="P59" s="3" t="s">
        <v>66</v>
      </c>
      <c r="Q59" s="3" t="s">
        <v>197</v>
      </c>
      <c r="R59" s="3">
        <v>94024</v>
      </c>
      <c r="S59" s="4">
        <v>42009</v>
      </c>
      <c r="T59" s="4">
        <v>42014</v>
      </c>
      <c r="U59" s="3">
        <v>-15.456</v>
      </c>
      <c r="V59" s="3">
        <v>2</v>
      </c>
      <c r="W59" s="3">
        <v>19.86</v>
      </c>
      <c r="X59" s="3">
        <v>86013</v>
      </c>
      <c r="Y59" s="3">
        <f>Table1[[#This Row],[Unit Price]]-Table1[[#This Row],[Discount]]</f>
        <v>8.870000000000001</v>
      </c>
      <c r="Z59" s="3" t="s">
        <v>3221</v>
      </c>
    </row>
    <row r="60" spans="1:26" x14ac:dyDescent="0.2">
      <c r="A60" s="1">
        <v>451</v>
      </c>
      <c r="B60" s="1" t="s">
        <v>195</v>
      </c>
      <c r="C60" s="1" t="s">
        <v>23</v>
      </c>
      <c r="D60" s="1">
        <v>0.06</v>
      </c>
      <c r="E60" s="1">
        <v>2.88</v>
      </c>
      <c r="F60" s="1">
        <v>0.99</v>
      </c>
      <c r="G60" s="1" t="s">
        <v>14</v>
      </c>
      <c r="H60" s="1" t="s">
        <v>47</v>
      </c>
      <c r="I60" s="1" t="s">
        <v>24</v>
      </c>
      <c r="J60" s="1" t="s">
        <v>128</v>
      </c>
      <c r="K60" s="1" t="s">
        <v>49</v>
      </c>
      <c r="L60" s="1" t="s">
        <v>198</v>
      </c>
      <c r="M60" s="1">
        <v>0.36</v>
      </c>
      <c r="N60" s="1" t="s">
        <v>8</v>
      </c>
      <c r="O60" s="1" t="s">
        <v>35</v>
      </c>
      <c r="P60" s="1" t="s">
        <v>66</v>
      </c>
      <c r="Q60" s="1" t="s">
        <v>197</v>
      </c>
      <c r="R60" s="1">
        <v>94024</v>
      </c>
      <c r="S60" s="2">
        <v>42009</v>
      </c>
      <c r="T60" s="2">
        <v>42018</v>
      </c>
      <c r="U60" s="1">
        <v>16.049399999999999</v>
      </c>
      <c r="V60" s="1">
        <v>8</v>
      </c>
      <c r="W60" s="1">
        <v>23.26</v>
      </c>
      <c r="X60" s="1">
        <v>86013</v>
      </c>
      <c r="Y60" s="1">
        <f>Table1[[#This Row],[Unit Price]]-Table1[[#This Row],[Discount]]</f>
        <v>2.82</v>
      </c>
      <c r="Z60" s="1" t="s">
        <v>3221</v>
      </c>
    </row>
    <row r="61" spans="1:26" x14ac:dyDescent="0.2">
      <c r="A61" s="3">
        <v>1314</v>
      </c>
      <c r="B61" s="3" t="s">
        <v>199</v>
      </c>
      <c r="C61" s="3" t="s">
        <v>23</v>
      </c>
      <c r="D61" s="3">
        <v>0.05</v>
      </c>
      <c r="E61" s="3">
        <v>80.98</v>
      </c>
      <c r="F61" s="3">
        <v>35</v>
      </c>
      <c r="G61" s="3" t="s">
        <v>14</v>
      </c>
      <c r="H61" s="3" t="s">
        <v>47</v>
      </c>
      <c r="I61" s="3" t="s">
        <v>24</v>
      </c>
      <c r="J61" s="3" t="s">
        <v>54</v>
      </c>
      <c r="K61" s="3" t="s">
        <v>40</v>
      </c>
      <c r="L61" s="3" t="s">
        <v>200</v>
      </c>
      <c r="M61" s="3">
        <v>0.81</v>
      </c>
      <c r="N61" s="3" t="s">
        <v>8</v>
      </c>
      <c r="O61" s="3" t="s">
        <v>35</v>
      </c>
      <c r="P61" s="3" t="s">
        <v>66</v>
      </c>
      <c r="Q61" s="3" t="s">
        <v>76</v>
      </c>
      <c r="R61" s="3">
        <v>90058</v>
      </c>
      <c r="S61" s="4">
        <v>42009</v>
      </c>
      <c r="T61" s="4">
        <v>42013</v>
      </c>
      <c r="U61" s="3">
        <v>-746.44</v>
      </c>
      <c r="V61" s="3">
        <v>34</v>
      </c>
      <c r="W61" s="3">
        <v>2710.47</v>
      </c>
      <c r="X61" s="3">
        <v>27013</v>
      </c>
      <c r="Y61" s="3">
        <f>Table1[[#This Row],[Unit Price]]-Table1[[#This Row],[Discount]]</f>
        <v>80.930000000000007</v>
      </c>
      <c r="Z61" s="3" t="s">
        <v>3221</v>
      </c>
    </row>
    <row r="62" spans="1:26" x14ac:dyDescent="0.2">
      <c r="A62" s="1">
        <v>1314</v>
      </c>
      <c r="B62" s="1" t="s">
        <v>199</v>
      </c>
      <c r="C62" s="1" t="s">
        <v>23</v>
      </c>
      <c r="D62" s="1">
        <v>0.05</v>
      </c>
      <c r="E62" s="1">
        <v>279.48</v>
      </c>
      <c r="F62" s="1">
        <v>35</v>
      </c>
      <c r="G62" s="1" t="s">
        <v>14</v>
      </c>
      <c r="H62" s="1" t="s">
        <v>47</v>
      </c>
      <c r="I62" s="1" t="s">
        <v>24</v>
      </c>
      <c r="J62" s="1" t="s">
        <v>54</v>
      </c>
      <c r="K62" s="1" t="s">
        <v>40</v>
      </c>
      <c r="L62" s="1" t="s">
        <v>201</v>
      </c>
      <c r="M62" s="1">
        <v>0.8</v>
      </c>
      <c r="N62" s="1" t="s">
        <v>8</v>
      </c>
      <c r="O62" s="1" t="s">
        <v>35</v>
      </c>
      <c r="P62" s="1" t="s">
        <v>66</v>
      </c>
      <c r="Q62" s="1" t="s">
        <v>76</v>
      </c>
      <c r="R62" s="1">
        <v>90058</v>
      </c>
      <c r="S62" s="2">
        <v>42009</v>
      </c>
      <c r="T62" s="2">
        <v>42009</v>
      </c>
      <c r="U62" s="1">
        <v>-274.95</v>
      </c>
      <c r="V62" s="1">
        <v>31</v>
      </c>
      <c r="W62" s="1">
        <v>8354.73</v>
      </c>
      <c r="X62" s="1">
        <v>27013</v>
      </c>
      <c r="Y62" s="1">
        <f>Table1[[#This Row],[Unit Price]]-Table1[[#This Row],[Discount]]</f>
        <v>279.43</v>
      </c>
      <c r="Z62" s="1" t="s">
        <v>3221</v>
      </c>
    </row>
    <row r="63" spans="1:26" x14ac:dyDescent="0.2">
      <c r="A63" s="3">
        <v>1316</v>
      </c>
      <c r="B63" s="3" t="s">
        <v>202</v>
      </c>
      <c r="C63" s="3" t="s">
        <v>23</v>
      </c>
      <c r="D63" s="3">
        <v>0.05</v>
      </c>
      <c r="E63" s="3">
        <v>80.98</v>
      </c>
      <c r="F63" s="3">
        <v>35</v>
      </c>
      <c r="G63" s="3" t="s">
        <v>14</v>
      </c>
      <c r="H63" s="3" t="s">
        <v>47</v>
      </c>
      <c r="I63" s="3" t="s">
        <v>24</v>
      </c>
      <c r="J63" s="3" t="s">
        <v>54</v>
      </c>
      <c r="K63" s="3" t="s">
        <v>40</v>
      </c>
      <c r="L63" s="3" t="s">
        <v>200</v>
      </c>
      <c r="M63" s="3">
        <v>0.81</v>
      </c>
      <c r="N63" s="3" t="s">
        <v>8</v>
      </c>
      <c r="O63" s="3" t="s">
        <v>35</v>
      </c>
      <c r="P63" s="3" t="s">
        <v>36</v>
      </c>
      <c r="Q63" s="3" t="s">
        <v>203</v>
      </c>
      <c r="R63" s="3">
        <v>80022</v>
      </c>
      <c r="S63" s="4">
        <v>42009</v>
      </c>
      <c r="T63" s="4">
        <v>42013</v>
      </c>
      <c r="U63" s="3">
        <v>-746.44</v>
      </c>
      <c r="V63" s="3">
        <v>8</v>
      </c>
      <c r="W63" s="3">
        <v>637.76</v>
      </c>
      <c r="X63" s="3">
        <v>87603</v>
      </c>
      <c r="Y63" s="3">
        <f>Table1[[#This Row],[Unit Price]]-Table1[[#This Row],[Discount]]</f>
        <v>80.930000000000007</v>
      </c>
      <c r="Z63" s="3" t="s">
        <v>3221</v>
      </c>
    </row>
    <row r="64" spans="1:26" x14ac:dyDescent="0.2">
      <c r="A64" s="1">
        <v>1316</v>
      </c>
      <c r="B64" s="1" t="s">
        <v>202</v>
      </c>
      <c r="C64" s="1" t="s">
        <v>23</v>
      </c>
      <c r="D64" s="1">
        <v>0.05</v>
      </c>
      <c r="E64" s="1">
        <v>279.48</v>
      </c>
      <c r="F64" s="1">
        <v>35</v>
      </c>
      <c r="G64" s="1" t="s">
        <v>14</v>
      </c>
      <c r="H64" s="1" t="s">
        <v>47</v>
      </c>
      <c r="I64" s="1" t="s">
        <v>24</v>
      </c>
      <c r="J64" s="1" t="s">
        <v>54</v>
      </c>
      <c r="K64" s="1" t="s">
        <v>40</v>
      </c>
      <c r="L64" s="1" t="s">
        <v>201</v>
      </c>
      <c r="M64" s="1">
        <v>0.8</v>
      </c>
      <c r="N64" s="1" t="s">
        <v>8</v>
      </c>
      <c r="O64" s="1" t="s">
        <v>35</v>
      </c>
      <c r="P64" s="1" t="s">
        <v>36</v>
      </c>
      <c r="Q64" s="1" t="s">
        <v>203</v>
      </c>
      <c r="R64" s="1">
        <v>80022</v>
      </c>
      <c r="S64" s="2">
        <v>42009</v>
      </c>
      <c r="T64" s="2">
        <v>42009</v>
      </c>
      <c r="U64" s="1">
        <v>-274.95</v>
      </c>
      <c r="V64" s="1">
        <v>8</v>
      </c>
      <c r="W64" s="1">
        <v>2156.06</v>
      </c>
      <c r="X64" s="1">
        <v>87603</v>
      </c>
      <c r="Y64" s="1">
        <f>Table1[[#This Row],[Unit Price]]-Table1[[#This Row],[Discount]]</f>
        <v>279.43</v>
      </c>
      <c r="Z64" s="1" t="s">
        <v>3221</v>
      </c>
    </row>
    <row r="65" spans="1:26" x14ac:dyDescent="0.2">
      <c r="A65" s="3">
        <v>3331</v>
      </c>
      <c r="B65" s="3" t="s">
        <v>204</v>
      </c>
      <c r="C65" s="3" t="s">
        <v>92</v>
      </c>
      <c r="D65" s="3">
        <v>0.09</v>
      </c>
      <c r="E65" s="3">
        <v>5.98</v>
      </c>
      <c r="F65" s="3">
        <v>4.6900000000000004</v>
      </c>
      <c r="G65" s="3" t="s">
        <v>14</v>
      </c>
      <c r="H65" s="3" t="s">
        <v>70</v>
      </c>
      <c r="I65" s="3" t="s">
        <v>24</v>
      </c>
      <c r="J65" s="3" t="s">
        <v>54</v>
      </c>
      <c r="K65" s="3" t="s">
        <v>49</v>
      </c>
      <c r="L65" s="3" t="s">
        <v>205</v>
      </c>
      <c r="M65" s="3">
        <v>0.68</v>
      </c>
      <c r="N65" s="3" t="s">
        <v>8</v>
      </c>
      <c r="O65" s="3" t="s">
        <v>9</v>
      </c>
      <c r="P65" s="3" t="s">
        <v>99</v>
      </c>
      <c r="Q65" s="3" t="s">
        <v>206</v>
      </c>
      <c r="R65" s="3">
        <v>32174</v>
      </c>
      <c r="S65" s="4">
        <v>42009</v>
      </c>
      <c r="T65" s="4">
        <v>42010</v>
      </c>
      <c r="U65" s="3">
        <v>-781.13419999999996</v>
      </c>
      <c r="V65" s="3">
        <v>11</v>
      </c>
      <c r="W65" s="3">
        <v>65.849999999999994</v>
      </c>
      <c r="X65" s="3">
        <v>86283</v>
      </c>
      <c r="Y65" s="3">
        <f>Table1[[#This Row],[Unit Price]]-Table1[[#This Row],[Discount]]</f>
        <v>5.8900000000000006</v>
      </c>
      <c r="Z65" s="3" t="s">
        <v>3219</v>
      </c>
    </row>
    <row r="66" spans="1:26" x14ac:dyDescent="0.2">
      <c r="A66" s="1">
        <v>1085</v>
      </c>
      <c r="B66" s="1" t="s">
        <v>207</v>
      </c>
      <c r="C66" s="1" t="s">
        <v>46</v>
      </c>
      <c r="D66" s="1">
        <v>0.05</v>
      </c>
      <c r="E66" s="1">
        <v>7.64</v>
      </c>
      <c r="F66" s="1">
        <v>5.83</v>
      </c>
      <c r="G66" s="1" t="s">
        <v>14</v>
      </c>
      <c r="H66" s="1" t="s">
        <v>47</v>
      </c>
      <c r="I66" s="1" t="s">
        <v>24</v>
      </c>
      <c r="J66" s="1" t="s">
        <v>64</v>
      </c>
      <c r="K66" s="1" t="s">
        <v>26</v>
      </c>
      <c r="L66" s="1" t="s">
        <v>208</v>
      </c>
      <c r="M66" s="1">
        <v>0.36</v>
      </c>
      <c r="N66" s="1" t="s">
        <v>8</v>
      </c>
      <c r="O66" s="1" t="s">
        <v>87</v>
      </c>
      <c r="P66" s="1" t="s">
        <v>88</v>
      </c>
      <c r="Q66" s="1" t="s">
        <v>209</v>
      </c>
      <c r="R66" s="1">
        <v>11729</v>
      </c>
      <c r="S66" s="2">
        <v>42009</v>
      </c>
      <c r="T66" s="2">
        <v>42010</v>
      </c>
      <c r="U66" s="1">
        <v>-40.275199999999998</v>
      </c>
      <c r="V66" s="1">
        <v>6</v>
      </c>
      <c r="W66" s="1">
        <v>47.18</v>
      </c>
      <c r="X66" s="1">
        <v>86122</v>
      </c>
      <c r="Y66" s="1">
        <f>Table1[[#This Row],[Unit Price]]-Table1[[#This Row],[Discount]]</f>
        <v>7.59</v>
      </c>
      <c r="Z66" s="1" t="s">
        <v>3222</v>
      </c>
    </row>
    <row r="67" spans="1:26" x14ac:dyDescent="0.2">
      <c r="A67" s="3">
        <v>2151</v>
      </c>
      <c r="B67" s="3" t="s">
        <v>210</v>
      </c>
      <c r="C67" s="3" t="s">
        <v>46</v>
      </c>
      <c r="D67" s="3">
        <v>0.08</v>
      </c>
      <c r="E67" s="3">
        <v>243.98</v>
      </c>
      <c r="F67" s="3">
        <v>43.32</v>
      </c>
      <c r="G67" s="3" t="s">
        <v>2</v>
      </c>
      <c r="H67" s="3" t="s">
        <v>70</v>
      </c>
      <c r="I67" s="3" t="s">
        <v>4</v>
      </c>
      <c r="J67" s="3" t="s">
        <v>85</v>
      </c>
      <c r="K67" s="3" t="s">
        <v>33</v>
      </c>
      <c r="L67" s="3" t="s">
        <v>211</v>
      </c>
      <c r="M67" s="3">
        <v>0.55000000000000004</v>
      </c>
      <c r="N67" s="3" t="s">
        <v>8</v>
      </c>
      <c r="O67" s="3" t="s">
        <v>28</v>
      </c>
      <c r="P67" s="3" t="s">
        <v>189</v>
      </c>
      <c r="Q67" s="3" t="s">
        <v>212</v>
      </c>
      <c r="R67" s="3">
        <v>52001</v>
      </c>
      <c r="S67" s="4">
        <v>42009</v>
      </c>
      <c r="T67" s="4">
        <v>42010</v>
      </c>
      <c r="U67" s="3">
        <v>-162.8244</v>
      </c>
      <c r="V67" s="3">
        <v>1</v>
      </c>
      <c r="W67" s="3">
        <v>248.84</v>
      </c>
      <c r="X67" s="3">
        <v>90404</v>
      </c>
      <c r="Y67" s="3">
        <f>Table1[[#This Row],[Unit Price]]-Table1[[#This Row],[Discount]]</f>
        <v>243.89999999999998</v>
      </c>
      <c r="Z67" s="3" t="s">
        <v>3220</v>
      </c>
    </row>
    <row r="68" spans="1:26" x14ac:dyDescent="0.2">
      <c r="A68" s="1">
        <v>1793</v>
      </c>
      <c r="B68" s="1" t="s">
        <v>213</v>
      </c>
      <c r="C68" s="1" t="s">
        <v>1</v>
      </c>
      <c r="D68" s="1">
        <v>0.04</v>
      </c>
      <c r="E68" s="1">
        <v>880.98</v>
      </c>
      <c r="F68" s="1">
        <v>44.55</v>
      </c>
      <c r="G68" s="1" t="s">
        <v>2</v>
      </c>
      <c r="H68" s="1" t="s">
        <v>47</v>
      </c>
      <c r="I68" s="1" t="s">
        <v>4</v>
      </c>
      <c r="J68" s="1" t="s">
        <v>93</v>
      </c>
      <c r="K68" s="1" t="s">
        <v>6</v>
      </c>
      <c r="L68" s="1" t="s">
        <v>214</v>
      </c>
      <c r="M68" s="1">
        <v>0.62</v>
      </c>
      <c r="N68" s="1" t="s">
        <v>8</v>
      </c>
      <c r="O68" s="1" t="s">
        <v>28</v>
      </c>
      <c r="P68" s="1" t="s">
        <v>79</v>
      </c>
      <c r="Q68" s="1" t="s">
        <v>215</v>
      </c>
      <c r="R68" s="1">
        <v>61401</v>
      </c>
      <c r="S68" s="2">
        <v>42010</v>
      </c>
      <c r="T68" s="2">
        <v>42011</v>
      </c>
      <c r="U68" s="1">
        <v>-13706.464</v>
      </c>
      <c r="V68" s="1">
        <v>8</v>
      </c>
      <c r="W68" s="1">
        <v>6968.9</v>
      </c>
      <c r="X68" s="1">
        <v>87853</v>
      </c>
      <c r="Y68" s="1">
        <f>Table1[[#This Row],[Unit Price]]-Table1[[#This Row],[Discount]]</f>
        <v>880.94</v>
      </c>
      <c r="Z68" s="1" t="s">
        <v>3220</v>
      </c>
    </row>
    <row r="69" spans="1:26" x14ac:dyDescent="0.2">
      <c r="A69" s="3">
        <v>2418</v>
      </c>
      <c r="B69" s="3" t="s">
        <v>216</v>
      </c>
      <c r="C69" s="3" t="s">
        <v>1</v>
      </c>
      <c r="D69" s="3">
        <v>0.03</v>
      </c>
      <c r="E69" s="3">
        <v>2.1</v>
      </c>
      <c r="F69" s="3">
        <v>0.7</v>
      </c>
      <c r="G69" s="3" t="s">
        <v>14</v>
      </c>
      <c r="H69" s="3" t="s">
        <v>15</v>
      </c>
      <c r="I69" s="3" t="s">
        <v>24</v>
      </c>
      <c r="J69" s="3" t="s">
        <v>25</v>
      </c>
      <c r="K69" s="3" t="s">
        <v>26</v>
      </c>
      <c r="L69" s="3" t="s">
        <v>217</v>
      </c>
      <c r="M69" s="3">
        <v>0.56999999999999995</v>
      </c>
      <c r="N69" s="3" t="s">
        <v>8</v>
      </c>
      <c r="O69" s="3" t="s">
        <v>9</v>
      </c>
      <c r="P69" s="3" t="s">
        <v>218</v>
      </c>
      <c r="Q69" s="3" t="s">
        <v>219</v>
      </c>
      <c r="R69" s="3">
        <v>23805</v>
      </c>
      <c r="S69" s="4">
        <v>42010</v>
      </c>
      <c r="T69" s="4">
        <v>42011</v>
      </c>
      <c r="U69" s="3">
        <v>-1473.9059999999999</v>
      </c>
      <c r="V69" s="3">
        <v>4</v>
      </c>
      <c r="W69" s="3">
        <v>8.7200000000000006</v>
      </c>
      <c r="X69" s="3">
        <v>86750</v>
      </c>
      <c r="Y69" s="3">
        <f>Table1[[#This Row],[Unit Price]]-Table1[[#This Row],[Discount]]</f>
        <v>2.0700000000000003</v>
      </c>
      <c r="Z69" s="3" t="s">
        <v>3219</v>
      </c>
    </row>
    <row r="70" spans="1:26" x14ac:dyDescent="0.2">
      <c r="A70" s="1">
        <v>1782</v>
      </c>
      <c r="B70" s="1" t="s">
        <v>220</v>
      </c>
      <c r="C70" s="1" t="s">
        <v>13</v>
      </c>
      <c r="D70" s="1">
        <v>0.03</v>
      </c>
      <c r="E70" s="1">
        <v>3.28</v>
      </c>
      <c r="F70" s="1">
        <v>3.97</v>
      </c>
      <c r="G70" s="1" t="s">
        <v>14</v>
      </c>
      <c r="H70" s="1" t="s">
        <v>47</v>
      </c>
      <c r="I70" s="1" t="s">
        <v>24</v>
      </c>
      <c r="J70" s="1" t="s">
        <v>25</v>
      </c>
      <c r="K70" s="1" t="s">
        <v>26</v>
      </c>
      <c r="L70" s="1" t="s">
        <v>221</v>
      </c>
      <c r="M70" s="1">
        <v>0.56000000000000005</v>
      </c>
      <c r="N70" s="1" t="s">
        <v>8</v>
      </c>
      <c r="O70" s="1" t="s">
        <v>35</v>
      </c>
      <c r="P70" s="1" t="s">
        <v>66</v>
      </c>
      <c r="Q70" s="1" t="s">
        <v>222</v>
      </c>
      <c r="R70" s="1">
        <v>92672</v>
      </c>
      <c r="S70" s="2">
        <v>42010</v>
      </c>
      <c r="T70" s="2">
        <v>42012</v>
      </c>
      <c r="U70" s="1">
        <v>-90.755600000000001</v>
      </c>
      <c r="V70" s="1">
        <v>7</v>
      </c>
      <c r="W70" s="1">
        <v>24.57</v>
      </c>
      <c r="X70" s="1">
        <v>89856</v>
      </c>
      <c r="Y70" s="1">
        <f>Table1[[#This Row],[Unit Price]]-Table1[[#This Row],[Discount]]</f>
        <v>3.25</v>
      </c>
      <c r="Z70" s="1" t="s">
        <v>3221</v>
      </c>
    </row>
    <row r="71" spans="1:26" x14ac:dyDescent="0.2">
      <c r="A71" s="3">
        <v>783</v>
      </c>
      <c r="B71" s="3" t="s">
        <v>223</v>
      </c>
      <c r="C71" s="3" t="s">
        <v>23</v>
      </c>
      <c r="D71" s="3">
        <v>0.02</v>
      </c>
      <c r="E71" s="3">
        <v>100.98</v>
      </c>
      <c r="F71" s="3">
        <v>35.840000000000003</v>
      </c>
      <c r="G71" s="3" t="s">
        <v>2</v>
      </c>
      <c r="H71" s="3" t="s">
        <v>3</v>
      </c>
      <c r="I71" s="3" t="s">
        <v>4</v>
      </c>
      <c r="J71" s="3" t="s">
        <v>93</v>
      </c>
      <c r="K71" s="3" t="s">
        <v>6</v>
      </c>
      <c r="L71" s="3" t="s">
        <v>94</v>
      </c>
      <c r="M71" s="3">
        <v>0.62</v>
      </c>
      <c r="N71" s="3" t="s">
        <v>8</v>
      </c>
      <c r="O71" s="3" t="s">
        <v>87</v>
      </c>
      <c r="P71" s="3" t="s">
        <v>224</v>
      </c>
      <c r="Q71" s="3" t="s">
        <v>225</v>
      </c>
      <c r="R71" s="3">
        <v>6010</v>
      </c>
      <c r="S71" s="4">
        <v>42010</v>
      </c>
      <c r="T71" s="4">
        <v>42010</v>
      </c>
      <c r="U71" s="3">
        <v>-134.91200000000001</v>
      </c>
      <c r="V71" s="3">
        <v>6</v>
      </c>
      <c r="W71" s="3">
        <v>614.99</v>
      </c>
      <c r="X71" s="3">
        <v>90961</v>
      </c>
      <c r="Y71" s="3">
        <f>Table1[[#This Row],[Unit Price]]-Table1[[#This Row],[Discount]]</f>
        <v>100.96000000000001</v>
      </c>
      <c r="Z71" s="3" t="s">
        <v>3222</v>
      </c>
    </row>
    <row r="72" spans="1:26" x14ac:dyDescent="0.2">
      <c r="A72" s="1">
        <v>1828</v>
      </c>
      <c r="B72" s="1" t="s">
        <v>226</v>
      </c>
      <c r="C72" s="1" t="s">
        <v>23</v>
      </c>
      <c r="D72" s="1">
        <v>0.05</v>
      </c>
      <c r="E72" s="1">
        <v>7.1</v>
      </c>
      <c r="F72" s="1">
        <v>6.05</v>
      </c>
      <c r="G72" s="1" t="s">
        <v>14</v>
      </c>
      <c r="H72" s="1" t="s">
        <v>70</v>
      </c>
      <c r="I72" s="1" t="s">
        <v>24</v>
      </c>
      <c r="J72" s="1" t="s">
        <v>48</v>
      </c>
      <c r="K72" s="1" t="s">
        <v>49</v>
      </c>
      <c r="L72" s="1" t="s">
        <v>227</v>
      </c>
      <c r="M72" s="1">
        <v>0.39</v>
      </c>
      <c r="N72" s="1" t="s">
        <v>8</v>
      </c>
      <c r="O72" s="1" t="s">
        <v>28</v>
      </c>
      <c r="P72" s="1" t="s">
        <v>189</v>
      </c>
      <c r="Q72" s="1" t="s">
        <v>228</v>
      </c>
      <c r="R72" s="1">
        <v>50613</v>
      </c>
      <c r="S72" s="2">
        <v>42010</v>
      </c>
      <c r="T72" s="2">
        <v>42010</v>
      </c>
      <c r="U72" s="1">
        <v>-101.246</v>
      </c>
      <c r="V72" s="1">
        <v>14</v>
      </c>
      <c r="W72" s="1">
        <v>100.99</v>
      </c>
      <c r="X72" s="1">
        <v>86960</v>
      </c>
      <c r="Y72" s="1">
        <f>Table1[[#This Row],[Unit Price]]-Table1[[#This Row],[Discount]]</f>
        <v>7.05</v>
      </c>
      <c r="Z72" s="1" t="s">
        <v>3220</v>
      </c>
    </row>
    <row r="73" spans="1:26" x14ac:dyDescent="0.2">
      <c r="A73" s="3">
        <v>1828</v>
      </c>
      <c r="B73" s="3" t="s">
        <v>226</v>
      </c>
      <c r="C73" s="3" t="s">
        <v>23</v>
      </c>
      <c r="D73" s="3">
        <v>0.04</v>
      </c>
      <c r="E73" s="3">
        <v>20.95</v>
      </c>
      <c r="F73" s="3">
        <v>4</v>
      </c>
      <c r="G73" s="3" t="s">
        <v>14</v>
      </c>
      <c r="H73" s="3" t="s">
        <v>70</v>
      </c>
      <c r="I73" s="3" t="s">
        <v>16</v>
      </c>
      <c r="J73" s="3" t="s">
        <v>17</v>
      </c>
      <c r="K73" s="3" t="s">
        <v>49</v>
      </c>
      <c r="L73" s="3" t="s">
        <v>229</v>
      </c>
      <c r="M73" s="3">
        <v>0.6</v>
      </c>
      <c r="N73" s="3" t="s">
        <v>8</v>
      </c>
      <c r="O73" s="3" t="s">
        <v>28</v>
      </c>
      <c r="P73" s="3" t="s">
        <v>189</v>
      </c>
      <c r="Q73" s="3" t="s">
        <v>228</v>
      </c>
      <c r="R73" s="3">
        <v>50613</v>
      </c>
      <c r="S73" s="4">
        <v>42010</v>
      </c>
      <c r="T73" s="4">
        <v>42015</v>
      </c>
      <c r="U73" s="3">
        <v>-1.88</v>
      </c>
      <c r="V73" s="3">
        <v>7</v>
      </c>
      <c r="W73" s="3">
        <v>142.06</v>
      </c>
      <c r="X73" s="3">
        <v>86960</v>
      </c>
      <c r="Y73" s="3">
        <f>Table1[[#This Row],[Unit Price]]-Table1[[#This Row],[Discount]]</f>
        <v>20.91</v>
      </c>
      <c r="Z73" s="3" t="s">
        <v>3220</v>
      </c>
    </row>
    <row r="74" spans="1:26" x14ac:dyDescent="0.2">
      <c r="A74" s="1">
        <v>1829</v>
      </c>
      <c r="B74" s="1" t="s">
        <v>230</v>
      </c>
      <c r="C74" s="1" t="s">
        <v>23</v>
      </c>
      <c r="D74" s="1">
        <v>0.05</v>
      </c>
      <c r="E74" s="1">
        <v>39.06</v>
      </c>
      <c r="F74" s="1">
        <v>10.55</v>
      </c>
      <c r="G74" s="1" t="s">
        <v>14</v>
      </c>
      <c r="H74" s="1" t="s">
        <v>70</v>
      </c>
      <c r="I74" s="1" t="s">
        <v>24</v>
      </c>
      <c r="J74" s="1" t="s">
        <v>48</v>
      </c>
      <c r="K74" s="1" t="s">
        <v>49</v>
      </c>
      <c r="L74" s="1" t="s">
        <v>231</v>
      </c>
      <c r="M74" s="1">
        <v>0.37</v>
      </c>
      <c r="N74" s="1" t="s">
        <v>8</v>
      </c>
      <c r="O74" s="1" t="s">
        <v>28</v>
      </c>
      <c r="P74" s="1" t="s">
        <v>189</v>
      </c>
      <c r="Q74" s="1" t="s">
        <v>232</v>
      </c>
      <c r="R74" s="1">
        <v>52402</v>
      </c>
      <c r="S74" s="2">
        <v>42010</v>
      </c>
      <c r="T74" s="2">
        <v>42017</v>
      </c>
      <c r="U74" s="1">
        <v>250.98060000000001</v>
      </c>
      <c r="V74" s="1">
        <v>9</v>
      </c>
      <c r="W74" s="1">
        <v>363.74</v>
      </c>
      <c r="X74" s="1">
        <v>86960</v>
      </c>
      <c r="Y74" s="1">
        <f>Table1[[#This Row],[Unit Price]]-Table1[[#This Row],[Discount]]</f>
        <v>39.010000000000005</v>
      </c>
      <c r="Z74" s="1" t="s">
        <v>3220</v>
      </c>
    </row>
    <row r="75" spans="1:26" x14ac:dyDescent="0.2">
      <c r="A75" s="3">
        <v>1829</v>
      </c>
      <c r="B75" s="3" t="s">
        <v>230</v>
      </c>
      <c r="C75" s="3" t="s">
        <v>23</v>
      </c>
      <c r="D75" s="3">
        <v>0.04</v>
      </c>
      <c r="E75" s="3">
        <v>3.52</v>
      </c>
      <c r="F75" s="3">
        <v>6.83</v>
      </c>
      <c r="G75" s="3" t="s">
        <v>14</v>
      </c>
      <c r="H75" s="3" t="s">
        <v>70</v>
      </c>
      <c r="I75" s="3" t="s">
        <v>24</v>
      </c>
      <c r="J75" s="3" t="s">
        <v>48</v>
      </c>
      <c r="K75" s="3" t="s">
        <v>49</v>
      </c>
      <c r="L75" s="3" t="s">
        <v>233</v>
      </c>
      <c r="M75" s="3">
        <v>0.38</v>
      </c>
      <c r="N75" s="3" t="s">
        <v>8</v>
      </c>
      <c r="O75" s="3" t="s">
        <v>28</v>
      </c>
      <c r="P75" s="3" t="s">
        <v>189</v>
      </c>
      <c r="Q75" s="3" t="s">
        <v>232</v>
      </c>
      <c r="R75" s="3">
        <v>52402</v>
      </c>
      <c r="S75" s="4">
        <v>42010</v>
      </c>
      <c r="T75" s="4">
        <v>42019</v>
      </c>
      <c r="U75" s="3">
        <v>-57.753</v>
      </c>
      <c r="V75" s="3">
        <v>4</v>
      </c>
      <c r="W75" s="3">
        <v>15.93</v>
      </c>
      <c r="X75" s="3">
        <v>86960</v>
      </c>
      <c r="Y75" s="3">
        <f>Table1[[#This Row],[Unit Price]]-Table1[[#This Row],[Discount]]</f>
        <v>3.48</v>
      </c>
      <c r="Z75" s="3" t="s">
        <v>3220</v>
      </c>
    </row>
    <row r="76" spans="1:26" x14ac:dyDescent="0.2">
      <c r="A76" s="1">
        <v>1829</v>
      </c>
      <c r="B76" s="1" t="s">
        <v>230</v>
      </c>
      <c r="C76" s="1" t="s">
        <v>23</v>
      </c>
      <c r="D76" s="1">
        <v>0.02</v>
      </c>
      <c r="E76" s="1">
        <v>15.51</v>
      </c>
      <c r="F76" s="1">
        <v>17.78</v>
      </c>
      <c r="G76" s="1" t="s">
        <v>14</v>
      </c>
      <c r="H76" s="1" t="s">
        <v>70</v>
      </c>
      <c r="I76" s="1" t="s">
        <v>24</v>
      </c>
      <c r="J76" s="1" t="s">
        <v>54</v>
      </c>
      <c r="K76" s="1" t="s">
        <v>49</v>
      </c>
      <c r="L76" s="1" t="s">
        <v>234</v>
      </c>
      <c r="M76" s="1">
        <v>0.59</v>
      </c>
      <c r="N76" s="1" t="s">
        <v>8</v>
      </c>
      <c r="O76" s="1" t="s">
        <v>28</v>
      </c>
      <c r="P76" s="1" t="s">
        <v>189</v>
      </c>
      <c r="Q76" s="1" t="s">
        <v>232</v>
      </c>
      <c r="R76" s="1">
        <v>52402</v>
      </c>
      <c r="S76" s="2">
        <v>42010</v>
      </c>
      <c r="T76" s="2">
        <v>42017</v>
      </c>
      <c r="U76" s="1">
        <v>-47.97</v>
      </c>
      <c r="V76" s="1">
        <v>1</v>
      </c>
      <c r="W76" s="1">
        <v>21.28</v>
      </c>
      <c r="X76" s="1">
        <v>86960</v>
      </c>
      <c r="Y76" s="1">
        <f>Table1[[#This Row],[Unit Price]]-Table1[[#This Row],[Discount]]</f>
        <v>15.49</v>
      </c>
      <c r="Z76" s="1" t="s">
        <v>3220</v>
      </c>
    </row>
    <row r="77" spans="1:26" x14ac:dyDescent="0.2">
      <c r="A77" s="3">
        <v>2146</v>
      </c>
      <c r="B77" s="3" t="s">
        <v>235</v>
      </c>
      <c r="C77" s="3" t="s">
        <v>23</v>
      </c>
      <c r="D77" s="3">
        <v>0.05</v>
      </c>
      <c r="E77" s="3">
        <v>20.34</v>
      </c>
      <c r="F77" s="3">
        <v>35</v>
      </c>
      <c r="G77" s="3" t="s">
        <v>14</v>
      </c>
      <c r="H77" s="3" t="s">
        <v>70</v>
      </c>
      <c r="I77" s="3" t="s">
        <v>24</v>
      </c>
      <c r="J77" s="3" t="s">
        <v>54</v>
      </c>
      <c r="K77" s="3" t="s">
        <v>40</v>
      </c>
      <c r="L77" s="3" t="s">
        <v>236</v>
      </c>
      <c r="M77" s="3">
        <v>0.84</v>
      </c>
      <c r="N77" s="3" t="s">
        <v>8</v>
      </c>
      <c r="O77" s="3" t="s">
        <v>9</v>
      </c>
      <c r="P77" s="3" t="s">
        <v>218</v>
      </c>
      <c r="Q77" s="3" t="s">
        <v>237</v>
      </c>
      <c r="R77" s="3">
        <v>20151</v>
      </c>
      <c r="S77" s="4">
        <v>42010</v>
      </c>
      <c r="T77" s="4">
        <v>42014</v>
      </c>
      <c r="U77" s="3">
        <v>52.776000000000003</v>
      </c>
      <c r="V77" s="3">
        <v>2</v>
      </c>
      <c r="W77" s="3">
        <v>53.02</v>
      </c>
      <c r="X77" s="3">
        <v>87071</v>
      </c>
      <c r="Y77" s="3">
        <f>Table1[[#This Row],[Unit Price]]-Table1[[#This Row],[Discount]]</f>
        <v>20.29</v>
      </c>
      <c r="Z77" s="3" t="s">
        <v>3219</v>
      </c>
    </row>
    <row r="78" spans="1:26" x14ac:dyDescent="0.2">
      <c r="A78" s="1">
        <v>211</v>
      </c>
      <c r="B78" s="1" t="s">
        <v>238</v>
      </c>
      <c r="C78" s="1" t="s">
        <v>92</v>
      </c>
      <c r="D78" s="1">
        <v>0.01</v>
      </c>
      <c r="E78" s="1">
        <v>10.06</v>
      </c>
      <c r="F78" s="1">
        <v>2.06</v>
      </c>
      <c r="G78" s="1" t="s">
        <v>14</v>
      </c>
      <c r="H78" s="1" t="s">
        <v>15</v>
      </c>
      <c r="I78" s="1" t="s">
        <v>24</v>
      </c>
      <c r="J78" s="1" t="s">
        <v>64</v>
      </c>
      <c r="K78" s="1" t="s">
        <v>26</v>
      </c>
      <c r="L78" s="1" t="s">
        <v>149</v>
      </c>
      <c r="M78" s="1">
        <v>0.39</v>
      </c>
      <c r="N78" s="1" t="s">
        <v>8</v>
      </c>
      <c r="O78" s="1" t="s">
        <v>87</v>
      </c>
      <c r="P78" s="1" t="s">
        <v>88</v>
      </c>
      <c r="Q78" s="1" t="s">
        <v>239</v>
      </c>
      <c r="R78" s="1">
        <v>13501</v>
      </c>
      <c r="S78" s="2">
        <v>42010</v>
      </c>
      <c r="T78" s="2">
        <v>42012</v>
      </c>
      <c r="U78" s="1">
        <v>7.59</v>
      </c>
      <c r="V78" s="1">
        <v>2</v>
      </c>
      <c r="W78" s="1">
        <v>21.2</v>
      </c>
      <c r="X78" s="1">
        <v>85964</v>
      </c>
      <c r="Y78" s="1">
        <f>Table1[[#This Row],[Unit Price]]-Table1[[#This Row],[Discount]]</f>
        <v>10.050000000000001</v>
      </c>
      <c r="Z78" s="1" t="s">
        <v>3222</v>
      </c>
    </row>
    <row r="79" spans="1:26" x14ac:dyDescent="0.2">
      <c r="A79" s="3">
        <v>211</v>
      </c>
      <c r="B79" s="3" t="s">
        <v>238</v>
      </c>
      <c r="C79" s="3" t="s">
        <v>92</v>
      </c>
      <c r="D79" s="3">
        <v>0</v>
      </c>
      <c r="E79" s="3">
        <v>65.989999999999995</v>
      </c>
      <c r="F79" s="3">
        <v>5.92</v>
      </c>
      <c r="G79" s="3" t="s">
        <v>14</v>
      </c>
      <c r="H79" s="3" t="s">
        <v>15</v>
      </c>
      <c r="I79" s="3" t="s">
        <v>16</v>
      </c>
      <c r="J79" s="3" t="s">
        <v>111</v>
      </c>
      <c r="K79" s="3" t="s">
        <v>49</v>
      </c>
      <c r="L79" s="3" t="s">
        <v>240</v>
      </c>
      <c r="M79" s="3">
        <v>0.55000000000000004</v>
      </c>
      <c r="N79" s="3" t="s">
        <v>8</v>
      </c>
      <c r="O79" s="3" t="s">
        <v>87</v>
      </c>
      <c r="P79" s="3" t="s">
        <v>88</v>
      </c>
      <c r="Q79" s="3" t="s">
        <v>239</v>
      </c>
      <c r="R79" s="3">
        <v>13501</v>
      </c>
      <c r="S79" s="4">
        <v>42010</v>
      </c>
      <c r="T79" s="4">
        <v>42012</v>
      </c>
      <c r="U79" s="3">
        <v>-107.98699999999999</v>
      </c>
      <c r="V79" s="3">
        <v>3</v>
      </c>
      <c r="W79" s="3">
        <v>173.32</v>
      </c>
      <c r="X79" s="3">
        <v>85964</v>
      </c>
      <c r="Y79" s="3">
        <f>Table1[[#This Row],[Unit Price]]-Table1[[#This Row],[Discount]]</f>
        <v>65.989999999999995</v>
      </c>
      <c r="Z79" s="3" t="s">
        <v>3222</v>
      </c>
    </row>
    <row r="80" spans="1:26" x14ac:dyDescent="0.2">
      <c r="A80" s="1">
        <v>3347</v>
      </c>
      <c r="B80" s="1" t="s">
        <v>241</v>
      </c>
      <c r="C80" s="1" t="s">
        <v>92</v>
      </c>
      <c r="D80" s="1">
        <v>7.0000000000000007E-2</v>
      </c>
      <c r="E80" s="1">
        <v>7.68</v>
      </c>
      <c r="F80" s="1">
        <v>6.16</v>
      </c>
      <c r="G80" s="1" t="s">
        <v>63</v>
      </c>
      <c r="H80" s="1" t="s">
        <v>15</v>
      </c>
      <c r="I80" s="1" t="s">
        <v>24</v>
      </c>
      <c r="J80" s="1" t="s">
        <v>48</v>
      </c>
      <c r="K80" s="1" t="s">
        <v>49</v>
      </c>
      <c r="L80" s="1" t="s">
        <v>242</v>
      </c>
      <c r="M80" s="1">
        <v>0.35</v>
      </c>
      <c r="N80" s="1" t="s">
        <v>8</v>
      </c>
      <c r="O80" s="1" t="s">
        <v>9</v>
      </c>
      <c r="P80" s="1" t="s">
        <v>99</v>
      </c>
      <c r="Q80" s="1" t="s">
        <v>243</v>
      </c>
      <c r="R80" s="1">
        <v>33411</v>
      </c>
      <c r="S80" s="2">
        <v>42010</v>
      </c>
      <c r="T80" s="2">
        <v>42012</v>
      </c>
      <c r="U80" s="1">
        <v>125.9982</v>
      </c>
      <c r="V80" s="1">
        <v>1</v>
      </c>
      <c r="W80" s="1">
        <v>22.13</v>
      </c>
      <c r="X80" s="1">
        <v>89355</v>
      </c>
      <c r="Y80" s="1">
        <f>Table1[[#This Row],[Unit Price]]-Table1[[#This Row],[Discount]]</f>
        <v>7.6099999999999994</v>
      </c>
      <c r="Z80" s="1" t="s">
        <v>3219</v>
      </c>
    </row>
    <row r="81" spans="1:26" x14ac:dyDescent="0.2">
      <c r="A81" s="3">
        <v>3347</v>
      </c>
      <c r="B81" s="3" t="s">
        <v>241</v>
      </c>
      <c r="C81" s="3" t="s">
        <v>92</v>
      </c>
      <c r="D81" s="3">
        <v>0.05</v>
      </c>
      <c r="E81" s="3">
        <v>6.64</v>
      </c>
      <c r="F81" s="3">
        <v>4.95</v>
      </c>
      <c r="G81" s="3" t="s">
        <v>63</v>
      </c>
      <c r="H81" s="3" t="s">
        <v>15</v>
      </c>
      <c r="I81" s="3" t="s">
        <v>4</v>
      </c>
      <c r="J81" s="3" t="s">
        <v>102</v>
      </c>
      <c r="K81" s="3" t="s">
        <v>18</v>
      </c>
      <c r="L81" s="3" t="s">
        <v>244</v>
      </c>
      <c r="M81" s="3">
        <v>0.37</v>
      </c>
      <c r="N81" s="3" t="s">
        <v>8</v>
      </c>
      <c r="O81" s="3" t="s">
        <v>9</v>
      </c>
      <c r="P81" s="3" t="s">
        <v>99</v>
      </c>
      <c r="Q81" s="3" t="s">
        <v>243</v>
      </c>
      <c r="R81" s="3">
        <v>33411</v>
      </c>
      <c r="S81" s="4">
        <v>42010</v>
      </c>
      <c r="T81" s="4">
        <v>42012</v>
      </c>
      <c r="U81" s="3">
        <v>-92.929199999999994</v>
      </c>
      <c r="V81" s="3">
        <v>5</v>
      </c>
      <c r="W81" s="3">
        <v>34.17</v>
      </c>
      <c r="X81" s="3">
        <v>89355</v>
      </c>
      <c r="Y81" s="3">
        <f>Table1[[#This Row],[Unit Price]]-Table1[[#This Row],[Discount]]</f>
        <v>6.59</v>
      </c>
      <c r="Z81" s="3" t="s">
        <v>3219</v>
      </c>
    </row>
    <row r="82" spans="1:26" x14ac:dyDescent="0.2">
      <c r="A82" s="1">
        <v>799</v>
      </c>
      <c r="B82" s="1" t="s">
        <v>245</v>
      </c>
      <c r="C82" s="1" t="s">
        <v>46</v>
      </c>
      <c r="D82" s="1">
        <v>0.01</v>
      </c>
      <c r="E82" s="1">
        <v>150.97999999999999</v>
      </c>
      <c r="F82" s="1">
        <v>30</v>
      </c>
      <c r="G82" s="1" t="s">
        <v>2</v>
      </c>
      <c r="H82" s="1" t="s">
        <v>15</v>
      </c>
      <c r="I82" s="1" t="s">
        <v>4</v>
      </c>
      <c r="J82" s="1" t="s">
        <v>85</v>
      </c>
      <c r="K82" s="1" t="s">
        <v>33</v>
      </c>
      <c r="L82" s="1" t="s">
        <v>246</v>
      </c>
      <c r="M82" s="1">
        <v>0.74</v>
      </c>
      <c r="N82" s="1" t="s">
        <v>8</v>
      </c>
      <c r="O82" s="1" t="s">
        <v>9</v>
      </c>
      <c r="P82" s="1" t="s">
        <v>247</v>
      </c>
      <c r="Q82" s="1" t="s">
        <v>248</v>
      </c>
      <c r="R82" s="1">
        <v>29915</v>
      </c>
      <c r="S82" s="2">
        <v>42010</v>
      </c>
      <c r="T82" s="2">
        <v>42012</v>
      </c>
      <c r="U82" s="1">
        <v>131.38200000000001</v>
      </c>
      <c r="V82" s="1">
        <v>6</v>
      </c>
      <c r="W82" s="1">
        <v>958.46</v>
      </c>
      <c r="X82" s="1">
        <v>89909</v>
      </c>
      <c r="Y82" s="1">
        <f>Table1[[#This Row],[Unit Price]]-Table1[[#This Row],[Discount]]</f>
        <v>150.97</v>
      </c>
      <c r="Z82" s="1" t="s">
        <v>3219</v>
      </c>
    </row>
    <row r="83" spans="1:26" x14ac:dyDescent="0.2">
      <c r="A83" s="3">
        <v>799</v>
      </c>
      <c r="B83" s="3" t="s">
        <v>245</v>
      </c>
      <c r="C83" s="3" t="s">
        <v>46</v>
      </c>
      <c r="D83" s="3">
        <v>0.01</v>
      </c>
      <c r="E83" s="3">
        <v>28.28</v>
      </c>
      <c r="F83" s="3">
        <v>13.99</v>
      </c>
      <c r="G83" s="3" t="s">
        <v>63</v>
      </c>
      <c r="H83" s="3" t="s">
        <v>15</v>
      </c>
      <c r="I83" s="3" t="s">
        <v>24</v>
      </c>
      <c r="J83" s="3" t="s">
        <v>54</v>
      </c>
      <c r="K83" s="3" t="s">
        <v>120</v>
      </c>
      <c r="L83" s="3" t="s">
        <v>249</v>
      </c>
      <c r="M83" s="3">
        <v>0.57999999999999996</v>
      </c>
      <c r="N83" s="3" t="s">
        <v>8</v>
      </c>
      <c r="O83" s="3" t="s">
        <v>9</v>
      </c>
      <c r="P83" s="3" t="s">
        <v>247</v>
      </c>
      <c r="Q83" s="3" t="s">
        <v>248</v>
      </c>
      <c r="R83" s="3">
        <v>29915</v>
      </c>
      <c r="S83" s="4">
        <v>42010</v>
      </c>
      <c r="T83" s="4">
        <v>42012</v>
      </c>
      <c r="U83" s="3">
        <v>-89.292000000000002</v>
      </c>
      <c r="V83" s="3">
        <v>12</v>
      </c>
      <c r="W83" s="3">
        <v>368.84</v>
      </c>
      <c r="X83" s="3">
        <v>89909</v>
      </c>
      <c r="Y83" s="3">
        <f>Table1[[#This Row],[Unit Price]]-Table1[[#This Row],[Discount]]</f>
        <v>28.27</v>
      </c>
      <c r="Z83" s="3" t="s">
        <v>3219</v>
      </c>
    </row>
    <row r="84" spans="1:26" x14ac:dyDescent="0.2">
      <c r="A84" s="1">
        <v>799</v>
      </c>
      <c r="B84" s="1" t="s">
        <v>245</v>
      </c>
      <c r="C84" s="1" t="s">
        <v>46</v>
      </c>
      <c r="D84" s="1">
        <v>0.03</v>
      </c>
      <c r="E84" s="1">
        <v>35.99</v>
      </c>
      <c r="F84" s="1">
        <v>1.1000000000000001</v>
      </c>
      <c r="G84" s="1" t="s">
        <v>14</v>
      </c>
      <c r="H84" s="1" t="s">
        <v>15</v>
      </c>
      <c r="I84" s="1" t="s">
        <v>16</v>
      </c>
      <c r="J84" s="1" t="s">
        <v>111</v>
      </c>
      <c r="K84" s="1" t="s">
        <v>49</v>
      </c>
      <c r="L84" s="1" t="s">
        <v>250</v>
      </c>
      <c r="M84" s="1">
        <v>0.55000000000000004</v>
      </c>
      <c r="N84" s="1" t="s">
        <v>8</v>
      </c>
      <c r="O84" s="1" t="s">
        <v>9</v>
      </c>
      <c r="P84" s="1" t="s">
        <v>247</v>
      </c>
      <c r="Q84" s="1" t="s">
        <v>248</v>
      </c>
      <c r="R84" s="1">
        <v>29915</v>
      </c>
      <c r="S84" s="2">
        <v>42010</v>
      </c>
      <c r="T84" s="2">
        <v>42011</v>
      </c>
      <c r="U84" s="1">
        <v>-211.036</v>
      </c>
      <c r="V84" s="1">
        <v>1</v>
      </c>
      <c r="W84" s="1">
        <v>30.86</v>
      </c>
      <c r="X84" s="1">
        <v>89909</v>
      </c>
      <c r="Y84" s="1">
        <f>Table1[[#This Row],[Unit Price]]-Table1[[#This Row],[Discount]]</f>
        <v>35.96</v>
      </c>
      <c r="Z84" s="1" t="s">
        <v>3219</v>
      </c>
    </row>
    <row r="85" spans="1:26" x14ac:dyDescent="0.2">
      <c r="A85" s="3">
        <v>1950</v>
      </c>
      <c r="B85" s="3" t="s">
        <v>251</v>
      </c>
      <c r="C85" s="3" t="s">
        <v>46</v>
      </c>
      <c r="D85" s="3">
        <v>0.01</v>
      </c>
      <c r="E85" s="3">
        <v>6.68</v>
      </c>
      <c r="F85" s="3">
        <v>4.91</v>
      </c>
      <c r="G85" s="3" t="s">
        <v>14</v>
      </c>
      <c r="H85" s="3" t="s">
        <v>3</v>
      </c>
      <c r="I85" s="3" t="s">
        <v>24</v>
      </c>
      <c r="J85" s="3" t="s">
        <v>64</v>
      </c>
      <c r="K85" s="3" t="s">
        <v>49</v>
      </c>
      <c r="L85" s="3" t="s">
        <v>252</v>
      </c>
      <c r="M85" s="3">
        <v>0.37</v>
      </c>
      <c r="N85" s="3" t="s">
        <v>8</v>
      </c>
      <c r="O85" s="3" t="s">
        <v>35</v>
      </c>
      <c r="P85" s="3" t="s">
        <v>253</v>
      </c>
      <c r="Q85" s="3" t="s">
        <v>254</v>
      </c>
      <c r="R85" s="3">
        <v>59750</v>
      </c>
      <c r="S85" s="4">
        <v>42010</v>
      </c>
      <c r="T85" s="4">
        <v>42012</v>
      </c>
      <c r="U85" s="3">
        <v>-15.48</v>
      </c>
      <c r="V85" s="3">
        <v>7</v>
      </c>
      <c r="W85" s="3">
        <v>51.03</v>
      </c>
      <c r="X85" s="3">
        <v>90414</v>
      </c>
      <c r="Y85" s="3">
        <f>Table1[[#This Row],[Unit Price]]-Table1[[#This Row],[Discount]]</f>
        <v>6.67</v>
      </c>
      <c r="Z85" s="3" t="s">
        <v>3221</v>
      </c>
    </row>
    <row r="86" spans="1:26" x14ac:dyDescent="0.2">
      <c r="A86" s="1">
        <v>2290</v>
      </c>
      <c r="B86" s="1" t="s">
        <v>255</v>
      </c>
      <c r="C86" s="1" t="s">
        <v>46</v>
      </c>
      <c r="D86" s="1">
        <v>0</v>
      </c>
      <c r="E86" s="1">
        <v>42.98</v>
      </c>
      <c r="F86" s="1">
        <v>4.62</v>
      </c>
      <c r="G86" s="1" t="s">
        <v>14</v>
      </c>
      <c r="H86" s="1" t="s">
        <v>47</v>
      </c>
      <c r="I86" s="1" t="s">
        <v>24</v>
      </c>
      <c r="J86" s="1" t="s">
        <v>71</v>
      </c>
      <c r="K86" s="1" t="s">
        <v>49</v>
      </c>
      <c r="L86" s="1" t="s">
        <v>256</v>
      </c>
      <c r="M86" s="1">
        <v>0.56000000000000005</v>
      </c>
      <c r="N86" s="1" t="s">
        <v>8</v>
      </c>
      <c r="O86" s="1" t="s">
        <v>28</v>
      </c>
      <c r="P86" s="1" t="s">
        <v>60</v>
      </c>
      <c r="Q86" s="1" t="s">
        <v>257</v>
      </c>
      <c r="R86" s="1">
        <v>55433</v>
      </c>
      <c r="S86" s="2">
        <v>42010</v>
      </c>
      <c r="T86" s="2">
        <v>42012</v>
      </c>
      <c r="U86" s="1">
        <v>385.30290000000002</v>
      </c>
      <c r="V86" s="1">
        <v>12</v>
      </c>
      <c r="W86" s="1">
        <v>558.41</v>
      </c>
      <c r="X86" s="1">
        <v>88163</v>
      </c>
      <c r="Y86" s="1">
        <f>Table1[[#This Row],[Unit Price]]-Table1[[#This Row],[Discount]]</f>
        <v>42.98</v>
      </c>
      <c r="Z86" s="1" t="s">
        <v>3220</v>
      </c>
    </row>
    <row r="87" spans="1:26" x14ac:dyDescent="0.2">
      <c r="A87" s="3">
        <v>2290</v>
      </c>
      <c r="B87" s="3" t="s">
        <v>255</v>
      </c>
      <c r="C87" s="3" t="s">
        <v>46</v>
      </c>
      <c r="D87" s="3">
        <v>0.03</v>
      </c>
      <c r="E87" s="3">
        <v>21.78</v>
      </c>
      <c r="F87" s="3">
        <v>5.94</v>
      </c>
      <c r="G87" s="3" t="s">
        <v>14</v>
      </c>
      <c r="H87" s="3" t="s">
        <v>47</v>
      </c>
      <c r="I87" s="3" t="s">
        <v>24</v>
      </c>
      <c r="J87" s="3" t="s">
        <v>71</v>
      </c>
      <c r="K87" s="3" t="s">
        <v>120</v>
      </c>
      <c r="L87" s="3" t="s">
        <v>258</v>
      </c>
      <c r="M87" s="3">
        <v>0.5</v>
      </c>
      <c r="N87" s="3" t="s">
        <v>8</v>
      </c>
      <c r="O87" s="3" t="s">
        <v>28</v>
      </c>
      <c r="P87" s="3" t="s">
        <v>60</v>
      </c>
      <c r="Q87" s="3" t="s">
        <v>257</v>
      </c>
      <c r="R87" s="3">
        <v>55433</v>
      </c>
      <c r="S87" s="4">
        <v>42010</v>
      </c>
      <c r="T87" s="4">
        <v>42012</v>
      </c>
      <c r="U87" s="3">
        <v>187.2</v>
      </c>
      <c r="V87" s="3">
        <v>13</v>
      </c>
      <c r="W87" s="3">
        <v>290.22000000000003</v>
      </c>
      <c r="X87" s="3">
        <v>88163</v>
      </c>
      <c r="Y87" s="3">
        <f>Table1[[#This Row],[Unit Price]]-Table1[[#This Row],[Discount]]</f>
        <v>21.75</v>
      </c>
      <c r="Z87" s="3" t="s">
        <v>3220</v>
      </c>
    </row>
    <row r="88" spans="1:26" x14ac:dyDescent="0.2">
      <c r="A88" s="1">
        <v>3285</v>
      </c>
      <c r="B88" s="1" t="s">
        <v>259</v>
      </c>
      <c r="C88" s="1" t="s">
        <v>46</v>
      </c>
      <c r="D88" s="1">
        <v>0.06</v>
      </c>
      <c r="E88" s="1">
        <v>1.7</v>
      </c>
      <c r="F88" s="1">
        <v>1.99</v>
      </c>
      <c r="G88" s="1" t="s">
        <v>14</v>
      </c>
      <c r="H88" s="1" t="s">
        <v>15</v>
      </c>
      <c r="I88" s="1" t="s">
        <v>16</v>
      </c>
      <c r="J88" s="1" t="s">
        <v>17</v>
      </c>
      <c r="K88" s="1" t="s">
        <v>18</v>
      </c>
      <c r="L88" s="1" t="s">
        <v>260</v>
      </c>
      <c r="M88" s="1">
        <v>0.51</v>
      </c>
      <c r="N88" s="1" t="s">
        <v>8</v>
      </c>
      <c r="O88" s="1" t="s">
        <v>9</v>
      </c>
      <c r="P88" s="1" t="s">
        <v>218</v>
      </c>
      <c r="Q88" s="1" t="s">
        <v>261</v>
      </c>
      <c r="R88" s="1">
        <v>20170</v>
      </c>
      <c r="S88" s="2">
        <v>42010</v>
      </c>
      <c r="T88" s="2">
        <v>42011</v>
      </c>
      <c r="U88" s="1">
        <v>80.071200000000005</v>
      </c>
      <c r="V88" s="1">
        <v>7</v>
      </c>
      <c r="W88" s="1">
        <v>12.15</v>
      </c>
      <c r="X88" s="1">
        <v>90750</v>
      </c>
      <c r="Y88" s="1">
        <f>Table1[[#This Row],[Unit Price]]-Table1[[#This Row],[Discount]]</f>
        <v>1.64</v>
      </c>
      <c r="Z88" s="1" t="s">
        <v>3219</v>
      </c>
    </row>
    <row r="89" spans="1:26" x14ac:dyDescent="0.2">
      <c r="A89" s="3">
        <v>3285</v>
      </c>
      <c r="B89" s="3" t="s">
        <v>259</v>
      </c>
      <c r="C89" s="3" t="s">
        <v>46</v>
      </c>
      <c r="D89" s="3">
        <v>0.01</v>
      </c>
      <c r="E89" s="3">
        <v>30.98</v>
      </c>
      <c r="F89" s="3">
        <v>5.09</v>
      </c>
      <c r="G89" s="3" t="s">
        <v>14</v>
      </c>
      <c r="H89" s="3" t="s">
        <v>15</v>
      </c>
      <c r="I89" s="3" t="s">
        <v>24</v>
      </c>
      <c r="J89" s="3" t="s">
        <v>64</v>
      </c>
      <c r="K89" s="3" t="s">
        <v>49</v>
      </c>
      <c r="L89" s="3" t="s">
        <v>262</v>
      </c>
      <c r="M89" s="3">
        <v>0.4</v>
      </c>
      <c r="N89" s="3" t="s">
        <v>8</v>
      </c>
      <c r="O89" s="3" t="s">
        <v>9</v>
      </c>
      <c r="P89" s="3" t="s">
        <v>218</v>
      </c>
      <c r="Q89" s="3" t="s">
        <v>261</v>
      </c>
      <c r="R89" s="3">
        <v>20170</v>
      </c>
      <c r="S89" s="4">
        <v>42010</v>
      </c>
      <c r="T89" s="4">
        <v>42012</v>
      </c>
      <c r="U89" s="3">
        <v>896.40599999999995</v>
      </c>
      <c r="V89" s="3">
        <v>9</v>
      </c>
      <c r="W89" s="3">
        <v>288.42</v>
      </c>
      <c r="X89" s="3">
        <v>90750</v>
      </c>
      <c r="Y89" s="3">
        <f>Table1[[#This Row],[Unit Price]]-Table1[[#This Row],[Discount]]</f>
        <v>30.97</v>
      </c>
      <c r="Z89" s="3" t="s">
        <v>3219</v>
      </c>
    </row>
    <row r="90" spans="1:26" x14ac:dyDescent="0.2">
      <c r="A90" s="1">
        <v>619</v>
      </c>
      <c r="B90" s="1" t="s">
        <v>263</v>
      </c>
      <c r="C90" s="1" t="s">
        <v>1</v>
      </c>
      <c r="D90" s="1">
        <v>0.03</v>
      </c>
      <c r="E90" s="1">
        <v>14.2</v>
      </c>
      <c r="F90" s="1">
        <v>5.3</v>
      </c>
      <c r="G90" s="1" t="s">
        <v>14</v>
      </c>
      <c r="H90" s="1" t="s">
        <v>15</v>
      </c>
      <c r="I90" s="1" t="s">
        <v>4</v>
      </c>
      <c r="J90" s="1" t="s">
        <v>102</v>
      </c>
      <c r="K90" s="1" t="s">
        <v>26</v>
      </c>
      <c r="L90" s="1" t="s">
        <v>264</v>
      </c>
      <c r="M90" s="1">
        <v>0.46</v>
      </c>
      <c r="N90" s="1" t="s">
        <v>8</v>
      </c>
      <c r="O90" s="1" t="s">
        <v>28</v>
      </c>
      <c r="P90" s="1" t="s">
        <v>265</v>
      </c>
      <c r="Q90" s="1" t="s">
        <v>266</v>
      </c>
      <c r="R90" s="1">
        <v>48195</v>
      </c>
      <c r="S90" s="2">
        <v>42011</v>
      </c>
      <c r="T90" s="2">
        <v>42012</v>
      </c>
      <c r="U90" s="1">
        <v>107.02</v>
      </c>
      <c r="V90" s="1">
        <v>14</v>
      </c>
      <c r="W90" s="1">
        <v>205.98</v>
      </c>
      <c r="X90" s="1">
        <v>88196</v>
      </c>
      <c r="Y90" s="1">
        <f>Table1[[#This Row],[Unit Price]]-Table1[[#This Row],[Discount]]</f>
        <v>14.17</v>
      </c>
      <c r="Z90" s="1" t="s">
        <v>3220</v>
      </c>
    </row>
    <row r="91" spans="1:26" x14ac:dyDescent="0.2">
      <c r="A91" s="3">
        <v>3</v>
      </c>
      <c r="B91" s="3" t="s">
        <v>267</v>
      </c>
      <c r="C91" s="3" t="s">
        <v>13</v>
      </c>
      <c r="D91" s="3">
        <v>0.01</v>
      </c>
      <c r="E91" s="3">
        <v>2.84</v>
      </c>
      <c r="F91" s="3">
        <v>0.93</v>
      </c>
      <c r="G91" s="3" t="s">
        <v>63</v>
      </c>
      <c r="H91" s="3" t="s">
        <v>70</v>
      </c>
      <c r="I91" s="3" t="s">
        <v>24</v>
      </c>
      <c r="J91" s="3" t="s">
        <v>25</v>
      </c>
      <c r="K91" s="3" t="s">
        <v>26</v>
      </c>
      <c r="L91" s="3" t="s">
        <v>268</v>
      </c>
      <c r="M91" s="3">
        <v>0.54</v>
      </c>
      <c r="N91" s="3" t="s">
        <v>8</v>
      </c>
      <c r="O91" s="3" t="s">
        <v>35</v>
      </c>
      <c r="P91" s="3" t="s">
        <v>42</v>
      </c>
      <c r="Q91" s="3" t="s">
        <v>269</v>
      </c>
      <c r="R91" s="3">
        <v>98221</v>
      </c>
      <c r="S91" s="4">
        <v>42011</v>
      </c>
      <c r="T91" s="4">
        <v>42012</v>
      </c>
      <c r="U91" s="3">
        <v>4.5599999999999996</v>
      </c>
      <c r="V91" s="3">
        <v>4</v>
      </c>
      <c r="W91" s="3">
        <v>13.01</v>
      </c>
      <c r="X91" s="3">
        <v>88522</v>
      </c>
      <c r="Y91" s="3">
        <f>Table1[[#This Row],[Unit Price]]-Table1[[#This Row],[Discount]]</f>
        <v>2.83</v>
      </c>
      <c r="Z91" s="3" t="s">
        <v>3221</v>
      </c>
    </row>
    <row r="92" spans="1:26" x14ac:dyDescent="0.2">
      <c r="A92" s="1">
        <v>651</v>
      </c>
      <c r="B92" s="1" t="s">
        <v>270</v>
      </c>
      <c r="C92" s="1" t="s">
        <v>13</v>
      </c>
      <c r="D92" s="1">
        <v>0.08</v>
      </c>
      <c r="E92" s="1">
        <v>15.99</v>
      </c>
      <c r="F92" s="1">
        <v>13.18</v>
      </c>
      <c r="G92" s="1" t="s">
        <v>14</v>
      </c>
      <c r="H92" s="1" t="s">
        <v>15</v>
      </c>
      <c r="I92" s="1" t="s">
        <v>24</v>
      </c>
      <c r="J92" s="1" t="s">
        <v>48</v>
      </c>
      <c r="K92" s="1" t="s">
        <v>49</v>
      </c>
      <c r="L92" s="1" t="s">
        <v>271</v>
      </c>
      <c r="M92" s="1">
        <v>0.37</v>
      </c>
      <c r="N92" s="1" t="s">
        <v>8</v>
      </c>
      <c r="O92" s="1" t="s">
        <v>35</v>
      </c>
      <c r="P92" s="1" t="s">
        <v>272</v>
      </c>
      <c r="Q92" s="1" t="s">
        <v>273</v>
      </c>
      <c r="R92" s="1">
        <v>89115</v>
      </c>
      <c r="S92" s="2">
        <v>42011</v>
      </c>
      <c r="T92" s="2">
        <v>42012</v>
      </c>
      <c r="U92" s="1">
        <v>-246.92616000000001</v>
      </c>
      <c r="V92" s="1">
        <v>12</v>
      </c>
      <c r="W92" s="1">
        <v>192.33</v>
      </c>
      <c r="X92" s="1">
        <v>91575</v>
      </c>
      <c r="Y92" s="1">
        <f>Table1[[#This Row],[Unit Price]]-Table1[[#This Row],[Discount]]</f>
        <v>15.91</v>
      </c>
      <c r="Z92" s="1" t="s">
        <v>3221</v>
      </c>
    </row>
    <row r="93" spans="1:26" x14ac:dyDescent="0.2">
      <c r="A93" s="3">
        <v>2630</v>
      </c>
      <c r="B93" s="3" t="s">
        <v>181</v>
      </c>
      <c r="C93" s="3" t="s">
        <v>13</v>
      </c>
      <c r="D93" s="3">
        <v>7.0000000000000007E-2</v>
      </c>
      <c r="E93" s="3">
        <v>65.989999999999995</v>
      </c>
      <c r="F93" s="3">
        <v>5.99</v>
      </c>
      <c r="G93" s="3" t="s">
        <v>14</v>
      </c>
      <c r="H93" s="3" t="s">
        <v>3</v>
      </c>
      <c r="I93" s="3" t="s">
        <v>16</v>
      </c>
      <c r="J93" s="3" t="s">
        <v>111</v>
      </c>
      <c r="K93" s="3" t="s">
        <v>49</v>
      </c>
      <c r="L93" s="3" t="s">
        <v>274</v>
      </c>
      <c r="M93" s="3">
        <v>0.57999999999999996</v>
      </c>
      <c r="N93" s="3" t="s">
        <v>8</v>
      </c>
      <c r="O93" s="3" t="s">
        <v>28</v>
      </c>
      <c r="P93" s="3" t="s">
        <v>183</v>
      </c>
      <c r="Q93" s="3" t="s">
        <v>184</v>
      </c>
      <c r="R93" s="3">
        <v>73071</v>
      </c>
      <c r="S93" s="4">
        <v>42011</v>
      </c>
      <c r="T93" s="4">
        <v>42012</v>
      </c>
      <c r="U93" s="3">
        <v>-139.18256</v>
      </c>
      <c r="V93" s="3">
        <v>3</v>
      </c>
      <c r="W93" s="3">
        <v>165.71</v>
      </c>
      <c r="X93" s="3">
        <v>85915</v>
      </c>
      <c r="Y93" s="3">
        <f>Table1[[#This Row],[Unit Price]]-Table1[[#This Row],[Discount]]</f>
        <v>65.92</v>
      </c>
      <c r="Z93" s="3" t="s">
        <v>3220</v>
      </c>
    </row>
    <row r="94" spans="1:26" x14ac:dyDescent="0.2">
      <c r="A94" s="1">
        <v>1781</v>
      </c>
      <c r="B94" s="1" t="s">
        <v>275</v>
      </c>
      <c r="C94" s="1" t="s">
        <v>23</v>
      </c>
      <c r="D94" s="1">
        <v>0.03</v>
      </c>
      <c r="E94" s="1">
        <v>5.08</v>
      </c>
      <c r="F94" s="1">
        <v>2.0299999999999998</v>
      </c>
      <c r="G94" s="1" t="s">
        <v>14</v>
      </c>
      <c r="H94" s="1" t="s">
        <v>47</v>
      </c>
      <c r="I94" s="1" t="s">
        <v>4</v>
      </c>
      <c r="J94" s="1" t="s">
        <v>102</v>
      </c>
      <c r="K94" s="1" t="s">
        <v>26</v>
      </c>
      <c r="L94" s="1" t="s">
        <v>276</v>
      </c>
      <c r="M94" s="1">
        <v>0.51</v>
      </c>
      <c r="N94" s="1" t="s">
        <v>8</v>
      </c>
      <c r="O94" s="1" t="s">
        <v>35</v>
      </c>
      <c r="P94" s="1" t="s">
        <v>66</v>
      </c>
      <c r="Q94" s="1" t="s">
        <v>277</v>
      </c>
      <c r="R94" s="1">
        <v>94070</v>
      </c>
      <c r="S94" s="2">
        <v>42011</v>
      </c>
      <c r="T94" s="2">
        <v>42016</v>
      </c>
      <c r="U94" s="1">
        <v>15.1524</v>
      </c>
      <c r="V94" s="1">
        <v>4</v>
      </c>
      <c r="W94" s="1">
        <v>21.96</v>
      </c>
      <c r="X94" s="1">
        <v>89858</v>
      </c>
      <c r="Y94" s="1">
        <f>Table1[[#This Row],[Unit Price]]-Table1[[#This Row],[Discount]]</f>
        <v>5.05</v>
      </c>
      <c r="Z94" s="1" t="s">
        <v>3221</v>
      </c>
    </row>
    <row r="95" spans="1:26" x14ac:dyDescent="0.2">
      <c r="A95" s="3">
        <v>3123</v>
      </c>
      <c r="B95" s="3" t="s">
        <v>278</v>
      </c>
      <c r="C95" s="3" t="s">
        <v>23</v>
      </c>
      <c r="D95" s="3">
        <v>0.02</v>
      </c>
      <c r="E95" s="3">
        <v>7.1</v>
      </c>
      <c r="F95" s="3">
        <v>6.05</v>
      </c>
      <c r="G95" s="3" t="s">
        <v>14</v>
      </c>
      <c r="H95" s="3" t="s">
        <v>47</v>
      </c>
      <c r="I95" s="3" t="s">
        <v>24</v>
      </c>
      <c r="J95" s="3" t="s">
        <v>48</v>
      </c>
      <c r="K95" s="3" t="s">
        <v>49</v>
      </c>
      <c r="L95" s="3" t="s">
        <v>227</v>
      </c>
      <c r="M95" s="3">
        <v>0.39</v>
      </c>
      <c r="N95" s="3" t="s">
        <v>8</v>
      </c>
      <c r="O95" s="3" t="s">
        <v>28</v>
      </c>
      <c r="P95" s="3" t="s">
        <v>79</v>
      </c>
      <c r="Q95" s="3" t="s">
        <v>279</v>
      </c>
      <c r="R95" s="3">
        <v>60160</v>
      </c>
      <c r="S95" s="4">
        <v>42011</v>
      </c>
      <c r="T95" s="4">
        <v>42013</v>
      </c>
      <c r="U95" s="3">
        <v>-48.875</v>
      </c>
      <c r="V95" s="3">
        <v>8</v>
      </c>
      <c r="W95" s="3">
        <v>61.5</v>
      </c>
      <c r="X95" s="3">
        <v>87287</v>
      </c>
      <c r="Y95" s="3">
        <f>Table1[[#This Row],[Unit Price]]-Table1[[#This Row],[Discount]]</f>
        <v>7.08</v>
      </c>
      <c r="Z95" s="3" t="s">
        <v>3220</v>
      </c>
    </row>
    <row r="96" spans="1:26" x14ac:dyDescent="0.2">
      <c r="A96" s="1">
        <v>3303</v>
      </c>
      <c r="B96" s="1" t="s">
        <v>280</v>
      </c>
      <c r="C96" s="1" t="s">
        <v>23</v>
      </c>
      <c r="D96" s="1">
        <v>0.04</v>
      </c>
      <c r="E96" s="1">
        <v>33.89</v>
      </c>
      <c r="F96" s="1">
        <v>5.0999999999999996</v>
      </c>
      <c r="G96" s="1" t="s">
        <v>14</v>
      </c>
      <c r="H96" s="1" t="s">
        <v>47</v>
      </c>
      <c r="I96" s="1" t="s">
        <v>24</v>
      </c>
      <c r="J96" s="1" t="s">
        <v>54</v>
      </c>
      <c r="K96" s="1" t="s">
        <v>49</v>
      </c>
      <c r="L96" s="1" t="s">
        <v>281</v>
      </c>
      <c r="M96" s="1">
        <v>0.6</v>
      </c>
      <c r="N96" s="1" t="s">
        <v>8</v>
      </c>
      <c r="O96" s="1" t="s">
        <v>9</v>
      </c>
      <c r="P96" s="1" t="s">
        <v>99</v>
      </c>
      <c r="Q96" s="1" t="s">
        <v>282</v>
      </c>
      <c r="R96" s="1">
        <v>33461</v>
      </c>
      <c r="S96" s="2">
        <v>42011</v>
      </c>
      <c r="T96" s="2">
        <v>42016</v>
      </c>
      <c r="U96" s="1">
        <v>68.676000000000002</v>
      </c>
      <c r="V96" s="1">
        <v>6</v>
      </c>
      <c r="W96" s="1">
        <v>200.64</v>
      </c>
      <c r="X96" s="1">
        <v>87795</v>
      </c>
      <c r="Y96" s="1">
        <f>Table1[[#This Row],[Unit Price]]-Table1[[#This Row],[Discount]]</f>
        <v>33.85</v>
      </c>
      <c r="Z96" s="1" t="s">
        <v>3219</v>
      </c>
    </row>
    <row r="97" spans="1:26" x14ac:dyDescent="0.2">
      <c r="A97" s="3">
        <v>1367</v>
      </c>
      <c r="B97" s="3" t="s">
        <v>283</v>
      </c>
      <c r="C97" s="3" t="s">
        <v>92</v>
      </c>
      <c r="D97" s="3">
        <v>0.03</v>
      </c>
      <c r="E97" s="3">
        <v>73.98</v>
      </c>
      <c r="F97" s="3">
        <v>14.52</v>
      </c>
      <c r="G97" s="3" t="s">
        <v>14</v>
      </c>
      <c r="H97" s="3" t="s">
        <v>15</v>
      </c>
      <c r="I97" s="3" t="s">
        <v>16</v>
      </c>
      <c r="J97" s="3" t="s">
        <v>17</v>
      </c>
      <c r="K97" s="3" t="s">
        <v>49</v>
      </c>
      <c r="L97" s="3" t="s">
        <v>284</v>
      </c>
      <c r="M97" s="3">
        <v>0.65</v>
      </c>
      <c r="N97" s="3" t="s">
        <v>8</v>
      </c>
      <c r="O97" s="3" t="s">
        <v>28</v>
      </c>
      <c r="P97" s="3" t="s">
        <v>163</v>
      </c>
      <c r="Q97" s="3" t="s">
        <v>285</v>
      </c>
      <c r="R97" s="3">
        <v>79424</v>
      </c>
      <c r="S97" s="4">
        <v>42011</v>
      </c>
      <c r="T97" s="4">
        <v>42014</v>
      </c>
      <c r="U97" s="3">
        <v>-326.23160000000001</v>
      </c>
      <c r="V97" s="3">
        <v>1</v>
      </c>
      <c r="W97" s="3">
        <v>79.02</v>
      </c>
      <c r="X97" s="3">
        <v>90513</v>
      </c>
      <c r="Y97" s="3">
        <f>Table1[[#This Row],[Unit Price]]-Table1[[#This Row],[Discount]]</f>
        <v>73.95</v>
      </c>
      <c r="Z97" s="3" t="s">
        <v>3220</v>
      </c>
    </row>
    <row r="98" spans="1:26" x14ac:dyDescent="0.2">
      <c r="A98" s="1">
        <v>1606</v>
      </c>
      <c r="B98" s="1" t="s">
        <v>286</v>
      </c>
      <c r="C98" s="1" t="s">
        <v>92</v>
      </c>
      <c r="D98" s="1">
        <v>0.05</v>
      </c>
      <c r="E98" s="1">
        <v>1.98</v>
      </c>
      <c r="F98" s="1">
        <v>4.7699999999999996</v>
      </c>
      <c r="G98" s="1" t="s">
        <v>14</v>
      </c>
      <c r="H98" s="1" t="s">
        <v>47</v>
      </c>
      <c r="I98" s="1" t="s">
        <v>24</v>
      </c>
      <c r="J98" s="1" t="s">
        <v>48</v>
      </c>
      <c r="K98" s="1" t="s">
        <v>49</v>
      </c>
      <c r="L98" s="1" t="s">
        <v>287</v>
      </c>
      <c r="M98" s="1">
        <v>0.4</v>
      </c>
      <c r="N98" s="1" t="s">
        <v>8</v>
      </c>
      <c r="O98" s="1" t="s">
        <v>87</v>
      </c>
      <c r="P98" s="1" t="s">
        <v>88</v>
      </c>
      <c r="Q98" s="1" t="s">
        <v>288</v>
      </c>
      <c r="R98" s="1">
        <v>11010</v>
      </c>
      <c r="S98" s="2">
        <v>42011</v>
      </c>
      <c r="T98" s="2">
        <v>42012</v>
      </c>
      <c r="U98" s="1">
        <v>-14.359819999999999</v>
      </c>
      <c r="V98" s="1">
        <v>1</v>
      </c>
      <c r="W98" s="1">
        <v>3.53</v>
      </c>
      <c r="X98" s="1">
        <v>87993</v>
      </c>
      <c r="Y98" s="1">
        <f>Table1[[#This Row],[Unit Price]]-Table1[[#This Row],[Discount]]</f>
        <v>1.93</v>
      </c>
      <c r="Z98" s="1" t="s">
        <v>3222</v>
      </c>
    </row>
    <row r="99" spans="1:26" x14ac:dyDescent="0.2">
      <c r="A99" s="3">
        <v>1606</v>
      </c>
      <c r="B99" s="3" t="s">
        <v>286</v>
      </c>
      <c r="C99" s="3" t="s">
        <v>92</v>
      </c>
      <c r="D99" s="3">
        <v>7.0000000000000007E-2</v>
      </c>
      <c r="E99" s="3">
        <v>699.99</v>
      </c>
      <c r="F99" s="3">
        <v>24.49</v>
      </c>
      <c r="G99" s="3" t="s">
        <v>63</v>
      </c>
      <c r="H99" s="3" t="s">
        <v>47</v>
      </c>
      <c r="I99" s="3" t="s">
        <v>16</v>
      </c>
      <c r="J99" s="3" t="s">
        <v>39</v>
      </c>
      <c r="K99" s="3" t="s">
        <v>40</v>
      </c>
      <c r="L99" s="3" t="s">
        <v>289</v>
      </c>
      <c r="M99" s="3">
        <v>0.41</v>
      </c>
      <c r="N99" s="3" t="s">
        <v>8</v>
      </c>
      <c r="O99" s="3" t="s">
        <v>87</v>
      </c>
      <c r="P99" s="3" t="s">
        <v>88</v>
      </c>
      <c r="Q99" s="3" t="s">
        <v>288</v>
      </c>
      <c r="R99" s="3">
        <v>11010</v>
      </c>
      <c r="S99" s="4">
        <v>42011</v>
      </c>
      <c r="T99" s="4">
        <v>42012</v>
      </c>
      <c r="U99" s="3">
        <v>-2870.2775999999999</v>
      </c>
      <c r="V99" s="3">
        <v>1</v>
      </c>
      <c r="W99" s="3">
        <v>706.56</v>
      </c>
      <c r="X99" s="3">
        <v>87993</v>
      </c>
      <c r="Y99" s="3">
        <f>Table1[[#This Row],[Unit Price]]-Table1[[#This Row],[Discount]]</f>
        <v>699.92</v>
      </c>
      <c r="Z99" s="3" t="s">
        <v>3222</v>
      </c>
    </row>
    <row r="100" spans="1:26" x14ac:dyDescent="0.2">
      <c r="A100" s="1">
        <v>1606</v>
      </c>
      <c r="B100" s="1" t="s">
        <v>286</v>
      </c>
      <c r="C100" s="1" t="s">
        <v>92</v>
      </c>
      <c r="D100" s="1">
        <v>7.0000000000000007E-2</v>
      </c>
      <c r="E100" s="1">
        <v>6783.02</v>
      </c>
      <c r="F100" s="1">
        <v>24.49</v>
      </c>
      <c r="G100" s="1" t="s">
        <v>14</v>
      </c>
      <c r="H100" s="1" t="s">
        <v>47</v>
      </c>
      <c r="I100" s="1" t="s">
        <v>16</v>
      </c>
      <c r="J100" s="1" t="s">
        <v>32</v>
      </c>
      <c r="K100" s="1" t="s">
        <v>40</v>
      </c>
      <c r="L100" s="1" t="s">
        <v>290</v>
      </c>
      <c r="M100" s="1">
        <v>0.39</v>
      </c>
      <c r="N100" s="1" t="s">
        <v>8</v>
      </c>
      <c r="O100" s="1" t="s">
        <v>87</v>
      </c>
      <c r="P100" s="1" t="s">
        <v>88</v>
      </c>
      <c r="Q100" s="1" t="s">
        <v>288</v>
      </c>
      <c r="R100" s="1">
        <v>11010</v>
      </c>
      <c r="S100" s="2">
        <v>42011</v>
      </c>
      <c r="T100" s="2">
        <v>42012</v>
      </c>
      <c r="U100" s="1">
        <v>77.983599999999996</v>
      </c>
      <c r="V100" s="1">
        <v>2</v>
      </c>
      <c r="W100" s="1">
        <v>13121.07</v>
      </c>
      <c r="X100" s="1">
        <v>87993</v>
      </c>
      <c r="Y100" s="1">
        <f>Table1[[#This Row],[Unit Price]]-Table1[[#This Row],[Discount]]</f>
        <v>6782.9500000000007</v>
      </c>
      <c r="Z100" s="1" t="s">
        <v>3222</v>
      </c>
    </row>
    <row r="101" spans="1:26" x14ac:dyDescent="0.2">
      <c r="A101" s="3">
        <v>3076</v>
      </c>
      <c r="B101" s="3" t="s">
        <v>291</v>
      </c>
      <c r="C101" s="3" t="s">
        <v>92</v>
      </c>
      <c r="D101" s="3">
        <v>0</v>
      </c>
      <c r="E101" s="3">
        <v>137.47999999999999</v>
      </c>
      <c r="F101" s="3">
        <v>32.18</v>
      </c>
      <c r="G101" s="3" t="s">
        <v>2</v>
      </c>
      <c r="H101" s="3" t="s">
        <v>3</v>
      </c>
      <c r="I101" s="3" t="s">
        <v>4</v>
      </c>
      <c r="J101" s="3" t="s">
        <v>93</v>
      </c>
      <c r="K101" s="3" t="s">
        <v>6</v>
      </c>
      <c r="L101" s="3" t="s">
        <v>292</v>
      </c>
      <c r="M101" s="3">
        <v>0.78</v>
      </c>
      <c r="N101" s="3" t="s">
        <v>8</v>
      </c>
      <c r="O101" s="3" t="s">
        <v>87</v>
      </c>
      <c r="P101" s="3" t="s">
        <v>293</v>
      </c>
      <c r="Q101" s="3" t="s">
        <v>294</v>
      </c>
      <c r="R101" s="3">
        <v>44224</v>
      </c>
      <c r="S101" s="4">
        <v>42011</v>
      </c>
      <c r="T101" s="4">
        <v>42012</v>
      </c>
      <c r="U101" s="3">
        <v>-203.27</v>
      </c>
      <c r="V101" s="3">
        <v>2</v>
      </c>
      <c r="W101" s="3">
        <v>296.75</v>
      </c>
      <c r="X101" s="3">
        <v>88241</v>
      </c>
      <c r="Y101" s="3">
        <f>Table1[[#This Row],[Unit Price]]-Table1[[#This Row],[Discount]]</f>
        <v>137.47999999999999</v>
      </c>
      <c r="Z101" s="3" t="s">
        <v>3222</v>
      </c>
    </row>
    <row r="102" spans="1:26" x14ac:dyDescent="0.2">
      <c r="A102" s="1">
        <v>3079</v>
      </c>
      <c r="B102" s="1" t="s">
        <v>295</v>
      </c>
      <c r="C102" s="1" t="s">
        <v>92</v>
      </c>
      <c r="D102" s="1">
        <v>0</v>
      </c>
      <c r="E102" s="1">
        <v>137.47999999999999</v>
      </c>
      <c r="F102" s="1">
        <v>32.18</v>
      </c>
      <c r="G102" s="1" t="s">
        <v>2</v>
      </c>
      <c r="H102" s="1" t="s">
        <v>3</v>
      </c>
      <c r="I102" s="1" t="s">
        <v>4</v>
      </c>
      <c r="J102" s="1" t="s">
        <v>93</v>
      </c>
      <c r="K102" s="1" t="s">
        <v>6</v>
      </c>
      <c r="L102" s="1" t="s">
        <v>292</v>
      </c>
      <c r="M102" s="1">
        <v>0.78</v>
      </c>
      <c r="N102" s="1" t="s">
        <v>8</v>
      </c>
      <c r="O102" s="1" t="s">
        <v>87</v>
      </c>
      <c r="P102" s="1" t="s">
        <v>296</v>
      </c>
      <c r="Q102" s="1" t="s">
        <v>297</v>
      </c>
      <c r="R102" s="1">
        <v>19112</v>
      </c>
      <c r="S102" s="2">
        <v>42011</v>
      </c>
      <c r="T102" s="2">
        <v>42012</v>
      </c>
      <c r="U102" s="1">
        <v>-203.27</v>
      </c>
      <c r="V102" s="1">
        <v>10</v>
      </c>
      <c r="W102" s="1">
        <v>1483.76</v>
      </c>
      <c r="X102" s="1">
        <v>12480</v>
      </c>
      <c r="Y102" s="1">
        <f>Table1[[#This Row],[Unit Price]]-Table1[[#This Row],[Discount]]</f>
        <v>137.47999999999999</v>
      </c>
      <c r="Z102" s="1" t="s">
        <v>3222</v>
      </c>
    </row>
    <row r="103" spans="1:26" x14ac:dyDescent="0.2">
      <c r="A103" s="3">
        <v>2868</v>
      </c>
      <c r="B103" s="3" t="s">
        <v>298</v>
      </c>
      <c r="C103" s="3" t="s">
        <v>13</v>
      </c>
      <c r="D103" s="3">
        <v>0.03</v>
      </c>
      <c r="E103" s="3">
        <v>896.99</v>
      </c>
      <c r="F103" s="3">
        <v>19.989999999999998</v>
      </c>
      <c r="G103" s="3" t="s">
        <v>14</v>
      </c>
      <c r="H103" s="3" t="s">
        <v>70</v>
      </c>
      <c r="I103" s="3" t="s">
        <v>24</v>
      </c>
      <c r="J103" s="3" t="s">
        <v>48</v>
      </c>
      <c r="K103" s="3" t="s">
        <v>49</v>
      </c>
      <c r="L103" s="3" t="s">
        <v>299</v>
      </c>
      <c r="M103" s="3">
        <v>0.38</v>
      </c>
      <c r="N103" s="3" t="s">
        <v>8</v>
      </c>
      <c r="O103" s="3" t="s">
        <v>35</v>
      </c>
      <c r="P103" s="3" t="s">
        <v>42</v>
      </c>
      <c r="Q103" s="3" t="s">
        <v>300</v>
      </c>
      <c r="R103" s="3">
        <v>98026</v>
      </c>
      <c r="S103" s="4">
        <v>42012</v>
      </c>
      <c r="T103" s="4">
        <v>42014</v>
      </c>
      <c r="U103" s="3">
        <v>3602.1311999999998</v>
      </c>
      <c r="V103" s="3">
        <v>6</v>
      </c>
      <c r="W103" s="3">
        <v>5220.4799999999996</v>
      </c>
      <c r="X103" s="3">
        <v>85826</v>
      </c>
      <c r="Y103" s="3">
        <f>Table1[[#This Row],[Unit Price]]-Table1[[#This Row],[Discount]]</f>
        <v>896.96</v>
      </c>
      <c r="Z103" s="3" t="s">
        <v>3221</v>
      </c>
    </row>
    <row r="104" spans="1:26" x14ac:dyDescent="0.2">
      <c r="A104" s="1">
        <v>2908</v>
      </c>
      <c r="B104" s="1" t="s">
        <v>301</v>
      </c>
      <c r="C104" s="1" t="s">
        <v>13</v>
      </c>
      <c r="D104" s="1">
        <v>7.0000000000000007E-2</v>
      </c>
      <c r="E104" s="1">
        <v>4.13</v>
      </c>
      <c r="F104" s="1">
        <v>0.99</v>
      </c>
      <c r="G104" s="1" t="s">
        <v>14</v>
      </c>
      <c r="H104" s="1" t="s">
        <v>47</v>
      </c>
      <c r="I104" s="1" t="s">
        <v>24</v>
      </c>
      <c r="J104" s="1" t="s">
        <v>128</v>
      </c>
      <c r="K104" s="1" t="s">
        <v>49</v>
      </c>
      <c r="L104" s="1" t="s">
        <v>302</v>
      </c>
      <c r="M104" s="1">
        <v>0.39</v>
      </c>
      <c r="N104" s="1" t="s">
        <v>8</v>
      </c>
      <c r="O104" s="1" t="s">
        <v>87</v>
      </c>
      <c r="P104" s="1" t="s">
        <v>293</v>
      </c>
      <c r="Q104" s="1" t="s">
        <v>303</v>
      </c>
      <c r="R104" s="1">
        <v>44125</v>
      </c>
      <c r="S104" s="2">
        <v>42012</v>
      </c>
      <c r="T104" s="2">
        <v>42012</v>
      </c>
      <c r="U104" s="1">
        <v>10.959199999999999</v>
      </c>
      <c r="V104" s="1">
        <v>4</v>
      </c>
      <c r="W104" s="1">
        <v>16.07</v>
      </c>
      <c r="X104" s="1">
        <v>88156</v>
      </c>
      <c r="Y104" s="1">
        <f>Table1[[#This Row],[Unit Price]]-Table1[[#This Row],[Discount]]</f>
        <v>4.0599999999999996</v>
      </c>
      <c r="Z104" s="1" t="s">
        <v>3222</v>
      </c>
    </row>
    <row r="105" spans="1:26" x14ac:dyDescent="0.2">
      <c r="A105" s="3">
        <v>2908</v>
      </c>
      <c r="B105" s="3" t="s">
        <v>301</v>
      </c>
      <c r="C105" s="3" t="s">
        <v>13</v>
      </c>
      <c r="D105" s="3">
        <v>0.03</v>
      </c>
      <c r="E105" s="3">
        <v>22.72</v>
      </c>
      <c r="F105" s="3">
        <v>8.99</v>
      </c>
      <c r="G105" s="3" t="s">
        <v>14</v>
      </c>
      <c r="H105" s="3" t="s">
        <v>47</v>
      </c>
      <c r="I105" s="3" t="s">
        <v>4</v>
      </c>
      <c r="J105" s="3" t="s">
        <v>102</v>
      </c>
      <c r="K105" s="3" t="s">
        <v>18</v>
      </c>
      <c r="L105" s="3" t="s">
        <v>304</v>
      </c>
      <c r="M105" s="3">
        <v>0.44</v>
      </c>
      <c r="N105" s="3" t="s">
        <v>8</v>
      </c>
      <c r="O105" s="3" t="s">
        <v>87</v>
      </c>
      <c r="P105" s="3" t="s">
        <v>293</v>
      </c>
      <c r="Q105" s="3" t="s">
        <v>303</v>
      </c>
      <c r="R105" s="3">
        <v>44125</v>
      </c>
      <c r="S105" s="4">
        <v>42012</v>
      </c>
      <c r="T105" s="4">
        <v>42012</v>
      </c>
      <c r="U105" s="3">
        <v>17.429400000000001</v>
      </c>
      <c r="V105" s="3">
        <v>1</v>
      </c>
      <c r="W105" s="3">
        <v>25.26</v>
      </c>
      <c r="X105" s="3">
        <v>88156</v>
      </c>
      <c r="Y105" s="3">
        <f>Table1[[#This Row],[Unit Price]]-Table1[[#This Row],[Discount]]</f>
        <v>22.689999999999998</v>
      </c>
      <c r="Z105" s="3" t="s">
        <v>3222</v>
      </c>
    </row>
    <row r="106" spans="1:26" x14ac:dyDescent="0.2">
      <c r="A106" s="1">
        <v>2508</v>
      </c>
      <c r="B106" s="1" t="s">
        <v>305</v>
      </c>
      <c r="C106" s="1" t="s">
        <v>23</v>
      </c>
      <c r="D106" s="1">
        <v>0.02</v>
      </c>
      <c r="E106" s="1">
        <v>5.81</v>
      </c>
      <c r="F106" s="1">
        <v>8.49</v>
      </c>
      <c r="G106" s="1" t="s">
        <v>14</v>
      </c>
      <c r="H106" s="1" t="s">
        <v>47</v>
      </c>
      <c r="I106" s="1" t="s">
        <v>24</v>
      </c>
      <c r="J106" s="1" t="s">
        <v>48</v>
      </c>
      <c r="K106" s="1" t="s">
        <v>49</v>
      </c>
      <c r="L106" s="1" t="s">
        <v>306</v>
      </c>
      <c r="M106" s="1">
        <v>0.39</v>
      </c>
      <c r="N106" s="1" t="s">
        <v>8</v>
      </c>
      <c r="O106" s="1" t="s">
        <v>87</v>
      </c>
      <c r="P106" s="1" t="s">
        <v>307</v>
      </c>
      <c r="Q106" s="1" t="s">
        <v>308</v>
      </c>
      <c r="R106" s="1">
        <v>4073</v>
      </c>
      <c r="S106" s="2">
        <v>42012</v>
      </c>
      <c r="T106" s="2">
        <v>42016</v>
      </c>
      <c r="U106" s="1">
        <v>-137.494</v>
      </c>
      <c r="V106" s="1">
        <v>7</v>
      </c>
      <c r="W106" s="1">
        <v>42.44</v>
      </c>
      <c r="X106" s="1">
        <v>87031</v>
      </c>
      <c r="Y106" s="1">
        <f>Table1[[#This Row],[Unit Price]]-Table1[[#This Row],[Discount]]</f>
        <v>5.79</v>
      </c>
      <c r="Z106" s="1" t="s">
        <v>3222</v>
      </c>
    </row>
    <row r="107" spans="1:26" x14ac:dyDescent="0.2">
      <c r="A107" s="3">
        <v>2099</v>
      </c>
      <c r="B107" s="3" t="s">
        <v>309</v>
      </c>
      <c r="C107" s="3" t="s">
        <v>46</v>
      </c>
      <c r="D107" s="3">
        <v>7.0000000000000007E-2</v>
      </c>
      <c r="E107" s="3">
        <v>14.56</v>
      </c>
      <c r="F107" s="3">
        <v>3.5</v>
      </c>
      <c r="G107" s="3" t="s">
        <v>14</v>
      </c>
      <c r="H107" s="3" t="s">
        <v>47</v>
      </c>
      <c r="I107" s="3" t="s">
        <v>24</v>
      </c>
      <c r="J107" s="3" t="s">
        <v>71</v>
      </c>
      <c r="K107" s="3" t="s">
        <v>49</v>
      </c>
      <c r="L107" s="3" t="s">
        <v>310</v>
      </c>
      <c r="M107" s="3">
        <v>0.57999999999999996</v>
      </c>
      <c r="N107" s="3" t="s">
        <v>8</v>
      </c>
      <c r="O107" s="3" t="s">
        <v>9</v>
      </c>
      <c r="P107" s="3" t="s">
        <v>247</v>
      </c>
      <c r="Q107" s="3" t="s">
        <v>311</v>
      </c>
      <c r="R107" s="3">
        <v>29577</v>
      </c>
      <c r="S107" s="4">
        <v>42012</v>
      </c>
      <c r="T107" s="4">
        <v>42013</v>
      </c>
      <c r="U107" s="3">
        <v>-45.527999999999999</v>
      </c>
      <c r="V107" s="3">
        <v>6</v>
      </c>
      <c r="W107" s="3">
        <v>84.59</v>
      </c>
      <c r="X107" s="3">
        <v>87888</v>
      </c>
      <c r="Y107" s="3">
        <f>Table1[[#This Row],[Unit Price]]-Table1[[#This Row],[Discount]]</f>
        <v>14.49</v>
      </c>
      <c r="Z107" s="3" t="s">
        <v>3219</v>
      </c>
    </row>
    <row r="108" spans="1:26" x14ac:dyDescent="0.2">
      <c r="A108" s="1">
        <v>806</v>
      </c>
      <c r="B108" s="1" t="s">
        <v>312</v>
      </c>
      <c r="C108" s="1" t="s">
        <v>1</v>
      </c>
      <c r="D108" s="1">
        <v>0.06</v>
      </c>
      <c r="E108" s="1">
        <v>179.99</v>
      </c>
      <c r="F108" s="1">
        <v>13.99</v>
      </c>
      <c r="G108" s="1" t="s">
        <v>63</v>
      </c>
      <c r="H108" s="1" t="s">
        <v>3</v>
      </c>
      <c r="I108" s="1" t="s">
        <v>16</v>
      </c>
      <c r="J108" s="1" t="s">
        <v>111</v>
      </c>
      <c r="K108" s="1" t="s">
        <v>120</v>
      </c>
      <c r="L108" s="1" t="s">
        <v>313</v>
      </c>
      <c r="M108" s="1">
        <v>0.56999999999999995</v>
      </c>
      <c r="N108" s="1" t="s">
        <v>8</v>
      </c>
      <c r="O108" s="1" t="s">
        <v>9</v>
      </c>
      <c r="P108" s="1" t="s">
        <v>99</v>
      </c>
      <c r="Q108" s="1" t="s">
        <v>104</v>
      </c>
      <c r="R108" s="1">
        <v>33132</v>
      </c>
      <c r="S108" s="2">
        <v>42013</v>
      </c>
      <c r="T108" s="2">
        <v>42015</v>
      </c>
      <c r="U108" s="1">
        <v>1220.03784</v>
      </c>
      <c r="V108" s="1">
        <v>54</v>
      </c>
      <c r="W108" s="1">
        <v>8332.91</v>
      </c>
      <c r="X108" s="1">
        <v>40547</v>
      </c>
      <c r="Y108" s="1">
        <f>Table1[[#This Row],[Unit Price]]-Table1[[#This Row],[Discount]]</f>
        <v>179.93</v>
      </c>
      <c r="Z108" s="1" t="s">
        <v>3219</v>
      </c>
    </row>
    <row r="109" spans="1:26" x14ac:dyDescent="0.2">
      <c r="A109" s="3">
        <v>1527</v>
      </c>
      <c r="B109" s="3" t="s">
        <v>314</v>
      </c>
      <c r="C109" s="3" t="s">
        <v>1</v>
      </c>
      <c r="D109" s="3">
        <v>0.03</v>
      </c>
      <c r="E109" s="3">
        <v>30.98</v>
      </c>
      <c r="F109" s="3">
        <v>8.99</v>
      </c>
      <c r="G109" s="3" t="s">
        <v>63</v>
      </c>
      <c r="H109" s="3" t="s">
        <v>3</v>
      </c>
      <c r="I109" s="3" t="s">
        <v>24</v>
      </c>
      <c r="J109" s="3" t="s">
        <v>25</v>
      </c>
      <c r="K109" s="3" t="s">
        <v>18</v>
      </c>
      <c r="L109" s="3" t="s">
        <v>315</v>
      </c>
      <c r="M109" s="3">
        <v>0.57999999999999996</v>
      </c>
      <c r="N109" s="3" t="s">
        <v>8</v>
      </c>
      <c r="O109" s="3" t="s">
        <v>9</v>
      </c>
      <c r="P109" s="3" t="s">
        <v>140</v>
      </c>
      <c r="Q109" s="3" t="s">
        <v>316</v>
      </c>
      <c r="R109" s="3">
        <v>35601</v>
      </c>
      <c r="S109" s="4">
        <v>42013</v>
      </c>
      <c r="T109" s="4">
        <v>42015</v>
      </c>
      <c r="U109" s="3">
        <v>0.51</v>
      </c>
      <c r="V109" s="3">
        <v>5</v>
      </c>
      <c r="W109" s="3">
        <v>162.38999999999999</v>
      </c>
      <c r="X109" s="3">
        <v>86813</v>
      </c>
      <c r="Y109" s="3">
        <f>Table1[[#This Row],[Unit Price]]-Table1[[#This Row],[Discount]]</f>
        <v>30.95</v>
      </c>
      <c r="Z109" s="3" t="s">
        <v>3219</v>
      </c>
    </row>
    <row r="110" spans="1:26" x14ac:dyDescent="0.2">
      <c r="A110" s="1">
        <v>1528</v>
      </c>
      <c r="B110" s="1" t="s">
        <v>317</v>
      </c>
      <c r="C110" s="1" t="s">
        <v>1</v>
      </c>
      <c r="D110" s="1">
        <v>0.01</v>
      </c>
      <c r="E110" s="1">
        <v>525.98</v>
      </c>
      <c r="F110" s="1">
        <v>19.989999999999998</v>
      </c>
      <c r="G110" s="1" t="s">
        <v>14</v>
      </c>
      <c r="H110" s="1" t="s">
        <v>3</v>
      </c>
      <c r="I110" s="1" t="s">
        <v>24</v>
      </c>
      <c r="J110" s="1" t="s">
        <v>48</v>
      </c>
      <c r="K110" s="1" t="s">
        <v>49</v>
      </c>
      <c r="L110" s="1" t="s">
        <v>318</v>
      </c>
      <c r="M110" s="1">
        <v>0.37</v>
      </c>
      <c r="N110" s="1" t="s">
        <v>8</v>
      </c>
      <c r="O110" s="1" t="s">
        <v>9</v>
      </c>
      <c r="P110" s="1" t="s">
        <v>73</v>
      </c>
      <c r="Q110" s="1" t="s">
        <v>319</v>
      </c>
      <c r="R110" s="1">
        <v>27288</v>
      </c>
      <c r="S110" s="2">
        <v>42013</v>
      </c>
      <c r="T110" s="2">
        <v>42015</v>
      </c>
      <c r="U110" s="1">
        <v>-161.92400000000001</v>
      </c>
      <c r="V110" s="1">
        <v>9</v>
      </c>
      <c r="W110" s="1">
        <v>4920.8100000000004</v>
      </c>
      <c r="X110" s="1">
        <v>86813</v>
      </c>
      <c r="Y110" s="1">
        <f>Table1[[#This Row],[Unit Price]]-Table1[[#This Row],[Discount]]</f>
        <v>525.97</v>
      </c>
      <c r="Z110" s="1" t="s">
        <v>3219</v>
      </c>
    </row>
    <row r="111" spans="1:26" x14ac:dyDescent="0.2">
      <c r="A111" s="3">
        <v>3017</v>
      </c>
      <c r="B111" s="3" t="s">
        <v>320</v>
      </c>
      <c r="C111" s="3" t="s">
        <v>1</v>
      </c>
      <c r="D111" s="3">
        <v>0.01</v>
      </c>
      <c r="E111" s="3">
        <v>5.58</v>
      </c>
      <c r="F111" s="3">
        <v>5.3</v>
      </c>
      <c r="G111" s="3" t="s">
        <v>14</v>
      </c>
      <c r="H111" s="3" t="s">
        <v>70</v>
      </c>
      <c r="I111" s="3" t="s">
        <v>24</v>
      </c>
      <c r="J111" s="3" t="s">
        <v>321</v>
      </c>
      <c r="K111" s="3" t="s">
        <v>49</v>
      </c>
      <c r="L111" s="3" t="s">
        <v>322</v>
      </c>
      <c r="M111" s="3">
        <v>0.35</v>
      </c>
      <c r="N111" s="3" t="s">
        <v>8</v>
      </c>
      <c r="O111" s="3" t="s">
        <v>35</v>
      </c>
      <c r="P111" s="3" t="s">
        <v>66</v>
      </c>
      <c r="Q111" s="3" t="s">
        <v>323</v>
      </c>
      <c r="R111" s="3">
        <v>92024</v>
      </c>
      <c r="S111" s="4">
        <v>42013</v>
      </c>
      <c r="T111" s="4">
        <v>42014</v>
      </c>
      <c r="U111" s="3">
        <v>-7.25</v>
      </c>
      <c r="V111" s="3">
        <v>1</v>
      </c>
      <c r="W111" s="3">
        <v>11.16</v>
      </c>
      <c r="X111" s="3">
        <v>89071</v>
      </c>
      <c r="Y111" s="3">
        <f>Table1[[#This Row],[Unit Price]]-Table1[[#This Row],[Discount]]</f>
        <v>5.57</v>
      </c>
      <c r="Z111" s="3" t="s">
        <v>3221</v>
      </c>
    </row>
    <row r="112" spans="1:26" x14ac:dyDescent="0.2">
      <c r="A112" s="1">
        <v>3017</v>
      </c>
      <c r="B112" s="1" t="s">
        <v>320</v>
      </c>
      <c r="C112" s="1" t="s">
        <v>1</v>
      </c>
      <c r="D112" s="1">
        <v>0.03</v>
      </c>
      <c r="E112" s="1">
        <v>3.98</v>
      </c>
      <c r="F112" s="1">
        <v>0.7</v>
      </c>
      <c r="G112" s="1" t="s">
        <v>14</v>
      </c>
      <c r="H112" s="1" t="s">
        <v>70</v>
      </c>
      <c r="I112" s="1" t="s">
        <v>24</v>
      </c>
      <c r="J112" s="1" t="s">
        <v>25</v>
      </c>
      <c r="K112" s="1" t="s">
        <v>26</v>
      </c>
      <c r="L112" s="1" t="s">
        <v>324</v>
      </c>
      <c r="M112" s="1">
        <v>0.52</v>
      </c>
      <c r="N112" s="1" t="s">
        <v>8</v>
      </c>
      <c r="O112" s="1" t="s">
        <v>35</v>
      </c>
      <c r="P112" s="1" t="s">
        <v>66</v>
      </c>
      <c r="Q112" s="1" t="s">
        <v>323</v>
      </c>
      <c r="R112" s="1">
        <v>92024</v>
      </c>
      <c r="S112" s="2">
        <v>42013</v>
      </c>
      <c r="T112" s="2">
        <v>42014</v>
      </c>
      <c r="U112" s="1">
        <v>31.201799999999999</v>
      </c>
      <c r="V112" s="1">
        <v>11</v>
      </c>
      <c r="W112" s="1">
        <v>45.22</v>
      </c>
      <c r="X112" s="1">
        <v>89071</v>
      </c>
      <c r="Y112" s="1">
        <f>Table1[[#This Row],[Unit Price]]-Table1[[#This Row],[Discount]]</f>
        <v>3.95</v>
      </c>
      <c r="Z112" s="1" t="s">
        <v>3221</v>
      </c>
    </row>
    <row r="113" spans="1:26" x14ac:dyDescent="0.2">
      <c r="A113" s="3">
        <v>833</v>
      </c>
      <c r="B113" s="3" t="s">
        <v>325</v>
      </c>
      <c r="C113" s="3" t="s">
        <v>13</v>
      </c>
      <c r="D113" s="3">
        <v>0</v>
      </c>
      <c r="E113" s="3">
        <v>11.66</v>
      </c>
      <c r="F113" s="3">
        <v>8.99</v>
      </c>
      <c r="G113" s="3" t="s">
        <v>63</v>
      </c>
      <c r="H113" s="3" t="s">
        <v>70</v>
      </c>
      <c r="I113" s="3" t="s">
        <v>24</v>
      </c>
      <c r="J113" s="3" t="s">
        <v>25</v>
      </c>
      <c r="K113" s="3" t="s">
        <v>18</v>
      </c>
      <c r="L113" s="3" t="s">
        <v>326</v>
      </c>
      <c r="M113" s="3">
        <v>0.59</v>
      </c>
      <c r="N113" s="3" t="s">
        <v>8</v>
      </c>
      <c r="O113" s="3" t="s">
        <v>35</v>
      </c>
      <c r="P113" s="3" t="s">
        <v>66</v>
      </c>
      <c r="Q113" s="3" t="s">
        <v>327</v>
      </c>
      <c r="R113" s="3">
        <v>95020</v>
      </c>
      <c r="S113" s="4">
        <v>42013</v>
      </c>
      <c r="T113" s="4">
        <v>42015</v>
      </c>
      <c r="U113" s="3">
        <v>-203.67</v>
      </c>
      <c r="V113" s="3">
        <v>11</v>
      </c>
      <c r="W113" s="3">
        <v>138.51</v>
      </c>
      <c r="X113" s="3">
        <v>89770</v>
      </c>
      <c r="Y113" s="3">
        <f>Table1[[#This Row],[Unit Price]]-Table1[[#This Row],[Discount]]</f>
        <v>11.66</v>
      </c>
      <c r="Z113" s="3" t="s">
        <v>3221</v>
      </c>
    </row>
    <row r="114" spans="1:26" x14ac:dyDescent="0.2">
      <c r="A114" s="1">
        <v>358</v>
      </c>
      <c r="B114" s="1" t="s">
        <v>328</v>
      </c>
      <c r="C114" s="1" t="s">
        <v>23</v>
      </c>
      <c r="D114" s="1">
        <v>0.04</v>
      </c>
      <c r="E114" s="1">
        <v>125.99</v>
      </c>
      <c r="F114" s="1">
        <v>8.99</v>
      </c>
      <c r="G114" s="1" t="s">
        <v>14</v>
      </c>
      <c r="H114" s="1" t="s">
        <v>70</v>
      </c>
      <c r="I114" s="1" t="s">
        <v>16</v>
      </c>
      <c r="J114" s="1" t="s">
        <v>111</v>
      </c>
      <c r="K114" s="1" t="s">
        <v>49</v>
      </c>
      <c r="L114" s="1" t="s">
        <v>329</v>
      </c>
      <c r="M114" s="1">
        <v>0.59</v>
      </c>
      <c r="N114" s="1" t="s">
        <v>8</v>
      </c>
      <c r="O114" s="1" t="s">
        <v>87</v>
      </c>
      <c r="P114" s="1" t="s">
        <v>296</v>
      </c>
      <c r="Q114" s="1" t="s">
        <v>330</v>
      </c>
      <c r="R114" s="1">
        <v>19406</v>
      </c>
      <c r="S114" s="2">
        <v>42013</v>
      </c>
      <c r="T114" s="2">
        <v>42020</v>
      </c>
      <c r="U114" s="1">
        <v>-627.82191999999998</v>
      </c>
      <c r="V114" s="1">
        <v>1</v>
      </c>
      <c r="W114" s="1">
        <v>107.95</v>
      </c>
      <c r="X114" s="1">
        <v>91130</v>
      </c>
      <c r="Y114" s="1">
        <f>Table1[[#This Row],[Unit Price]]-Table1[[#This Row],[Discount]]</f>
        <v>125.94999999999999</v>
      </c>
      <c r="Z114" s="1" t="s">
        <v>3222</v>
      </c>
    </row>
    <row r="115" spans="1:26" x14ac:dyDescent="0.2">
      <c r="A115" s="3">
        <v>2555</v>
      </c>
      <c r="B115" s="3" t="s">
        <v>331</v>
      </c>
      <c r="C115" s="3" t="s">
        <v>23</v>
      </c>
      <c r="D115" s="3">
        <v>0.1</v>
      </c>
      <c r="E115" s="3">
        <v>2.6</v>
      </c>
      <c r="F115" s="3">
        <v>2.4</v>
      </c>
      <c r="G115" s="3" t="s">
        <v>14</v>
      </c>
      <c r="H115" s="3" t="s">
        <v>47</v>
      </c>
      <c r="I115" s="3" t="s">
        <v>24</v>
      </c>
      <c r="J115" s="3" t="s">
        <v>25</v>
      </c>
      <c r="K115" s="3" t="s">
        <v>26</v>
      </c>
      <c r="L115" s="3" t="s">
        <v>332</v>
      </c>
      <c r="M115" s="3">
        <v>0.57999999999999996</v>
      </c>
      <c r="N115" s="3" t="s">
        <v>8</v>
      </c>
      <c r="O115" s="3" t="s">
        <v>28</v>
      </c>
      <c r="P115" s="3" t="s">
        <v>333</v>
      </c>
      <c r="Q115" s="3" t="s">
        <v>334</v>
      </c>
      <c r="R115" s="3">
        <v>53711</v>
      </c>
      <c r="S115" s="4">
        <v>42013</v>
      </c>
      <c r="T115" s="4">
        <v>42018</v>
      </c>
      <c r="U115" s="3">
        <v>-88.04</v>
      </c>
      <c r="V115" s="3">
        <v>12</v>
      </c>
      <c r="W115" s="3">
        <v>30.1</v>
      </c>
      <c r="X115" s="3">
        <v>86527</v>
      </c>
      <c r="Y115" s="3">
        <f>Table1[[#This Row],[Unit Price]]-Table1[[#This Row],[Discount]]</f>
        <v>2.5</v>
      </c>
      <c r="Z115" s="3" t="s">
        <v>3220</v>
      </c>
    </row>
    <row r="116" spans="1:26" x14ac:dyDescent="0.2">
      <c r="A116" s="1">
        <v>1745</v>
      </c>
      <c r="B116" s="1" t="s">
        <v>335</v>
      </c>
      <c r="C116" s="1" t="s">
        <v>46</v>
      </c>
      <c r="D116" s="1">
        <v>0.02</v>
      </c>
      <c r="E116" s="1">
        <v>4.13</v>
      </c>
      <c r="F116" s="1">
        <v>6.89</v>
      </c>
      <c r="G116" s="1" t="s">
        <v>14</v>
      </c>
      <c r="H116" s="1" t="s">
        <v>47</v>
      </c>
      <c r="I116" s="1" t="s">
        <v>24</v>
      </c>
      <c r="J116" s="1" t="s">
        <v>128</v>
      </c>
      <c r="K116" s="1" t="s">
        <v>49</v>
      </c>
      <c r="L116" s="1" t="s">
        <v>336</v>
      </c>
      <c r="M116" s="1">
        <v>0.39</v>
      </c>
      <c r="N116" s="1" t="s">
        <v>8</v>
      </c>
      <c r="O116" s="1" t="s">
        <v>9</v>
      </c>
      <c r="P116" s="1" t="s">
        <v>51</v>
      </c>
      <c r="Q116" s="1" t="s">
        <v>337</v>
      </c>
      <c r="R116" s="1">
        <v>30305</v>
      </c>
      <c r="S116" s="2">
        <v>42013</v>
      </c>
      <c r="T116" s="2">
        <v>42014</v>
      </c>
      <c r="U116" s="1">
        <v>-51.737000000000002</v>
      </c>
      <c r="V116" s="1">
        <v>9</v>
      </c>
      <c r="W116" s="1">
        <v>45.87</v>
      </c>
      <c r="X116" s="1">
        <v>18561</v>
      </c>
      <c r="Y116" s="1">
        <f>Table1[[#This Row],[Unit Price]]-Table1[[#This Row],[Discount]]</f>
        <v>4.1100000000000003</v>
      </c>
      <c r="Z116" s="1" t="s">
        <v>3219</v>
      </c>
    </row>
    <row r="117" spans="1:26" x14ac:dyDescent="0.2">
      <c r="A117" s="3">
        <v>1749</v>
      </c>
      <c r="B117" s="3" t="s">
        <v>338</v>
      </c>
      <c r="C117" s="3" t="s">
        <v>46</v>
      </c>
      <c r="D117" s="3">
        <v>0.02</v>
      </c>
      <c r="E117" s="3">
        <v>4.13</v>
      </c>
      <c r="F117" s="3">
        <v>6.89</v>
      </c>
      <c r="G117" s="3" t="s">
        <v>14</v>
      </c>
      <c r="H117" s="3" t="s">
        <v>47</v>
      </c>
      <c r="I117" s="3" t="s">
        <v>24</v>
      </c>
      <c r="J117" s="3" t="s">
        <v>128</v>
      </c>
      <c r="K117" s="3" t="s">
        <v>49</v>
      </c>
      <c r="L117" s="3" t="s">
        <v>336</v>
      </c>
      <c r="M117" s="3">
        <v>0.39</v>
      </c>
      <c r="N117" s="3" t="s">
        <v>8</v>
      </c>
      <c r="O117" s="3" t="s">
        <v>28</v>
      </c>
      <c r="P117" s="3" t="s">
        <v>183</v>
      </c>
      <c r="Q117" s="3" t="s">
        <v>339</v>
      </c>
      <c r="R117" s="3">
        <v>73505</v>
      </c>
      <c r="S117" s="4">
        <v>42013</v>
      </c>
      <c r="T117" s="4">
        <v>42014</v>
      </c>
      <c r="U117" s="3">
        <v>-48.235999999999997</v>
      </c>
      <c r="V117" s="3">
        <v>2</v>
      </c>
      <c r="W117" s="3">
        <v>10.19</v>
      </c>
      <c r="X117" s="3">
        <v>87243</v>
      </c>
      <c r="Y117" s="3">
        <f>Table1[[#This Row],[Unit Price]]-Table1[[#This Row],[Discount]]</f>
        <v>4.1100000000000003</v>
      </c>
      <c r="Z117" s="3" t="s">
        <v>3220</v>
      </c>
    </row>
    <row r="118" spans="1:26" x14ac:dyDescent="0.2">
      <c r="A118" s="1">
        <v>2164</v>
      </c>
      <c r="B118" s="1" t="s">
        <v>340</v>
      </c>
      <c r="C118" s="1" t="s">
        <v>46</v>
      </c>
      <c r="D118" s="1">
        <v>0.01</v>
      </c>
      <c r="E118" s="1">
        <v>5.38</v>
      </c>
      <c r="F118" s="1">
        <v>7.57</v>
      </c>
      <c r="G118" s="1" t="s">
        <v>14</v>
      </c>
      <c r="H118" s="1" t="s">
        <v>3</v>
      </c>
      <c r="I118" s="1" t="s">
        <v>24</v>
      </c>
      <c r="J118" s="1" t="s">
        <v>48</v>
      </c>
      <c r="K118" s="1" t="s">
        <v>49</v>
      </c>
      <c r="L118" s="1" t="s">
        <v>341</v>
      </c>
      <c r="M118" s="1">
        <v>0.36</v>
      </c>
      <c r="N118" s="1" t="s">
        <v>8</v>
      </c>
      <c r="O118" s="1" t="s">
        <v>35</v>
      </c>
      <c r="P118" s="1" t="s">
        <v>66</v>
      </c>
      <c r="Q118" s="1" t="s">
        <v>342</v>
      </c>
      <c r="R118" s="1">
        <v>91104</v>
      </c>
      <c r="S118" s="2">
        <v>42013</v>
      </c>
      <c r="T118" s="2">
        <v>42014</v>
      </c>
      <c r="U118" s="1">
        <v>-66.779579999999996</v>
      </c>
      <c r="V118" s="1">
        <v>3</v>
      </c>
      <c r="W118" s="1">
        <v>18.68</v>
      </c>
      <c r="X118" s="1">
        <v>88794</v>
      </c>
      <c r="Y118" s="1">
        <f>Table1[[#This Row],[Unit Price]]-Table1[[#This Row],[Discount]]</f>
        <v>5.37</v>
      </c>
      <c r="Z118" s="1" t="s">
        <v>3221</v>
      </c>
    </row>
    <row r="119" spans="1:26" x14ac:dyDescent="0.2">
      <c r="A119" s="3">
        <v>2164</v>
      </c>
      <c r="B119" s="3" t="s">
        <v>340</v>
      </c>
      <c r="C119" s="3" t="s">
        <v>46</v>
      </c>
      <c r="D119" s="3">
        <v>0.05</v>
      </c>
      <c r="E119" s="3">
        <v>3.28</v>
      </c>
      <c r="F119" s="3">
        <v>3.97</v>
      </c>
      <c r="G119" s="3" t="s">
        <v>14</v>
      </c>
      <c r="H119" s="3" t="s">
        <v>3</v>
      </c>
      <c r="I119" s="3" t="s">
        <v>24</v>
      </c>
      <c r="J119" s="3" t="s">
        <v>25</v>
      </c>
      <c r="K119" s="3" t="s">
        <v>26</v>
      </c>
      <c r="L119" s="3" t="s">
        <v>343</v>
      </c>
      <c r="M119" s="3">
        <v>0.56000000000000005</v>
      </c>
      <c r="N119" s="3" t="s">
        <v>8</v>
      </c>
      <c r="O119" s="3" t="s">
        <v>35</v>
      </c>
      <c r="P119" s="3" t="s">
        <v>66</v>
      </c>
      <c r="Q119" s="3" t="s">
        <v>342</v>
      </c>
      <c r="R119" s="3">
        <v>91104</v>
      </c>
      <c r="S119" s="4">
        <v>42013</v>
      </c>
      <c r="T119" s="4">
        <v>42013</v>
      </c>
      <c r="U119" s="3">
        <v>-144.9188</v>
      </c>
      <c r="V119" s="3">
        <v>11</v>
      </c>
      <c r="W119" s="3">
        <v>36.299999999999997</v>
      </c>
      <c r="X119" s="3">
        <v>88794</v>
      </c>
      <c r="Y119" s="3">
        <f>Table1[[#This Row],[Unit Price]]-Table1[[#This Row],[Discount]]</f>
        <v>3.23</v>
      </c>
      <c r="Z119" s="3" t="s">
        <v>3221</v>
      </c>
    </row>
    <row r="120" spans="1:26" x14ac:dyDescent="0.2">
      <c r="A120" s="1">
        <v>2165</v>
      </c>
      <c r="B120" s="1" t="s">
        <v>344</v>
      </c>
      <c r="C120" s="1" t="s">
        <v>46</v>
      </c>
      <c r="D120" s="1">
        <v>0.09</v>
      </c>
      <c r="E120" s="1">
        <v>2.78</v>
      </c>
      <c r="F120" s="1">
        <v>0.97</v>
      </c>
      <c r="G120" s="1" t="s">
        <v>14</v>
      </c>
      <c r="H120" s="1" t="s">
        <v>3</v>
      </c>
      <c r="I120" s="1" t="s">
        <v>24</v>
      </c>
      <c r="J120" s="1" t="s">
        <v>25</v>
      </c>
      <c r="K120" s="1" t="s">
        <v>26</v>
      </c>
      <c r="L120" s="1" t="s">
        <v>345</v>
      </c>
      <c r="M120" s="1">
        <v>0.59</v>
      </c>
      <c r="N120" s="1" t="s">
        <v>8</v>
      </c>
      <c r="O120" s="1" t="s">
        <v>87</v>
      </c>
      <c r="P120" s="1" t="s">
        <v>307</v>
      </c>
      <c r="Q120" s="1" t="s">
        <v>346</v>
      </c>
      <c r="R120" s="1">
        <v>4330</v>
      </c>
      <c r="S120" s="2">
        <v>42013</v>
      </c>
      <c r="T120" s="2">
        <v>42015</v>
      </c>
      <c r="U120" s="1">
        <v>-5.0716000000000001</v>
      </c>
      <c r="V120" s="1">
        <v>6</v>
      </c>
      <c r="W120" s="1">
        <v>16.03</v>
      </c>
      <c r="X120" s="1">
        <v>88794</v>
      </c>
      <c r="Y120" s="1">
        <f>Table1[[#This Row],[Unit Price]]-Table1[[#This Row],[Discount]]</f>
        <v>2.69</v>
      </c>
      <c r="Z120" s="1" t="s">
        <v>3222</v>
      </c>
    </row>
    <row r="121" spans="1:26" x14ac:dyDescent="0.2">
      <c r="A121" s="3">
        <v>3331</v>
      </c>
      <c r="B121" s="3" t="s">
        <v>204</v>
      </c>
      <c r="C121" s="3" t="s">
        <v>46</v>
      </c>
      <c r="D121" s="3">
        <v>0.02</v>
      </c>
      <c r="E121" s="3">
        <v>4</v>
      </c>
      <c r="F121" s="3">
        <v>1.3</v>
      </c>
      <c r="G121" s="3" t="s">
        <v>14</v>
      </c>
      <c r="H121" s="3" t="s">
        <v>70</v>
      </c>
      <c r="I121" s="3" t="s">
        <v>24</v>
      </c>
      <c r="J121" s="3" t="s">
        <v>64</v>
      </c>
      <c r="K121" s="3" t="s">
        <v>26</v>
      </c>
      <c r="L121" s="3" t="s">
        <v>347</v>
      </c>
      <c r="M121" s="3">
        <v>0.37</v>
      </c>
      <c r="N121" s="3" t="s">
        <v>8</v>
      </c>
      <c r="O121" s="3" t="s">
        <v>9</v>
      </c>
      <c r="P121" s="3" t="s">
        <v>99</v>
      </c>
      <c r="Q121" s="3" t="s">
        <v>206</v>
      </c>
      <c r="R121" s="3">
        <v>32174</v>
      </c>
      <c r="S121" s="4">
        <v>42013</v>
      </c>
      <c r="T121" s="4">
        <v>42013</v>
      </c>
      <c r="U121" s="3">
        <v>-23.295999999999999</v>
      </c>
      <c r="V121" s="3">
        <v>12</v>
      </c>
      <c r="W121" s="3">
        <v>50.71</v>
      </c>
      <c r="X121" s="3">
        <v>86284</v>
      </c>
      <c r="Y121" s="3">
        <f>Table1[[#This Row],[Unit Price]]-Table1[[#This Row],[Discount]]</f>
        <v>3.98</v>
      </c>
      <c r="Z121" s="3" t="s">
        <v>3219</v>
      </c>
    </row>
    <row r="122" spans="1:26" x14ac:dyDescent="0.2">
      <c r="A122" s="1">
        <v>894</v>
      </c>
      <c r="B122" s="1" t="s">
        <v>348</v>
      </c>
      <c r="C122" s="1" t="s">
        <v>1</v>
      </c>
      <c r="D122" s="1">
        <v>0.01</v>
      </c>
      <c r="E122" s="1">
        <v>8.34</v>
      </c>
      <c r="F122" s="1">
        <v>0.96</v>
      </c>
      <c r="G122" s="1" t="s">
        <v>14</v>
      </c>
      <c r="H122" s="1" t="s">
        <v>70</v>
      </c>
      <c r="I122" s="1" t="s">
        <v>4</v>
      </c>
      <c r="J122" s="1" t="s">
        <v>102</v>
      </c>
      <c r="K122" s="1" t="s">
        <v>26</v>
      </c>
      <c r="L122" s="1" t="s">
        <v>349</v>
      </c>
      <c r="M122" s="1">
        <v>0.43</v>
      </c>
      <c r="N122" s="1" t="s">
        <v>8</v>
      </c>
      <c r="O122" s="1" t="s">
        <v>87</v>
      </c>
      <c r="P122" s="1" t="s">
        <v>350</v>
      </c>
      <c r="Q122" s="1" t="s">
        <v>42</v>
      </c>
      <c r="R122" s="1">
        <v>20024</v>
      </c>
      <c r="S122" s="2">
        <v>42014</v>
      </c>
      <c r="T122" s="2">
        <v>42016</v>
      </c>
      <c r="U122" s="1">
        <v>29.332000000000001</v>
      </c>
      <c r="V122" s="1">
        <v>24</v>
      </c>
      <c r="W122" s="1">
        <v>199.12</v>
      </c>
      <c r="X122" s="1">
        <v>14596</v>
      </c>
      <c r="Y122" s="1">
        <f>Table1[[#This Row],[Unit Price]]-Table1[[#This Row],[Discount]]</f>
        <v>8.33</v>
      </c>
      <c r="Z122" s="1" t="s">
        <v>3222</v>
      </c>
    </row>
    <row r="123" spans="1:26" x14ac:dyDescent="0.2">
      <c r="A123" s="3">
        <v>894</v>
      </c>
      <c r="B123" s="3" t="s">
        <v>348</v>
      </c>
      <c r="C123" s="3" t="s">
        <v>1</v>
      </c>
      <c r="D123" s="3">
        <v>0.06</v>
      </c>
      <c r="E123" s="3">
        <v>3.28</v>
      </c>
      <c r="F123" s="3">
        <v>3.97</v>
      </c>
      <c r="G123" s="3" t="s">
        <v>14</v>
      </c>
      <c r="H123" s="3" t="s">
        <v>70</v>
      </c>
      <c r="I123" s="3" t="s">
        <v>24</v>
      </c>
      <c r="J123" s="3" t="s">
        <v>25</v>
      </c>
      <c r="K123" s="3" t="s">
        <v>26</v>
      </c>
      <c r="L123" s="3" t="s">
        <v>343</v>
      </c>
      <c r="M123" s="3">
        <v>0.56000000000000005</v>
      </c>
      <c r="N123" s="3" t="s">
        <v>8</v>
      </c>
      <c r="O123" s="3" t="s">
        <v>87</v>
      </c>
      <c r="P123" s="3" t="s">
        <v>350</v>
      </c>
      <c r="Q123" s="3" t="s">
        <v>42</v>
      </c>
      <c r="R123" s="3">
        <v>20024</v>
      </c>
      <c r="S123" s="4">
        <v>42014</v>
      </c>
      <c r="T123" s="4">
        <v>42015</v>
      </c>
      <c r="U123" s="3">
        <v>-86</v>
      </c>
      <c r="V123" s="3">
        <v>19</v>
      </c>
      <c r="W123" s="3">
        <v>63.14</v>
      </c>
      <c r="X123" s="3">
        <v>14596</v>
      </c>
      <c r="Y123" s="3">
        <f>Table1[[#This Row],[Unit Price]]-Table1[[#This Row],[Discount]]</f>
        <v>3.2199999999999998</v>
      </c>
      <c r="Z123" s="3" t="s">
        <v>3222</v>
      </c>
    </row>
    <row r="124" spans="1:26" x14ac:dyDescent="0.2">
      <c r="A124" s="1">
        <v>896</v>
      </c>
      <c r="B124" s="1" t="s">
        <v>351</v>
      </c>
      <c r="C124" s="1" t="s">
        <v>1</v>
      </c>
      <c r="D124" s="1">
        <v>0.01</v>
      </c>
      <c r="E124" s="1">
        <v>8.34</v>
      </c>
      <c r="F124" s="1">
        <v>0.96</v>
      </c>
      <c r="G124" s="1" t="s">
        <v>14</v>
      </c>
      <c r="H124" s="1" t="s">
        <v>70</v>
      </c>
      <c r="I124" s="1" t="s">
        <v>4</v>
      </c>
      <c r="J124" s="1" t="s">
        <v>102</v>
      </c>
      <c r="K124" s="1" t="s">
        <v>26</v>
      </c>
      <c r="L124" s="1" t="s">
        <v>349</v>
      </c>
      <c r="M124" s="1">
        <v>0.43</v>
      </c>
      <c r="N124" s="1" t="s">
        <v>8</v>
      </c>
      <c r="O124" s="1" t="s">
        <v>28</v>
      </c>
      <c r="P124" s="1" t="s">
        <v>163</v>
      </c>
      <c r="Q124" s="1" t="s">
        <v>352</v>
      </c>
      <c r="R124" s="1">
        <v>76201</v>
      </c>
      <c r="S124" s="2">
        <v>42014</v>
      </c>
      <c r="T124" s="2">
        <v>42016</v>
      </c>
      <c r="U124" s="1">
        <v>34.348199999999999</v>
      </c>
      <c r="V124" s="1">
        <v>6</v>
      </c>
      <c r="W124" s="1">
        <v>49.78</v>
      </c>
      <c r="X124" s="1">
        <v>90166</v>
      </c>
      <c r="Y124" s="1">
        <f>Table1[[#This Row],[Unit Price]]-Table1[[#This Row],[Discount]]</f>
        <v>8.33</v>
      </c>
      <c r="Z124" s="1" t="s">
        <v>3220</v>
      </c>
    </row>
    <row r="125" spans="1:26" x14ac:dyDescent="0.2">
      <c r="A125" s="3">
        <v>896</v>
      </c>
      <c r="B125" s="3" t="s">
        <v>351</v>
      </c>
      <c r="C125" s="3" t="s">
        <v>1</v>
      </c>
      <c r="D125" s="3">
        <v>0.06</v>
      </c>
      <c r="E125" s="3">
        <v>3.28</v>
      </c>
      <c r="F125" s="3">
        <v>3.97</v>
      </c>
      <c r="G125" s="3" t="s">
        <v>14</v>
      </c>
      <c r="H125" s="3" t="s">
        <v>70</v>
      </c>
      <c r="I125" s="3" t="s">
        <v>24</v>
      </c>
      <c r="J125" s="3" t="s">
        <v>25</v>
      </c>
      <c r="K125" s="3" t="s">
        <v>26</v>
      </c>
      <c r="L125" s="3" t="s">
        <v>343</v>
      </c>
      <c r="M125" s="3">
        <v>0.56000000000000005</v>
      </c>
      <c r="N125" s="3" t="s">
        <v>8</v>
      </c>
      <c r="O125" s="3" t="s">
        <v>28</v>
      </c>
      <c r="P125" s="3" t="s">
        <v>163</v>
      </c>
      <c r="Q125" s="3" t="s">
        <v>352</v>
      </c>
      <c r="R125" s="3">
        <v>76201</v>
      </c>
      <c r="S125" s="4">
        <v>42014</v>
      </c>
      <c r="T125" s="4">
        <v>42015</v>
      </c>
      <c r="U125" s="3">
        <v>-66.650000000000006</v>
      </c>
      <c r="V125" s="3">
        <v>5</v>
      </c>
      <c r="W125" s="3">
        <v>16.62</v>
      </c>
      <c r="X125" s="3">
        <v>90166</v>
      </c>
      <c r="Y125" s="3">
        <f>Table1[[#This Row],[Unit Price]]-Table1[[#This Row],[Discount]]</f>
        <v>3.2199999999999998</v>
      </c>
      <c r="Z125" s="3" t="s">
        <v>3220</v>
      </c>
    </row>
    <row r="126" spans="1:26" x14ac:dyDescent="0.2">
      <c r="A126" s="1">
        <v>1976</v>
      </c>
      <c r="B126" s="1" t="s">
        <v>353</v>
      </c>
      <c r="C126" s="1" t="s">
        <v>1</v>
      </c>
      <c r="D126" s="1">
        <v>0.05</v>
      </c>
      <c r="E126" s="1">
        <v>70.98</v>
      </c>
      <c r="F126" s="1">
        <v>46.74</v>
      </c>
      <c r="G126" s="1" t="s">
        <v>2</v>
      </c>
      <c r="H126" s="1" t="s">
        <v>15</v>
      </c>
      <c r="I126" s="1" t="s">
        <v>4</v>
      </c>
      <c r="J126" s="1" t="s">
        <v>93</v>
      </c>
      <c r="K126" s="1" t="s">
        <v>6</v>
      </c>
      <c r="L126" s="1" t="s">
        <v>354</v>
      </c>
      <c r="M126" s="1">
        <v>0.56000000000000005</v>
      </c>
      <c r="N126" s="1" t="s">
        <v>8</v>
      </c>
      <c r="O126" s="1" t="s">
        <v>28</v>
      </c>
      <c r="P126" s="1" t="s">
        <v>265</v>
      </c>
      <c r="Q126" s="1" t="s">
        <v>355</v>
      </c>
      <c r="R126" s="1">
        <v>48823</v>
      </c>
      <c r="S126" s="2">
        <v>42014</v>
      </c>
      <c r="T126" s="2">
        <v>42015</v>
      </c>
      <c r="U126" s="1">
        <v>-850.65239999999994</v>
      </c>
      <c r="V126" s="1">
        <v>8</v>
      </c>
      <c r="W126" s="1">
        <v>551.51</v>
      </c>
      <c r="X126" s="1">
        <v>89039</v>
      </c>
      <c r="Y126" s="1">
        <f>Table1[[#This Row],[Unit Price]]-Table1[[#This Row],[Discount]]</f>
        <v>70.930000000000007</v>
      </c>
      <c r="Z126" s="1" t="s">
        <v>3220</v>
      </c>
    </row>
    <row r="127" spans="1:26" x14ac:dyDescent="0.2">
      <c r="A127" s="3">
        <v>1976</v>
      </c>
      <c r="B127" s="3" t="s">
        <v>353</v>
      </c>
      <c r="C127" s="3" t="s">
        <v>1</v>
      </c>
      <c r="D127" s="3">
        <v>0.05</v>
      </c>
      <c r="E127" s="3">
        <v>11.55</v>
      </c>
      <c r="F127" s="3">
        <v>2.36</v>
      </c>
      <c r="G127" s="3" t="s">
        <v>14</v>
      </c>
      <c r="H127" s="3" t="s">
        <v>15</v>
      </c>
      <c r="I127" s="3" t="s">
        <v>24</v>
      </c>
      <c r="J127" s="3" t="s">
        <v>25</v>
      </c>
      <c r="K127" s="3" t="s">
        <v>26</v>
      </c>
      <c r="L127" s="3" t="s">
        <v>356</v>
      </c>
      <c r="M127" s="3">
        <v>0.55000000000000004</v>
      </c>
      <c r="N127" s="3" t="s">
        <v>8</v>
      </c>
      <c r="O127" s="3" t="s">
        <v>28</v>
      </c>
      <c r="P127" s="3" t="s">
        <v>265</v>
      </c>
      <c r="Q127" s="3" t="s">
        <v>355</v>
      </c>
      <c r="R127" s="3">
        <v>48823</v>
      </c>
      <c r="S127" s="4">
        <v>42014</v>
      </c>
      <c r="T127" s="4">
        <v>42016</v>
      </c>
      <c r="U127" s="3">
        <v>98.525099999999995</v>
      </c>
      <c r="V127" s="3">
        <v>12</v>
      </c>
      <c r="W127" s="3">
        <v>142.79</v>
      </c>
      <c r="X127" s="3">
        <v>89039</v>
      </c>
      <c r="Y127" s="3">
        <f>Table1[[#This Row],[Unit Price]]-Table1[[#This Row],[Discount]]</f>
        <v>11.5</v>
      </c>
      <c r="Z127" s="3" t="s">
        <v>3220</v>
      </c>
    </row>
    <row r="128" spans="1:26" x14ac:dyDescent="0.2">
      <c r="A128" s="1">
        <v>2418</v>
      </c>
      <c r="B128" s="1" t="s">
        <v>216</v>
      </c>
      <c r="C128" s="1" t="s">
        <v>13</v>
      </c>
      <c r="D128" s="1">
        <v>0.1</v>
      </c>
      <c r="E128" s="1">
        <v>599.99</v>
      </c>
      <c r="F128" s="1">
        <v>24.49</v>
      </c>
      <c r="G128" s="1" t="s">
        <v>14</v>
      </c>
      <c r="H128" s="1" t="s">
        <v>15</v>
      </c>
      <c r="I128" s="1" t="s">
        <v>16</v>
      </c>
      <c r="J128" s="1" t="s">
        <v>39</v>
      </c>
      <c r="K128" s="1" t="s">
        <v>40</v>
      </c>
      <c r="L128" s="1" t="s">
        <v>357</v>
      </c>
      <c r="M128" s="1">
        <v>0.5</v>
      </c>
      <c r="N128" s="1" t="s">
        <v>8</v>
      </c>
      <c r="O128" s="1" t="s">
        <v>9</v>
      </c>
      <c r="P128" s="1" t="s">
        <v>218</v>
      </c>
      <c r="Q128" s="1" t="s">
        <v>219</v>
      </c>
      <c r="R128" s="1">
        <v>23805</v>
      </c>
      <c r="S128" s="2">
        <v>42014</v>
      </c>
      <c r="T128" s="2">
        <v>42015</v>
      </c>
      <c r="U128" s="1">
        <v>-343.12599999999998</v>
      </c>
      <c r="V128" s="1">
        <v>11</v>
      </c>
      <c r="W128" s="1">
        <v>6355.69</v>
      </c>
      <c r="X128" s="1">
        <v>86753</v>
      </c>
      <c r="Y128" s="1">
        <f>Table1[[#This Row],[Unit Price]]-Table1[[#This Row],[Discount]]</f>
        <v>599.89</v>
      </c>
      <c r="Z128" s="1" t="s">
        <v>3219</v>
      </c>
    </row>
    <row r="129" spans="1:26" x14ac:dyDescent="0.2">
      <c r="A129" s="3">
        <v>2418</v>
      </c>
      <c r="B129" s="3" t="s">
        <v>216</v>
      </c>
      <c r="C129" s="3" t="s">
        <v>13</v>
      </c>
      <c r="D129" s="3">
        <v>0.06</v>
      </c>
      <c r="E129" s="3">
        <v>2.78</v>
      </c>
      <c r="F129" s="3">
        <v>1.25</v>
      </c>
      <c r="G129" s="3" t="s">
        <v>14</v>
      </c>
      <c r="H129" s="3" t="s">
        <v>15</v>
      </c>
      <c r="I129" s="3" t="s">
        <v>24</v>
      </c>
      <c r="J129" s="3" t="s">
        <v>25</v>
      </c>
      <c r="K129" s="3" t="s">
        <v>26</v>
      </c>
      <c r="L129" s="3" t="s">
        <v>358</v>
      </c>
      <c r="M129" s="3">
        <v>0.59</v>
      </c>
      <c r="N129" s="3" t="s">
        <v>8</v>
      </c>
      <c r="O129" s="3" t="s">
        <v>9</v>
      </c>
      <c r="P129" s="3" t="s">
        <v>218</v>
      </c>
      <c r="Q129" s="3" t="s">
        <v>219</v>
      </c>
      <c r="R129" s="3">
        <v>23805</v>
      </c>
      <c r="S129" s="4">
        <v>42014</v>
      </c>
      <c r="T129" s="4">
        <v>42016</v>
      </c>
      <c r="U129" s="3">
        <v>66.36</v>
      </c>
      <c r="V129" s="3">
        <v>10</v>
      </c>
      <c r="W129" s="3">
        <v>28.09</v>
      </c>
      <c r="X129" s="3">
        <v>86753</v>
      </c>
      <c r="Y129" s="3">
        <f>Table1[[#This Row],[Unit Price]]-Table1[[#This Row],[Discount]]</f>
        <v>2.7199999999999998</v>
      </c>
      <c r="Z129" s="3" t="s">
        <v>3219</v>
      </c>
    </row>
    <row r="130" spans="1:26" x14ac:dyDescent="0.2">
      <c r="A130" s="1">
        <v>2132</v>
      </c>
      <c r="B130" s="1" t="s">
        <v>359</v>
      </c>
      <c r="C130" s="1" t="s">
        <v>23</v>
      </c>
      <c r="D130" s="1">
        <v>0.05</v>
      </c>
      <c r="E130" s="1">
        <v>30.42</v>
      </c>
      <c r="F130" s="1">
        <v>8.65</v>
      </c>
      <c r="G130" s="1" t="s">
        <v>63</v>
      </c>
      <c r="H130" s="1" t="s">
        <v>47</v>
      </c>
      <c r="I130" s="1" t="s">
        <v>16</v>
      </c>
      <c r="J130" s="1" t="s">
        <v>17</v>
      </c>
      <c r="K130" s="1" t="s">
        <v>49</v>
      </c>
      <c r="L130" s="1" t="s">
        <v>360</v>
      </c>
      <c r="M130" s="1">
        <v>0.74</v>
      </c>
      <c r="N130" s="1" t="s">
        <v>8</v>
      </c>
      <c r="O130" s="1" t="s">
        <v>28</v>
      </c>
      <c r="P130" s="1" t="s">
        <v>56</v>
      </c>
      <c r="Q130" s="1" t="s">
        <v>361</v>
      </c>
      <c r="R130" s="1">
        <v>63042</v>
      </c>
      <c r="S130" s="2">
        <v>42014</v>
      </c>
      <c r="T130" s="2">
        <v>42018</v>
      </c>
      <c r="U130" s="1">
        <v>-191.2576</v>
      </c>
      <c r="V130" s="1">
        <v>11</v>
      </c>
      <c r="W130" s="1">
        <v>334.44</v>
      </c>
      <c r="X130" s="1">
        <v>90078</v>
      </c>
      <c r="Y130" s="1">
        <f>Table1[[#This Row],[Unit Price]]-Table1[[#This Row],[Discount]]</f>
        <v>30.37</v>
      </c>
      <c r="Z130" s="1" t="s">
        <v>3220</v>
      </c>
    </row>
    <row r="131" spans="1:26" x14ac:dyDescent="0.2">
      <c r="A131" s="3">
        <v>2346</v>
      </c>
      <c r="B131" s="3" t="s">
        <v>362</v>
      </c>
      <c r="C131" s="3" t="s">
        <v>23</v>
      </c>
      <c r="D131" s="3">
        <v>0.03</v>
      </c>
      <c r="E131" s="3">
        <v>297.64</v>
      </c>
      <c r="F131" s="3">
        <v>14.7</v>
      </c>
      <c r="G131" s="3" t="s">
        <v>2</v>
      </c>
      <c r="H131" s="3" t="s">
        <v>70</v>
      </c>
      <c r="I131" s="3" t="s">
        <v>16</v>
      </c>
      <c r="J131" s="3" t="s">
        <v>32</v>
      </c>
      <c r="K131" s="3" t="s">
        <v>33</v>
      </c>
      <c r="L131" s="3" t="s">
        <v>363</v>
      </c>
      <c r="M131" s="3">
        <v>0.56999999999999995</v>
      </c>
      <c r="N131" s="3" t="s">
        <v>8</v>
      </c>
      <c r="O131" s="3" t="s">
        <v>9</v>
      </c>
      <c r="P131" s="3" t="s">
        <v>364</v>
      </c>
      <c r="Q131" s="3" t="s">
        <v>365</v>
      </c>
      <c r="R131" s="3">
        <v>40258</v>
      </c>
      <c r="S131" s="4">
        <v>42014</v>
      </c>
      <c r="T131" s="4">
        <v>42019</v>
      </c>
      <c r="U131" s="3">
        <v>-48.972000000000001</v>
      </c>
      <c r="V131" s="3">
        <v>12</v>
      </c>
      <c r="W131" s="3">
        <v>3707.05</v>
      </c>
      <c r="X131" s="3">
        <v>89503</v>
      </c>
      <c r="Y131" s="3">
        <f>Table1[[#This Row],[Unit Price]]-Table1[[#This Row],[Discount]]</f>
        <v>297.61</v>
      </c>
      <c r="Z131" s="3" t="s">
        <v>3219</v>
      </c>
    </row>
    <row r="132" spans="1:26" x14ac:dyDescent="0.2">
      <c r="A132" s="1">
        <v>2797</v>
      </c>
      <c r="B132" s="1" t="s">
        <v>366</v>
      </c>
      <c r="C132" s="1" t="s">
        <v>92</v>
      </c>
      <c r="D132" s="1">
        <v>0</v>
      </c>
      <c r="E132" s="1">
        <v>5.0199999999999996</v>
      </c>
      <c r="F132" s="1">
        <v>5.14</v>
      </c>
      <c r="G132" s="1" t="s">
        <v>14</v>
      </c>
      <c r="H132" s="1" t="s">
        <v>15</v>
      </c>
      <c r="I132" s="1" t="s">
        <v>16</v>
      </c>
      <c r="J132" s="1" t="s">
        <v>17</v>
      </c>
      <c r="K132" s="1" t="s">
        <v>18</v>
      </c>
      <c r="L132" s="1" t="s">
        <v>367</v>
      </c>
      <c r="M132" s="1">
        <v>0.79</v>
      </c>
      <c r="N132" s="1" t="s">
        <v>8</v>
      </c>
      <c r="O132" s="1" t="s">
        <v>87</v>
      </c>
      <c r="P132" s="1" t="s">
        <v>296</v>
      </c>
      <c r="Q132" s="1" t="s">
        <v>368</v>
      </c>
      <c r="R132" s="1">
        <v>15122</v>
      </c>
      <c r="S132" s="2">
        <v>42014</v>
      </c>
      <c r="T132" s="2">
        <v>42015</v>
      </c>
      <c r="U132" s="1">
        <v>-159.30279999999999</v>
      </c>
      <c r="V132" s="1">
        <v>8</v>
      </c>
      <c r="W132" s="1">
        <v>43.94</v>
      </c>
      <c r="X132" s="1">
        <v>87552</v>
      </c>
      <c r="Y132" s="1">
        <f>Table1[[#This Row],[Unit Price]]-Table1[[#This Row],[Discount]]</f>
        <v>5.0199999999999996</v>
      </c>
      <c r="Z132" s="1" t="s">
        <v>3222</v>
      </c>
    </row>
    <row r="133" spans="1:26" x14ac:dyDescent="0.2">
      <c r="A133" s="3">
        <v>194</v>
      </c>
      <c r="B133" s="3" t="s">
        <v>369</v>
      </c>
      <c r="C133" s="3" t="s">
        <v>46</v>
      </c>
      <c r="D133" s="3">
        <v>0.02</v>
      </c>
      <c r="E133" s="3">
        <v>6.48</v>
      </c>
      <c r="F133" s="3">
        <v>9.17</v>
      </c>
      <c r="G133" s="3" t="s">
        <v>14</v>
      </c>
      <c r="H133" s="3" t="s">
        <v>70</v>
      </c>
      <c r="I133" s="3" t="s">
        <v>24</v>
      </c>
      <c r="J133" s="3" t="s">
        <v>64</v>
      </c>
      <c r="K133" s="3" t="s">
        <v>49</v>
      </c>
      <c r="L133" s="3" t="s">
        <v>370</v>
      </c>
      <c r="M133" s="3">
        <v>0.37</v>
      </c>
      <c r="N133" s="3" t="s">
        <v>8</v>
      </c>
      <c r="O133" s="3" t="s">
        <v>35</v>
      </c>
      <c r="P133" s="3" t="s">
        <v>122</v>
      </c>
      <c r="Q133" s="3" t="s">
        <v>371</v>
      </c>
      <c r="R133" s="3">
        <v>84043</v>
      </c>
      <c r="S133" s="4">
        <v>42014</v>
      </c>
      <c r="T133" s="4">
        <v>42015</v>
      </c>
      <c r="U133" s="3">
        <v>-105.68519999999999</v>
      </c>
      <c r="V133" s="3">
        <v>4</v>
      </c>
      <c r="W133" s="3">
        <v>28.2</v>
      </c>
      <c r="X133" s="3">
        <v>90431</v>
      </c>
      <c r="Y133" s="3">
        <f>Table1[[#This Row],[Unit Price]]-Table1[[#This Row],[Discount]]</f>
        <v>6.4600000000000009</v>
      </c>
      <c r="Z133" s="3" t="s">
        <v>3221</v>
      </c>
    </row>
    <row r="134" spans="1:26" x14ac:dyDescent="0.2">
      <c r="A134" s="1">
        <v>947</v>
      </c>
      <c r="B134" s="1" t="s">
        <v>372</v>
      </c>
      <c r="C134" s="1" t="s">
        <v>1</v>
      </c>
      <c r="D134" s="1">
        <v>0.08</v>
      </c>
      <c r="E134" s="1">
        <v>14.2</v>
      </c>
      <c r="F134" s="1">
        <v>5.3</v>
      </c>
      <c r="G134" s="1" t="s">
        <v>63</v>
      </c>
      <c r="H134" s="1" t="s">
        <v>47</v>
      </c>
      <c r="I134" s="1" t="s">
        <v>4</v>
      </c>
      <c r="J134" s="1" t="s">
        <v>102</v>
      </c>
      <c r="K134" s="1" t="s">
        <v>26</v>
      </c>
      <c r="L134" s="1" t="s">
        <v>264</v>
      </c>
      <c r="M134" s="1">
        <v>0.46</v>
      </c>
      <c r="N134" s="1" t="s">
        <v>8</v>
      </c>
      <c r="O134" s="1" t="s">
        <v>87</v>
      </c>
      <c r="P134" s="1" t="s">
        <v>373</v>
      </c>
      <c r="Q134" s="1" t="s">
        <v>374</v>
      </c>
      <c r="R134" s="1">
        <v>7002</v>
      </c>
      <c r="S134" s="2">
        <v>42015</v>
      </c>
      <c r="T134" s="2">
        <v>42017</v>
      </c>
      <c r="U134" s="1">
        <v>27.23</v>
      </c>
      <c r="V134" s="1">
        <v>5</v>
      </c>
      <c r="W134" s="1">
        <v>72.11</v>
      </c>
      <c r="X134" s="1">
        <v>86565</v>
      </c>
      <c r="Y134" s="1">
        <f>Table1[[#This Row],[Unit Price]]-Table1[[#This Row],[Discount]]</f>
        <v>14.12</v>
      </c>
      <c r="Z134" s="1" t="s">
        <v>3222</v>
      </c>
    </row>
    <row r="135" spans="1:26" x14ac:dyDescent="0.2">
      <c r="A135" s="3">
        <v>166</v>
      </c>
      <c r="B135" s="3" t="s">
        <v>375</v>
      </c>
      <c r="C135" s="3" t="s">
        <v>23</v>
      </c>
      <c r="D135" s="3">
        <v>0.08</v>
      </c>
      <c r="E135" s="3">
        <v>399.98</v>
      </c>
      <c r="F135" s="3">
        <v>12.06</v>
      </c>
      <c r="G135" s="3" t="s">
        <v>2</v>
      </c>
      <c r="H135" s="3" t="s">
        <v>15</v>
      </c>
      <c r="I135" s="3" t="s">
        <v>16</v>
      </c>
      <c r="J135" s="3" t="s">
        <v>32</v>
      </c>
      <c r="K135" s="3" t="s">
        <v>6</v>
      </c>
      <c r="L135" s="3" t="s">
        <v>159</v>
      </c>
      <c r="M135" s="3">
        <v>0.56000000000000005</v>
      </c>
      <c r="N135" s="3" t="s">
        <v>8</v>
      </c>
      <c r="O135" s="3" t="s">
        <v>9</v>
      </c>
      <c r="P135" s="3" t="s">
        <v>376</v>
      </c>
      <c r="Q135" s="3" t="s">
        <v>377</v>
      </c>
      <c r="R135" s="3">
        <v>37087</v>
      </c>
      <c r="S135" s="4">
        <v>42015</v>
      </c>
      <c r="T135" s="4">
        <v>42022</v>
      </c>
      <c r="U135" s="3">
        <v>28.514099999999999</v>
      </c>
      <c r="V135" s="3">
        <v>5</v>
      </c>
      <c r="W135" s="3">
        <v>1839.91</v>
      </c>
      <c r="X135" s="3">
        <v>89426</v>
      </c>
      <c r="Y135" s="3">
        <f>Table1[[#This Row],[Unit Price]]-Table1[[#This Row],[Discount]]</f>
        <v>399.90000000000003</v>
      </c>
      <c r="Z135" s="3" t="s">
        <v>3219</v>
      </c>
    </row>
    <row r="136" spans="1:26" x14ac:dyDescent="0.2">
      <c r="A136" s="1">
        <v>466</v>
      </c>
      <c r="B136" s="1" t="s">
        <v>378</v>
      </c>
      <c r="C136" s="1" t="s">
        <v>46</v>
      </c>
      <c r="D136" s="1">
        <v>0.08</v>
      </c>
      <c r="E136" s="1">
        <v>297.64</v>
      </c>
      <c r="F136" s="1">
        <v>14.7</v>
      </c>
      <c r="G136" s="1" t="s">
        <v>2</v>
      </c>
      <c r="H136" s="1" t="s">
        <v>3</v>
      </c>
      <c r="I136" s="1" t="s">
        <v>16</v>
      </c>
      <c r="J136" s="1" t="s">
        <v>32</v>
      </c>
      <c r="K136" s="1" t="s">
        <v>33</v>
      </c>
      <c r="L136" s="1" t="s">
        <v>363</v>
      </c>
      <c r="M136" s="1">
        <v>0.56999999999999995</v>
      </c>
      <c r="N136" s="1" t="s">
        <v>8</v>
      </c>
      <c r="O136" s="1" t="s">
        <v>87</v>
      </c>
      <c r="P136" s="1" t="s">
        <v>379</v>
      </c>
      <c r="Q136" s="1" t="s">
        <v>380</v>
      </c>
      <c r="R136" s="1">
        <v>2019</v>
      </c>
      <c r="S136" s="2">
        <v>42015</v>
      </c>
      <c r="T136" s="2">
        <v>42015</v>
      </c>
      <c r="U136" s="1">
        <v>496.79680000000002</v>
      </c>
      <c r="V136" s="1">
        <v>5</v>
      </c>
      <c r="W136" s="1">
        <v>1132.8399999999999</v>
      </c>
      <c r="X136" s="1">
        <v>88060</v>
      </c>
      <c r="Y136" s="1">
        <f>Table1[[#This Row],[Unit Price]]-Table1[[#This Row],[Discount]]</f>
        <v>297.56</v>
      </c>
      <c r="Z136" s="1" t="s">
        <v>3222</v>
      </c>
    </row>
    <row r="137" spans="1:26" x14ac:dyDescent="0.2">
      <c r="A137" s="3">
        <v>467</v>
      </c>
      <c r="B137" s="3" t="s">
        <v>381</v>
      </c>
      <c r="C137" s="3" t="s">
        <v>46</v>
      </c>
      <c r="D137" s="3">
        <v>0.02</v>
      </c>
      <c r="E137" s="3">
        <v>12.99</v>
      </c>
      <c r="F137" s="3">
        <v>14.37</v>
      </c>
      <c r="G137" s="3" t="s">
        <v>14</v>
      </c>
      <c r="H137" s="3" t="s">
        <v>3</v>
      </c>
      <c r="I137" s="3" t="s">
        <v>4</v>
      </c>
      <c r="J137" s="3" t="s">
        <v>102</v>
      </c>
      <c r="K137" s="3" t="s">
        <v>40</v>
      </c>
      <c r="L137" s="3" t="s">
        <v>382</v>
      </c>
      <c r="M137" s="3">
        <v>0.73</v>
      </c>
      <c r="N137" s="3" t="s">
        <v>8</v>
      </c>
      <c r="O137" s="3" t="s">
        <v>87</v>
      </c>
      <c r="P137" s="3" t="s">
        <v>379</v>
      </c>
      <c r="Q137" s="3" t="s">
        <v>383</v>
      </c>
      <c r="R137" s="3">
        <v>1915</v>
      </c>
      <c r="S137" s="4">
        <v>42015</v>
      </c>
      <c r="T137" s="4">
        <v>42016</v>
      </c>
      <c r="U137" s="3">
        <v>-556.80960000000005</v>
      </c>
      <c r="V137" s="3">
        <v>11</v>
      </c>
      <c r="W137" s="3">
        <v>143.63</v>
      </c>
      <c r="X137" s="3">
        <v>88060</v>
      </c>
      <c r="Y137" s="3">
        <f>Table1[[#This Row],[Unit Price]]-Table1[[#This Row],[Discount]]</f>
        <v>12.97</v>
      </c>
      <c r="Z137" s="3" t="s">
        <v>3222</v>
      </c>
    </row>
    <row r="138" spans="1:26" x14ac:dyDescent="0.2">
      <c r="A138" s="1">
        <v>468</v>
      </c>
      <c r="B138" s="1" t="s">
        <v>384</v>
      </c>
      <c r="C138" s="1" t="s">
        <v>46</v>
      </c>
      <c r="D138" s="1">
        <v>0.06</v>
      </c>
      <c r="E138" s="1">
        <v>14.42</v>
      </c>
      <c r="F138" s="1">
        <v>6.75</v>
      </c>
      <c r="G138" s="1" t="s">
        <v>14</v>
      </c>
      <c r="H138" s="1" t="s">
        <v>3</v>
      </c>
      <c r="I138" s="1" t="s">
        <v>24</v>
      </c>
      <c r="J138" s="1" t="s">
        <v>71</v>
      </c>
      <c r="K138" s="1" t="s">
        <v>120</v>
      </c>
      <c r="L138" s="1" t="s">
        <v>385</v>
      </c>
      <c r="M138" s="1">
        <v>0.52</v>
      </c>
      <c r="N138" s="1" t="s">
        <v>8</v>
      </c>
      <c r="O138" s="1" t="s">
        <v>87</v>
      </c>
      <c r="P138" s="1" t="s">
        <v>379</v>
      </c>
      <c r="Q138" s="1" t="s">
        <v>386</v>
      </c>
      <c r="R138" s="1">
        <v>2341</v>
      </c>
      <c r="S138" s="2">
        <v>42015</v>
      </c>
      <c r="T138" s="2">
        <v>42016</v>
      </c>
      <c r="U138" s="1">
        <v>-27.738800000000001</v>
      </c>
      <c r="V138" s="1">
        <v>5</v>
      </c>
      <c r="W138" s="1">
        <v>73.040000000000006</v>
      </c>
      <c r="X138" s="1">
        <v>88060</v>
      </c>
      <c r="Y138" s="1">
        <f>Table1[[#This Row],[Unit Price]]-Table1[[#This Row],[Discount]]</f>
        <v>14.36</v>
      </c>
      <c r="Z138" s="1" t="s">
        <v>3222</v>
      </c>
    </row>
    <row r="139" spans="1:26" x14ac:dyDescent="0.2">
      <c r="A139" s="3">
        <v>469</v>
      </c>
      <c r="B139" s="3" t="s">
        <v>387</v>
      </c>
      <c r="C139" s="3" t="s">
        <v>46</v>
      </c>
      <c r="D139" s="3">
        <v>0.05</v>
      </c>
      <c r="E139" s="3">
        <v>4.1399999999999997</v>
      </c>
      <c r="F139" s="3">
        <v>6.6</v>
      </c>
      <c r="G139" s="3" t="s">
        <v>63</v>
      </c>
      <c r="H139" s="3" t="s">
        <v>3</v>
      </c>
      <c r="I139" s="3" t="s">
        <v>4</v>
      </c>
      <c r="J139" s="3" t="s">
        <v>102</v>
      </c>
      <c r="K139" s="3" t="s">
        <v>49</v>
      </c>
      <c r="L139" s="3" t="s">
        <v>388</v>
      </c>
      <c r="M139" s="3">
        <v>0.49</v>
      </c>
      <c r="N139" s="3" t="s">
        <v>8</v>
      </c>
      <c r="O139" s="3" t="s">
        <v>87</v>
      </c>
      <c r="P139" s="3" t="s">
        <v>373</v>
      </c>
      <c r="Q139" s="3" t="s">
        <v>389</v>
      </c>
      <c r="R139" s="3">
        <v>7506</v>
      </c>
      <c r="S139" s="4">
        <v>42015</v>
      </c>
      <c r="T139" s="4">
        <v>42017</v>
      </c>
      <c r="U139" s="3">
        <v>-128.68719999999999</v>
      </c>
      <c r="V139" s="3">
        <v>7</v>
      </c>
      <c r="W139" s="3">
        <v>33.35</v>
      </c>
      <c r="X139" s="3">
        <v>88060</v>
      </c>
      <c r="Y139" s="3">
        <f>Table1[[#This Row],[Unit Price]]-Table1[[#This Row],[Discount]]</f>
        <v>4.09</v>
      </c>
      <c r="Z139" s="3" t="s">
        <v>3222</v>
      </c>
    </row>
    <row r="140" spans="1:26" x14ac:dyDescent="0.2">
      <c r="A140" s="1">
        <v>470</v>
      </c>
      <c r="B140" s="1" t="s">
        <v>390</v>
      </c>
      <c r="C140" s="1" t="s">
        <v>46</v>
      </c>
      <c r="D140" s="1">
        <v>0.03</v>
      </c>
      <c r="E140" s="1">
        <v>11.34</v>
      </c>
      <c r="F140" s="1">
        <v>5.01</v>
      </c>
      <c r="G140" s="1" t="s">
        <v>14</v>
      </c>
      <c r="H140" s="1" t="s">
        <v>3</v>
      </c>
      <c r="I140" s="1" t="s">
        <v>24</v>
      </c>
      <c r="J140" s="1" t="s">
        <v>64</v>
      </c>
      <c r="K140" s="1" t="s">
        <v>49</v>
      </c>
      <c r="L140" s="1" t="s">
        <v>391</v>
      </c>
      <c r="M140" s="1">
        <v>0.36</v>
      </c>
      <c r="N140" s="1" t="s">
        <v>8</v>
      </c>
      <c r="O140" s="1" t="s">
        <v>87</v>
      </c>
      <c r="P140" s="1" t="s">
        <v>373</v>
      </c>
      <c r="Q140" s="1" t="s">
        <v>392</v>
      </c>
      <c r="R140" s="1">
        <v>8601</v>
      </c>
      <c r="S140" s="2">
        <v>42015</v>
      </c>
      <c r="T140" s="2">
        <v>42015</v>
      </c>
      <c r="U140" s="1">
        <v>23.2028</v>
      </c>
      <c r="V140" s="1">
        <v>5</v>
      </c>
      <c r="W140" s="1">
        <v>60.24</v>
      </c>
      <c r="X140" s="1">
        <v>88060</v>
      </c>
      <c r="Y140" s="1">
        <f>Table1[[#This Row],[Unit Price]]-Table1[[#This Row],[Discount]]</f>
        <v>11.31</v>
      </c>
      <c r="Z140" s="1" t="s">
        <v>3222</v>
      </c>
    </row>
    <row r="141" spans="1:26" x14ac:dyDescent="0.2">
      <c r="A141" s="3">
        <v>2776</v>
      </c>
      <c r="B141" s="3" t="s">
        <v>393</v>
      </c>
      <c r="C141" s="3" t="s">
        <v>1</v>
      </c>
      <c r="D141" s="3">
        <v>0.03</v>
      </c>
      <c r="E141" s="3">
        <v>350.98</v>
      </c>
      <c r="F141" s="3">
        <v>30</v>
      </c>
      <c r="G141" s="3" t="s">
        <v>2</v>
      </c>
      <c r="H141" s="3" t="s">
        <v>15</v>
      </c>
      <c r="I141" s="3" t="s">
        <v>4</v>
      </c>
      <c r="J141" s="3" t="s">
        <v>85</v>
      </c>
      <c r="K141" s="3" t="s">
        <v>33</v>
      </c>
      <c r="L141" s="3" t="s">
        <v>167</v>
      </c>
      <c r="M141" s="3">
        <v>0.61</v>
      </c>
      <c r="N141" s="3" t="s">
        <v>8</v>
      </c>
      <c r="O141" s="3" t="s">
        <v>87</v>
      </c>
      <c r="P141" s="3" t="s">
        <v>394</v>
      </c>
      <c r="Q141" s="3" t="s">
        <v>395</v>
      </c>
      <c r="R141" s="3">
        <v>20877</v>
      </c>
      <c r="S141" s="4">
        <v>42016</v>
      </c>
      <c r="T141" s="4">
        <v>42019</v>
      </c>
      <c r="U141" s="3">
        <v>2692.4421000000002</v>
      </c>
      <c r="V141" s="3">
        <v>11</v>
      </c>
      <c r="W141" s="3">
        <v>3902.09</v>
      </c>
      <c r="X141" s="3">
        <v>91228</v>
      </c>
      <c r="Y141" s="3">
        <f>Table1[[#This Row],[Unit Price]]-Table1[[#This Row],[Discount]]</f>
        <v>350.95000000000005</v>
      </c>
      <c r="Z141" s="3" t="s">
        <v>3222</v>
      </c>
    </row>
    <row r="142" spans="1:26" x14ac:dyDescent="0.2">
      <c r="A142" s="1">
        <v>2776</v>
      </c>
      <c r="B142" s="1" t="s">
        <v>393</v>
      </c>
      <c r="C142" s="1" t="s">
        <v>1</v>
      </c>
      <c r="D142" s="1">
        <v>0.04</v>
      </c>
      <c r="E142" s="1">
        <v>1.68</v>
      </c>
      <c r="F142" s="1">
        <v>1</v>
      </c>
      <c r="G142" s="1" t="s">
        <v>14</v>
      </c>
      <c r="H142" s="1" t="s">
        <v>15</v>
      </c>
      <c r="I142" s="1" t="s">
        <v>24</v>
      </c>
      <c r="J142" s="1" t="s">
        <v>25</v>
      </c>
      <c r="K142" s="1" t="s">
        <v>26</v>
      </c>
      <c r="L142" s="1" t="s">
        <v>396</v>
      </c>
      <c r="M142" s="1">
        <v>0.35</v>
      </c>
      <c r="N142" s="1" t="s">
        <v>8</v>
      </c>
      <c r="O142" s="1" t="s">
        <v>87</v>
      </c>
      <c r="P142" s="1" t="s">
        <v>394</v>
      </c>
      <c r="Q142" s="1" t="s">
        <v>395</v>
      </c>
      <c r="R142" s="1">
        <v>20877</v>
      </c>
      <c r="S142" s="2">
        <v>42016</v>
      </c>
      <c r="T142" s="2">
        <v>42018</v>
      </c>
      <c r="U142" s="1">
        <v>2.0672000000000001</v>
      </c>
      <c r="V142" s="1">
        <v>8</v>
      </c>
      <c r="W142" s="1">
        <v>14.18</v>
      </c>
      <c r="X142" s="1">
        <v>91228</v>
      </c>
      <c r="Y142" s="1">
        <f>Table1[[#This Row],[Unit Price]]-Table1[[#This Row],[Discount]]</f>
        <v>1.64</v>
      </c>
      <c r="Z142" s="1" t="s">
        <v>3222</v>
      </c>
    </row>
    <row r="143" spans="1:26" x14ac:dyDescent="0.2">
      <c r="A143" s="3">
        <v>120</v>
      </c>
      <c r="B143" s="3" t="s">
        <v>397</v>
      </c>
      <c r="C143" s="3" t="s">
        <v>13</v>
      </c>
      <c r="D143" s="3">
        <v>0.05</v>
      </c>
      <c r="E143" s="3">
        <v>6.3</v>
      </c>
      <c r="F143" s="3">
        <v>0.5</v>
      </c>
      <c r="G143" s="3" t="s">
        <v>14</v>
      </c>
      <c r="H143" s="3" t="s">
        <v>70</v>
      </c>
      <c r="I143" s="3" t="s">
        <v>24</v>
      </c>
      <c r="J143" s="3" t="s">
        <v>128</v>
      </c>
      <c r="K143" s="3" t="s">
        <v>49</v>
      </c>
      <c r="L143" s="3" t="s">
        <v>398</v>
      </c>
      <c r="M143" s="3">
        <v>0.39</v>
      </c>
      <c r="N143" s="3" t="s">
        <v>8</v>
      </c>
      <c r="O143" s="3" t="s">
        <v>35</v>
      </c>
      <c r="P143" s="3" t="s">
        <v>122</v>
      </c>
      <c r="Q143" s="3" t="s">
        <v>157</v>
      </c>
      <c r="R143" s="3">
        <v>84041</v>
      </c>
      <c r="S143" s="4">
        <v>42016</v>
      </c>
      <c r="T143" s="4">
        <v>42017</v>
      </c>
      <c r="U143" s="3">
        <v>41.296500000000002</v>
      </c>
      <c r="V143" s="3">
        <v>10</v>
      </c>
      <c r="W143" s="3">
        <v>59.85</v>
      </c>
      <c r="X143" s="3">
        <v>86520</v>
      </c>
      <c r="Y143" s="3">
        <f>Table1[[#This Row],[Unit Price]]-Table1[[#This Row],[Discount]]</f>
        <v>6.25</v>
      </c>
      <c r="Z143" s="3" t="s">
        <v>3221</v>
      </c>
    </row>
    <row r="144" spans="1:26" x14ac:dyDescent="0.2">
      <c r="A144" s="1">
        <v>120</v>
      </c>
      <c r="B144" s="1" t="s">
        <v>397</v>
      </c>
      <c r="C144" s="1" t="s">
        <v>13</v>
      </c>
      <c r="D144" s="1">
        <v>0.09</v>
      </c>
      <c r="E144" s="1">
        <v>205.99</v>
      </c>
      <c r="F144" s="1">
        <v>3</v>
      </c>
      <c r="G144" s="1" t="s">
        <v>63</v>
      </c>
      <c r="H144" s="1" t="s">
        <v>70</v>
      </c>
      <c r="I144" s="1" t="s">
        <v>16</v>
      </c>
      <c r="J144" s="1" t="s">
        <v>111</v>
      </c>
      <c r="K144" s="1" t="s">
        <v>49</v>
      </c>
      <c r="L144" s="1" t="s">
        <v>399</v>
      </c>
      <c r="M144" s="1">
        <v>0.57999999999999996</v>
      </c>
      <c r="N144" s="1" t="s">
        <v>8</v>
      </c>
      <c r="O144" s="1" t="s">
        <v>35</v>
      </c>
      <c r="P144" s="1" t="s">
        <v>122</v>
      </c>
      <c r="Q144" s="1" t="s">
        <v>157</v>
      </c>
      <c r="R144" s="1">
        <v>84041</v>
      </c>
      <c r="S144" s="2">
        <v>42016</v>
      </c>
      <c r="T144" s="2">
        <v>42018</v>
      </c>
      <c r="U144" s="1">
        <v>1179.0237</v>
      </c>
      <c r="V144" s="1">
        <v>10</v>
      </c>
      <c r="W144" s="1">
        <v>1708.73</v>
      </c>
      <c r="X144" s="1">
        <v>86520</v>
      </c>
      <c r="Y144" s="1">
        <f>Table1[[#This Row],[Unit Price]]-Table1[[#This Row],[Discount]]</f>
        <v>205.9</v>
      </c>
      <c r="Z144" s="1" t="s">
        <v>3221</v>
      </c>
    </row>
    <row r="145" spans="1:26" x14ac:dyDescent="0.2">
      <c r="A145" s="3">
        <v>898</v>
      </c>
      <c r="B145" s="3" t="s">
        <v>400</v>
      </c>
      <c r="C145" s="3" t="s">
        <v>13</v>
      </c>
      <c r="D145" s="3">
        <v>0.04</v>
      </c>
      <c r="E145" s="3">
        <v>90.97</v>
      </c>
      <c r="F145" s="3">
        <v>28</v>
      </c>
      <c r="G145" s="3" t="s">
        <v>2</v>
      </c>
      <c r="H145" s="3" t="s">
        <v>3</v>
      </c>
      <c r="I145" s="3" t="s">
        <v>16</v>
      </c>
      <c r="J145" s="3" t="s">
        <v>32</v>
      </c>
      <c r="K145" s="3" t="s">
        <v>33</v>
      </c>
      <c r="L145" s="3" t="s">
        <v>401</v>
      </c>
      <c r="M145" s="3">
        <v>0.38</v>
      </c>
      <c r="N145" s="3" t="s">
        <v>8</v>
      </c>
      <c r="O145" s="3" t="s">
        <v>87</v>
      </c>
      <c r="P145" s="3" t="s">
        <v>88</v>
      </c>
      <c r="Q145" s="3" t="s">
        <v>89</v>
      </c>
      <c r="R145" s="3">
        <v>10039</v>
      </c>
      <c r="S145" s="4">
        <v>42016</v>
      </c>
      <c r="T145" s="4">
        <v>42017</v>
      </c>
      <c r="U145" s="3">
        <v>-173.09520000000001</v>
      </c>
      <c r="V145" s="3">
        <v>6</v>
      </c>
      <c r="W145" s="3">
        <v>573.30999999999995</v>
      </c>
      <c r="X145" s="3">
        <v>33635</v>
      </c>
      <c r="Y145" s="3">
        <f>Table1[[#This Row],[Unit Price]]-Table1[[#This Row],[Discount]]</f>
        <v>90.929999999999993</v>
      </c>
      <c r="Z145" s="3" t="s">
        <v>3222</v>
      </c>
    </row>
    <row r="146" spans="1:26" x14ac:dyDescent="0.2">
      <c r="A146" s="1">
        <v>898</v>
      </c>
      <c r="B146" s="1" t="s">
        <v>400</v>
      </c>
      <c r="C146" s="1" t="s">
        <v>13</v>
      </c>
      <c r="D146" s="1">
        <v>7.0000000000000007E-2</v>
      </c>
      <c r="E146" s="1">
        <v>20.34</v>
      </c>
      <c r="F146" s="1">
        <v>35</v>
      </c>
      <c r="G146" s="1" t="s">
        <v>14</v>
      </c>
      <c r="H146" s="1" t="s">
        <v>3</v>
      </c>
      <c r="I146" s="1" t="s">
        <v>24</v>
      </c>
      <c r="J146" s="1" t="s">
        <v>54</v>
      </c>
      <c r="K146" s="1" t="s">
        <v>40</v>
      </c>
      <c r="L146" s="1" t="s">
        <v>236</v>
      </c>
      <c r="M146" s="1">
        <v>0.84</v>
      </c>
      <c r="N146" s="1" t="s">
        <v>8</v>
      </c>
      <c r="O146" s="1" t="s">
        <v>87</v>
      </c>
      <c r="P146" s="1" t="s">
        <v>88</v>
      </c>
      <c r="Q146" s="1" t="s">
        <v>89</v>
      </c>
      <c r="R146" s="1">
        <v>10039</v>
      </c>
      <c r="S146" s="2">
        <v>42016</v>
      </c>
      <c r="T146" s="2">
        <v>42017</v>
      </c>
      <c r="U146" s="1">
        <v>-96.16</v>
      </c>
      <c r="V146" s="1">
        <v>5</v>
      </c>
      <c r="W146" s="1">
        <v>140.22999999999999</v>
      </c>
      <c r="X146" s="1">
        <v>33635</v>
      </c>
      <c r="Y146" s="1">
        <f>Table1[[#This Row],[Unit Price]]-Table1[[#This Row],[Discount]]</f>
        <v>20.27</v>
      </c>
      <c r="Z146" s="1" t="s">
        <v>3222</v>
      </c>
    </row>
    <row r="147" spans="1:26" x14ac:dyDescent="0.2">
      <c r="A147" s="3">
        <v>899</v>
      </c>
      <c r="B147" s="3" t="s">
        <v>402</v>
      </c>
      <c r="C147" s="3" t="s">
        <v>13</v>
      </c>
      <c r="D147" s="3">
        <v>0.04</v>
      </c>
      <c r="E147" s="3">
        <v>90.97</v>
      </c>
      <c r="F147" s="3">
        <v>28</v>
      </c>
      <c r="G147" s="3" t="s">
        <v>2</v>
      </c>
      <c r="H147" s="3" t="s">
        <v>3</v>
      </c>
      <c r="I147" s="3" t="s">
        <v>16</v>
      </c>
      <c r="J147" s="3" t="s">
        <v>32</v>
      </c>
      <c r="K147" s="3" t="s">
        <v>33</v>
      </c>
      <c r="L147" s="3" t="s">
        <v>401</v>
      </c>
      <c r="M147" s="3">
        <v>0.38</v>
      </c>
      <c r="N147" s="3" t="s">
        <v>8</v>
      </c>
      <c r="O147" s="3" t="s">
        <v>87</v>
      </c>
      <c r="P147" s="3" t="s">
        <v>296</v>
      </c>
      <c r="Q147" s="3" t="s">
        <v>403</v>
      </c>
      <c r="R147" s="3">
        <v>16602</v>
      </c>
      <c r="S147" s="4">
        <v>42016</v>
      </c>
      <c r="T147" s="4">
        <v>42017</v>
      </c>
      <c r="U147" s="3">
        <v>-173.09520000000001</v>
      </c>
      <c r="V147" s="3">
        <v>2</v>
      </c>
      <c r="W147" s="3">
        <v>191.1</v>
      </c>
      <c r="X147" s="3">
        <v>86263</v>
      </c>
      <c r="Y147" s="3">
        <f>Table1[[#This Row],[Unit Price]]-Table1[[#This Row],[Discount]]</f>
        <v>90.929999999999993</v>
      </c>
      <c r="Z147" s="3" t="s">
        <v>3222</v>
      </c>
    </row>
    <row r="148" spans="1:26" x14ac:dyDescent="0.2">
      <c r="A148" s="1">
        <v>899</v>
      </c>
      <c r="B148" s="1" t="s">
        <v>402</v>
      </c>
      <c r="C148" s="1" t="s">
        <v>13</v>
      </c>
      <c r="D148" s="1">
        <v>7.0000000000000007E-2</v>
      </c>
      <c r="E148" s="1">
        <v>20.34</v>
      </c>
      <c r="F148" s="1">
        <v>35</v>
      </c>
      <c r="G148" s="1" t="s">
        <v>14</v>
      </c>
      <c r="H148" s="1" t="s">
        <v>3</v>
      </c>
      <c r="I148" s="1" t="s">
        <v>24</v>
      </c>
      <c r="J148" s="1" t="s">
        <v>54</v>
      </c>
      <c r="K148" s="1" t="s">
        <v>40</v>
      </c>
      <c r="L148" s="1" t="s">
        <v>236</v>
      </c>
      <c r="M148" s="1">
        <v>0.84</v>
      </c>
      <c r="N148" s="1" t="s">
        <v>8</v>
      </c>
      <c r="O148" s="1" t="s">
        <v>87</v>
      </c>
      <c r="P148" s="1" t="s">
        <v>296</v>
      </c>
      <c r="Q148" s="1" t="s">
        <v>403</v>
      </c>
      <c r="R148" s="1">
        <v>16602</v>
      </c>
      <c r="S148" s="2">
        <v>42016</v>
      </c>
      <c r="T148" s="2">
        <v>42017</v>
      </c>
      <c r="U148" s="1">
        <v>-96.16</v>
      </c>
      <c r="V148" s="1">
        <v>1</v>
      </c>
      <c r="W148" s="1">
        <v>28.05</v>
      </c>
      <c r="X148" s="1">
        <v>86263</v>
      </c>
      <c r="Y148" s="1">
        <f>Table1[[#This Row],[Unit Price]]-Table1[[#This Row],[Discount]]</f>
        <v>20.27</v>
      </c>
      <c r="Z148" s="1" t="s">
        <v>3222</v>
      </c>
    </row>
    <row r="149" spans="1:26" x14ac:dyDescent="0.2">
      <c r="A149" s="3">
        <v>1636</v>
      </c>
      <c r="B149" s="3" t="s">
        <v>404</v>
      </c>
      <c r="C149" s="3" t="s">
        <v>13</v>
      </c>
      <c r="D149" s="3">
        <v>0.04</v>
      </c>
      <c r="E149" s="3">
        <v>136.97999999999999</v>
      </c>
      <c r="F149" s="3">
        <v>24.49</v>
      </c>
      <c r="G149" s="3" t="s">
        <v>63</v>
      </c>
      <c r="H149" s="3" t="s">
        <v>47</v>
      </c>
      <c r="I149" s="3" t="s">
        <v>4</v>
      </c>
      <c r="J149" s="3" t="s">
        <v>102</v>
      </c>
      <c r="K149" s="3" t="s">
        <v>40</v>
      </c>
      <c r="L149" s="3" t="s">
        <v>405</v>
      </c>
      <c r="M149" s="3">
        <v>0.59</v>
      </c>
      <c r="N149" s="3" t="s">
        <v>8</v>
      </c>
      <c r="O149" s="3" t="s">
        <v>35</v>
      </c>
      <c r="P149" s="3" t="s">
        <v>66</v>
      </c>
      <c r="Q149" s="3" t="s">
        <v>406</v>
      </c>
      <c r="R149" s="3">
        <v>93905</v>
      </c>
      <c r="S149" s="4">
        <v>42016</v>
      </c>
      <c r="T149" s="4">
        <v>42018</v>
      </c>
      <c r="U149" s="3">
        <v>1127.5497</v>
      </c>
      <c r="V149" s="3">
        <v>12</v>
      </c>
      <c r="W149" s="3">
        <v>1634.13</v>
      </c>
      <c r="X149" s="3">
        <v>89706</v>
      </c>
      <c r="Y149" s="3">
        <f>Table1[[#This Row],[Unit Price]]-Table1[[#This Row],[Discount]]</f>
        <v>136.94</v>
      </c>
      <c r="Z149" s="3" t="s">
        <v>3221</v>
      </c>
    </row>
    <row r="150" spans="1:26" x14ac:dyDescent="0.2">
      <c r="A150" s="1">
        <v>823</v>
      </c>
      <c r="B150" s="1" t="s">
        <v>407</v>
      </c>
      <c r="C150" s="1" t="s">
        <v>23</v>
      </c>
      <c r="D150" s="1">
        <v>0.04</v>
      </c>
      <c r="E150" s="1">
        <v>6.24</v>
      </c>
      <c r="F150" s="1">
        <v>5.22</v>
      </c>
      <c r="G150" s="1" t="s">
        <v>14</v>
      </c>
      <c r="H150" s="1" t="s">
        <v>3</v>
      </c>
      <c r="I150" s="1" t="s">
        <v>4</v>
      </c>
      <c r="J150" s="1" t="s">
        <v>102</v>
      </c>
      <c r="K150" s="1" t="s">
        <v>49</v>
      </c>
      <c r="L150" s="1" t="s">
        <v>408</v>
      </c>
      <c r="M150" s="1">
        <v>0.6</v>
      </c>
      <c r="N150" s="1" t="s">
        <v>8</v>
      </c>
      <c r="O150" s="1" t="s">
        <v>9</v>
      </c>
      <c r="P150" s="1" t="s">
        <v>376</v>
      </c>
      <c r="Q150" s="1" t="s">
        <v>409</v>
      </c>
      <c r="R150" s="1">
        <v>37167</v>
      </c>
      <c r="S150" s="2">
        <v>42016</v>
      </c>
      <c r="T150" s="2">
        <v>42021</v>
      </c>
      <c r="U150" s="1">
        <v>4.3808999999999996</v>
      </c>
      <c r="V150" s="1">
        <v>13</v>
      </c>
      <c r="W150" s="1">
        <v>80.23</v>
      </c>
      <c r="X150" s="1">
        <v>89257</v>
      </c>
      <c r="Y150" s="1">
        <f>Table1[[#This Row],[Unit Price]]-Table1[[#This Row],[Discount]]</f>
        <v>6.2</v>
      </c>
      <c r="Z150" s="1" t="s">
        <v>3219</v>
      </c>
    </row>
    <row r="151" spans="1:26" x14ac:dyDescent="0.2">
      <c r="A151" s="3">
        <v>824</v>
      </c>
      <c r="B151" s="3" t="s">
        <v>410</v>
      </c>
      <c r="C151" s="3" t="s">
        <v>23</v>
      </c>
      <c r="D151" s="3">
        <v>0.09</v>
      </c>
      <c r="E151" s="3">
        <v>260.98</v>
      </c>
      <c r="F151" s="3">
        <v>41.91</v>
      </c>
      <c r="G151" s="3" t="s">
        <v>2</v>
      </c>
      <c r="H151" s="3" t="s">
        <v>3</v>
      </c>
      <c r="I151" s="3" t="s">
        <v>4</v>
      </c>
      <c r="J151" s="3" t="s">
        <v>93</v>
      </c>
      <c r="K151" s="3" t="s">
        <v>6</v>
      </c>
      <c r="L151" s="3" t="s">
        <v>411</v>
      </c>
      <c r="M151" s="3">
        <v>0.59</v>
      </c>
      <c r="N151" s="3" t="s">
        <v>8</v>
      </c>
      <c r="O151" s="3" t="s">
        <v>9</v>
      </c>
      <c r="P151" s="3" t="s">
        <v>376</v>
      </c>
      <c r="Q151" s="3" t="s">
        <v>412</v>
      </c>
      <c r="R151" s="3">
        <v>37174</v>
      </c>
      <c r="S151" s="4">
        <v>42016</v>
      </c>
      <c r="T151" s="4">
        <v>42023</v>
      </c>
      <c r="U151" s="3">
        <v>-100.744</v>
      </c>
      <c r="V151" s="3">
        <v>8</v>
      </c>
      <c r="W151" s="3">
        <v>2044.9</v>
      </c>
      <c r="X151" s="3">
        <v>89257</v>
      </c>
      <c r="Y151" s="3">
        <f>Table1[[#This Row],[Unit Price]]-Table1[[#This Row],[Discount]]</f>
        <v>260.89000000000004</v>
      </c>
      <c r="Z151" s="3" t="s">
        <v>3219</v>
      </c>
    </row>
    <row r="152" spans="1:26" x14ac:dyDescent="0.2">
      <c r="A152" s="1">
        <v>1424</v>
      </c>
      <c r="B152" s="1" t="s">
        <v>413</v>
      </c>
      <c r="C152" s="1" t="s">
        <v>23</v>
      </c>
      <c r="D152" s="1">
        <v>0.05</v>
      </c>
      <c r="E152" s="1">
        <v>350.99</v>
      </c>
      <c r="F152" s="1">
        <v>39</v>
      </c>
      <c r="G152" s="1" t="s">
        <v>2</v>
      </c>
      <c r="H152" s="1" t="s">
        <v>47</v>
      </c>
      <c r="I152" s="1" t="s">
        <v>4</v>
      </c>
      <c r="J152" s="1" t="s">
        <v>85</v>
      </c>
      <c r="K152" s="1" t="s">
        <v>33</v>
      </c>
      <c r="L152" s="1" t="s">
        <v>414</v>
      </c>
      <c r="M152" s="1">
        <v>0.55000000000000004</v>
      </c>
      <c r="N152" s="1" t="s">
        <v>8</v>
      </c>
      <c r="O152" s="1" t="s">
        <v>35</v>
      </c>
      <c r="P152" s="1" t="s">
        <v>36</v>
      </c>
      <c r="Q152" s="1" t="s">
        <v>415</v>
      </c>
      <c r="R152" s="1">
        <v>80112</v>
      </c>
      <c r="S152" s="2">
        <v>42016</v>
      </c>
      <c r="T152" s="2">
        <v>42018</v>
      </c>
      <c r="U152" s="1">
        <v>451.28039999999999</v>
      </c>
      <c r="V152" s="1">
        <v>3</v>
      </c>
      <c r="W152" s="1">
        <v>1020.08</v>
      </c>
      <c r="X152" s="1">
        <v>89448</v>
      </c>
      <c r="Y152" s="1">
        <f>Table1[[#This Row],[Unit Price]]-Table1[[#This Row],[Discount]]</f>
        <v>350.94</v>
      </c>
      <c r="Z152" s="1" t="s">
        <v>3221</v>
      </c>
    </row>
    <row r="153" spans="1:26" x14ac:dyDescent="0.2">
      <c r="A153" s="3">
        <v>1424</v>
      </c>
      <c r="B153" s="3" t="s">
        <v>413</v>
      </c>
      <c r="C153" s="3" t="s">
        <v>23</v>
      </c>
      <c r="D153" s="3">
        <v>0</v>
      </c>
      <c r="E153" s="3">
        <v>8.74</v>
      </c>
      <c r="F153" s="3">
        <v>1.39</v>
      </c>
      <c r="G153" s="3" t="s">
        <v>14</v>
      </c>
      <c r="H153" s="3" t="s">
        <v>47</v>
      </c>
      <c r="I153" s="3" t="s">
        <v>24</v>
      </c>
      <c r="J153" s="3" t="s">
        <v>321</v>
      </c>
      <c r="K153" s="3" t="s">
        <v>49</v>
      </c>
      <c r="L153" s="3" t="s">
        <v>416</v>
      </c>
      <c r="M153" s="3">
        <v>0.38</v>
      </c>
      <c r="N153" s="3" t="s">
        <v>8</v>
      </c>
      <c r="O153" s="3" t="s">
        <v>35</v>
      </c>
      <c r="P153" s="3" t="s">
        <v>36</v>
      </c>
      <c r="Q153" s="3" t="s">
        <v>415</v>
      </c>
      <c r="R153" s="3">
        <v>80112</v>
      </c>
      <c r="S153" s="4">
        <v>42016</v>
      </c>
      <c r="T153" s="4">
        <v>42020</v>
      </c>
      <c r="U153" s="3">
        <v>44.988</v>
      </c>
      <c r="V153" s="3">
        <v>7</v>
      </c>
      <c r="W153" s="3">
        <v>65.2</v>
      </c>
      <c r="X153" s="3">
        <v>89448</v>
      </c>
      <c r="Y153" s="3">
        <f>Table1[[#This Row],[Unit Price]]-Table1[[#This Row],[Discount]]</f>
        <v>8.74</v>
      </c>
      <c r="Z153" s="3" t="s">
        <v>3221</v>
      </c>
    </row>
    <row r="154" spans="1:26" x14ac:dyDescent="0.2">
      <c r="A154" s="1">
        <v>1424</v>
      </c>
      <c r="B154" s="1" t="s">
        <v>413</v>
      </c>
      <c r="C154" s="1" t="s">
        <v>23</v>
      </c>
      <c r="D154" s="1">
        <v>0.02</v>
      </c>
      <c r="E154" s="1">
        <v>1.98</v>
      </c>
      <c r="F154" s="1">
        <v>0.7</v>
      </c>
      <c r="G154" s="1" t="s">
        <v>14</v>
      </c>
      <c r="H154" s="1" t="s">
        <v>47</v>
      </c>
      <c r="I154" s="1" t="s">
        <v>24</v>
      </c>
      <c r="J154" s="1" t="s">
        <v>152</v>
      </c>
      <c r="K154" s="1" t="s">
        <v>26</v>
      </c>
      <c r="L154" s="1" t="s">
        <v>417</v>
      </c>
      <c r="M154" s="1">
        <v>0.83</v>
      </c>
      <c r="N154" s="1" t="s">
        <v>8</v>
      </c>
      <c r="O154" s="1" t="s">
        <v>35</v>
      </c>
      <c r="P154" s="1" t="s">
        <v>36</v>
      </c>
      <c r="Q154" s="1" t="s">
        <v>415</v>
      </c>
      <c r="R154" s="1">
        <v>80112</v>
      </c>
      <c r="S154" s="2">
        <v>42016</v>
      </c>
      <c r="T154" s="2">
        <v>42020</v>
      </c>
      <c r="U154" s="1">
        <v>-20.732800000000001</v>
      </c>
      <c r="V154" s="1">
        <v>11</v>
      </c>
      <c r="W154" s="1">
        <v>22.59</v>
      </c>
      <c r="X154" s="1">
        <v>89448</v>
      </c>
      <c r="Y154" s="1">
        <f>Table1[[#This Row],[Unit Price]]-Table1[[#This Row],[Discount]]</f>
        <v>1.96</v>
      </c>
      <c r="Z154" s="1" t="s">
        <v>3221</v>
      </c>
    </row>
    <row r="155" spans="1:26" x14ac:dyDescent="0.2">
      <c r="A155" s="3">
        <v>2715</v>
      </c>
      <c r="B155" s="3" t="s">
        <v>418</v>
      </c>
      <c r="C155" s="3" t="s">
        <v>23</v>
      </c>
      <c r="D155" s="3">
        <v>0.01</v>
      </c>
      <c r="E155" s="3">
        <v>29.89</v>
      </c>
      <c r="F155" s="3">
        <v>1.99</v>
      </c>
      <c r="G155" s="3" t="s">
        <v>14</v>
      </c>
      <c r="H155" s="3" t="s">
        <v>70</v>
      </c>
      <c r="I155" s="3" t="s">
        <v>16</v>
      </c>
      <c r="J155" s="3" t="s">
        <v>17</v>
      </c>
      <c r="K155" s="3" t="s">
        <v>18</v>
      </c>
      <c r="L155" s="3" t="s">
        <v>419</v>
      </c>
      <c r="M155" s="3">
        <v>0.5</v>
      </c>
      <c r="N155" s="3" t="s">
        <v>8</v>
      </c>
      <c r="O155" s="3" t="s">
        <v>28</v>
      </c>
      <c r="P155" s="3" t="s">
        <v>265</v>
      </c>
      <c r="Q155" s="3" t="s">
        <v>420</v>
      </c>
      <c r="R155" s="3">
        <v>48911</v>
      </c>
      <c r="S155" s="4">
        <v>42016</v>
      </c>
      <c r="T155" s="4">
        <v>42020</v>
      </c>
      <c r="U155" s="3">
        <v>-74.64</v>
      </c>
      <c r="V155" s="3">
        <v>1</v>
      </c>
      <c r="W155" s="3">
        <v>31.96</v>
      </c>
      <c r="X155" s="3">
        <v>88702</v>
      </c>
      <c r="Y155" s="3">
        <f>Table1[[#This Row],[Unit Price]]-Table1[[#This Row],[Discount]]</f>
        <v>29.88</v>
      </c>
      <c r="Z155" s="3" t="s">
        <v>3220</v>
      </c>
    </row>
    <row r="156" spans="1:26" x14ac:dyDescent="0.2">
      <c r="A156" s="1">
        <v>2069</v>
      </c>
      <c r="B156" s="1" t="s">
        <v>421</v>
      </c>
      <c r="C156" s="1" t="s">
        <v>92</v>
      </c>
      <c r="D156" s="1">
        <v>0.1</v>
      </c>
      <c r="E156" s="1">
        <v>40.98</v>
      </c>
      <c r="F156" s="1">
        <v>6.5</v>
      </c>
      <c r="G156" s="1" t="s">
        <v>14</v>
      </c>
      <c r="H156" s="1" t="s">
        <v>15</v>
      </c>
      <c r="I156" s="1" t="s">
        <v>16</v>
      </c>
      <c r="J156" s="1" t="s">
        <v>17</v>
      </c>
      <c r="K156" s="1" t="s">
        <v>49</v>
      </c>
      <c r="L156" s="1" t="s">
        <v>422</v>
      </c>
      <c r="M156" s="1">
        <v>0.74</v>
      </c>
      <c r="N156" s="1" t="s">
        <v>8</v>
      </c>
      <c r="O156" s="1" t="s">
        <v>9</v>
      </c>
      <c r="P156" s="1" t="s">
        <v>364</v>
      </c>
      <c r="Q156" s="1" t="s">
        <v>423</v>
      </c>
      <c r="R156" s="1">
        <v>41075</v>
      </c>
      <c r="S156" s="2">
        <v>42016</v>
      </c>
      <c r="T156" s="2">
        <v>42018</v>
      </c>
      <c r="U156" s="1">
        <v>66.852000000000004</v>
      </c>
      <c r="V156" s="1">
        <v>3</v>
      </c>
      <c r="W156" s="1">
        <v>120.34</v>
      </c>
      <c r="X156" s="1">
        <v>88554</v>
      </c>
      <c r="Y156" s="1">
        <f>Table1[[#This Row],[Unit Price]]-Table1[[#This Row],[Discount]]</f>
        <v>40.879999999999995</v>
      </c>
      <c r="Z156" s="1" t="s">
        <v>3219</v>
      </c>
    </row>
    <row r="157" spans="1:26" x14ac:dyDescent="0.2">
      <c r="A157" s="3">
        <v>750</v>
      </c>
      <c r="B157" s="3" t="s">
        <v>424</v>
      </c>
      <c r="C157" s="3" t="s">
        <v>46</v>
      </c>
      <c r="D157" s="3">
        <v>0.09</v>
      </c>
      <c r="E157" s="3">
        <v>27.75</v>
      </c>
      <c r="F157" s="3">
        <v>19.989999999999998</v>
      </c>
      <c r="G157" s="3" t="s">
        <v>14</v>
      </c>
      <c r="H157" s="3" t="s">
        <v>70</v>
      </c>
      <c r="I157" s="3" t="s">
        <v>24</v>
      </c>
      <c r="J157" s="3" t="s">
        <v>54</v>
      </c>
      <c r="K157" s="3" t="s">
        <v>49</v>
      </c>
      <c r="L157" s="3" t="s">
        <v>425</v>
      </c>
      <c r="M157" s="3">
        <v>0.67</v>
      </c>
      <c r="N157" s="3" t="s">
        <v>8</v>
      </c>
      <c r="O157" s="3" t="s">
        <v>9</v>
      </c>
      <c r="P157" s="3" t="s">
        <v>364</v>
      </c>
      <c r="Q157" s="3" t="s">
        <v>426</v>
      </c>
      <c r="R157" s="3">
        <v>41042</v>
      </c>
      <c r="S157" s="4">
        <v>42016</v>
      </c>
      <c r="T157" s="4">
        <v>42017</v>
      </c>
      <c r="U157" s="3">
        <v>-224.64400000000001</v>
      </c>
      <c r="V157" s="3">
        <v>10</v>
      </c>
      <c r="W157" s="3">
        <v>257.52</v>
      </c>
      <c r="X157" s="3">
        <v>91200</v>
      </c>
      <c r="Y157" s="3">
        <f>Table1[[#This Row],[Unit Price]]-Table1[[#This Row],[Discount]]</f>
        <v>27.66</v>
      </c>
      <c r="Z157" s="3" t="s">
        <v>3219</v>
      </c>
    </row>
    <row r="158" spans="1:26" x14ac:dyDescent="0.2">
      <c r="A158" s="1">
        <v>2489</v>
      </c>
      <c r="B158" s="1" t="s">
        <v>427</v>
      </c>
      <c r="C158" s="1" t="s">
        <v>46</v>
      </c>
      <c r="D158" s="1">
        <v>7.0000000000000007E-2</v>
      </c>
      <c r="E158" s="1">
        <v>65.989999999999995</v>
      </c>
      <c r="F158" s="1">
        <v>8.8000000000000007</v>
      </c>
      <c r="G158" s="1" t="s">
        <v>14</v>
      </c>
      <c r="H158" s="1" t="s">
        <v>47</v>
      </c>
      <c r="I158" s="1" t="s">
        <v>16</v>
      </c>
      <c r="J158" s="1" t="s">
        <v>111</v>
      </c>
      <c r="K158" s="1" t="s">
        <v>49</v>
      </c>
      <c r="L158" s="1" t="s">
        <v>428</v>
      </c>
      <c r="M158" s="1">
        <v>0.57999999999999996</v>
      </c>
      <c r="N158" s="1" t="s">
        <v>8</v>
      </c>
      <c r="O158" s="1" t="s">
        <v>35</v>
      </c>
      <c r="P158" s="1" t="s">
        <v>66</v>
      </c>
      <c r="Q158" s="1" t="s">
        <v>429</v>
      </c>
      <c r="R158" s="1">
        <v>94521</v>
      </c>
      <c r="S158" s="2">
        <v>42016</v>
      </c>
      <c r="T158" s="2">
        <v>42016</v>
      </c>
      <c r="U158" s="1">
        <v>109.836</v>
      </c>
      <c r="V158" s="1">
        <v>9</v>
      </c>
      <c r="W158" s="1">
        <v>471.66</v>
      </c>
      <c r="X158" s="1">
        <v>86886</v>
      </c>
      <c r="Y158" s="1">
        <f>Table1[[#This Row],[Unit Price]]-Table1[[#This Row],[Discount]]</f>
        <v>65.92</v>
      </c>
      <c r="Z158" s="1" t="s">
        <v>3221</v>
      </c>
    </row>
    <row r="159" spans="1:26" x14ac:dyDescent="0.2">
      <c r="A159" s="3">
        <v>2490</v>
      </c>
      <c r="B159" s="3" t="s">
        <v>430</v>
      </c>
      <c r="C159" s="3" t="s">
        <v>46</v>
      </c>
      <c r="D159" s="3">
        <v>0</v>
      </c>
      <c r="E159" s="3">
        <v>10.01</v>
      </c>
      <c r="F159" s="3">
        <v>1.99</v>
      </c>
      <c r="G159" s="3" t="s">
        <v>63</v>
      </c>
      <c r="H159" s="3" t="s">
        <v>47</v>
      </c>
      <c r="I159" s="3" t="s">
        <v>16</v>
      </c>
      <c r="J159" s="3" t="s">
        <v>17</v>
      </c>
      <c r="K159" s="3" t="s">
        <v>18</v>
      </c>
      <c r="L159" s="3" t="s">
        <v>431</v>
      </c>
      <c r="M159" s="3">
        <v>0.41</v>
      </c>
      <c r="N159" s="3" t="s">
        <v>8</v>
      </c>
      <c r="O159" s="3" t="s">
        <v>35</v>
      </c>
      <c r="P159" s="3" t="s">
        <v>66</v>
      </c>
      <c r="Q159" s="3" t="s">
        <v>432</v>
      </c>
      <c r="R159" s="3">
        <v>92627</v>
      </c>
      <c r="S159" s="4">
        <v>42016</v>
      </c>
      <c r="T159" s="4">
        <v>42018</v>
      </c>
      <c r="U159" s="3">
        <v>82.703400000000002</v>
      </c>
      <c r="V159" s="3">
        <v>11</v>
      </c>
      <c r="W159" s="3">
        <v>119.86</v>
      </c>
      <c r="X159" s="3">
        <v>86886</v>
      </c>
      <c r="Y159" s="3">
        <f>Table1[[#This Row],[Unit Price]]-Table1[[#This Row],[Discount]]</f>
        <v>10.01</v>
      </c>
      <c r="Z159" s="3" t="s">
        <v>3221</v>
      </c>
    </row>
    <row r="160" spans="1:26" x14ac:dyDescent="0.2">
      <c r="A160" s="1">
        <v>2491</v>
      </c>
      <c r="B160" s="1" t="s">
        <v>433</v>
      </c>
      <c r="C160" s="1" t="s">
        <v>46</v>
      </c>
      <c r="D160" s="1">
        <v>7.0000000000000007E-2</v>
      </c>
      <c r="E160" s="1">
        <v>65.989999999999995</v>
      </c>
      <c r="F160" s="1">
        <v>8.8000000000000007</v>
      </c>
      <c r="G160" s="1" t="s">
        <v>14</v>
      </c>
      <c r="H160" s="1" t="s">
        <v>47</v>
      </c>
      <c r="I160" s="1" t="s">
        <v>16</v>
      </c>
      <c r="J160" s="1" t="s">
        <v>111</v>
      </c>
      <c r="K160" s="1" t="s">
        <v>49</v>
      </c>
      <c r="L160" s="1" t="s">
        <v>428</v>
      </c>
      <c r="M160" s="1">
        <v>0.57999999999999996</v>
      </c>
      <c r="N160" s="1" t="s">
        <v>8</v>
      </c>
      <c r="O160" s="1" t="s">
        <v>35</v>
      </c>
      <c r="P160" s="1" t="s">
        <v>66</v>
      </c>
      <c r="Q160" s="1" t="s">
        <v>76</v>
      </c>
      <c r="R160" s="1">
        <v>90045</v>
      </c>
      <c r="S160" s="2">
        <v>42016</v>
      </c>
      <c r="T160" s="2">
        <v>42016</v>
      </c>
      <c r="U160" s="1">
        <v>109.836</v>
      </c>
      <c r="V160" s="1">
        <v>37</v>
      </c>
      <c r="W160" s="1">
        <v>1939.03</v>
      </c>
      <c r="X160" s="1">
        <v>23877</v>
      </c>
      <c r="Y160" s="1">
        <f>Table1[[#This Row],[Unit Price]]-Table1[[#This Row],[Discount]]</f>
        <v>65.92</v>
      </c>
      <c r="Z160" s="1" t="s">
        <v>3221</v>
      </c>
    </row>
    <row r="161" spans="1:26" x14ac:dyDescent="0.2">
      <c r="A161" s="3">
        <v>2491</v>
      </c>
      <c r="B161" s="3" t="s">
        <v>433</v>
      </c>
      <c r="C161" s="3" t="s">
        <v>46</v>
      </c>
      <c r="D161" s="3">
        <v>0</v>
      </c>
      <c r="E161" s="3">
        <v>10.01</v>
      </c>
      <c r="F161" s="3">
        <v>1.99</v>
      </c>
      <c r="G161" s="3" t="s">
        <v>63</v>
      </c>
      <c r="H161" s="3" t="s">
        <v>47</v>
      </c>
      <c r="I161" s="3" t="s">
        <v>16</v>
      </c>
      <c r="J161" s="3" t="s">
        <v>17</v>
      </c>
      <c r="K161" s="3" t="s">
        <v>18</v>
      </c>
      <c r="L161" s="3" t="s">
        <v>431</v>
      </c>
      <c r="M161" s="3">
        <v>0.41</v>
      </c>
      <c r="N161" s="3" t="s">
        <v>8</v>
      </c>
      <c r="O161" s="3" t="s">
        <v>35</v>
      </c>
      <c r="P161" s="3" t="s">
        <v>66</v>
      </c>
      <c r="Q161" s="3" t="s">
        <v>76</v>
      </c>
      <c r="R161" s="3">
        <v>90045</v>
      </c>
      <c r="S161" s="4">
        <v>42016</v>
      </c>
      <c r="T161" s="4">
        <v>42018</v>
      </c>
      <c r="U161" s="3">
        <v>128.03</v>
      </c>
      <c r="V161" s="3">
        <v>42</v>
      </c>
      <c r="W161" s="3">
        <v>457.63</v>
      </c>
      <c r="X161" s="3">
        <v>23877</v>
      </c>
      <c r="Y161" s="3">
        <f>Table1[[#This Row],[Unit Price]]-Table1[[#This Row],[Discount]]</f>
        <v>10.01</v>
      </c>
      <c r="Z161" s="3" t="s">
        <v>3221</v>
      </c>
    </row>
    <row r="162" spans="1:26" x14ac:dyDescent="0.2">
      <c r="A162" s="1">
        <v>2338</v>
      </c>
      <c r="B162" s="1" t="s">
        <v>434</v>
      </c>
      <c r="C162" s="1" t="s">
        <v>1</v>
      </c>
      <c r="D162" s="1">
        <v>0.06</v>
      </c>
      <c r="E162" s="1">
        <v>2.08</v>
      </c>
      <c r="F162" s="1">
        <v>5.33</v>
      </c>
      <c r="G162" s="1" t="s">
        <v>14</v>
      </c>
      <c r="H162" s="1" t="s">
        <v>47</v>
      </c>
      <c r="I162" s="1" t="s">
        <v>4</v>
      </c>
      <c r="J162" s="1" t="s">
        <v>102</v>
      </c>
      <c r="K162" s="1" t="s">
        <v>49</v>
      </c>
      <c r="L162" s="1" t="s">
        <v>435</v>
      </c>
      <c r="M162" s="1">
        <v>0.43</v>
      </c>
      <c r="N162" s="1" t="s">
        <v>8</v>
      </c>
      <c r="O162" s="1" t="s">
        <v>87</v>
      </c>
      <c r="P162" s="1" t="s">
        <v>394</v>
      </c>
      <c r="Q162" s="1" t="s">
        <v>436</v>
      </c>
      <c r="R162" s="1">
        <v>20740</v>
      </c>
      <c r="S162" s="2">
        <v>42017</v>
      </c>
      <c r="T162" s="2">
        <v>42017</v>
      </c>
      <c r="U162" s="1">
        <v>-82.559200000000004</v>
      </c>
      <c r="V162" s="1">
        <v>4</v>
      </c>
      <c r="W162" s="1">
        <v>9.23</v>
      </c>
      <c r="X162" s="1">
        <v>91480</v>
      </c>
      <c r="Y162" s="1">
        <f>Table1[[#This Row],[Unit Price]]-Table1[[#This Row],[Discount]]</f>
        <v>2.02</v>
      </c>
      <c r="Z162" s="1" t="s">
        <v>3222</v>
      </c>
    </row>
    <row r="163" spans="1:26" x14ac:dyDescent="0.2">
      <c r="A163" s="3">
        <v>510</v>
      </c>
      <c r="B163" s="3" t="s">
        <v>437</v>
      </c>
      <c r="C163" s="3" t="s">
        <v>23</v>
      </c>
      <c r="D163" s="3">
        <v>0.02</v>
      </c>
      <c r="E163" s="3">
        <v>48.04</v>
      </c>
      <c r="F163" s="3">
        <v>5.09</v>
      </c>
      <c r="G163" s="3" t="s">
        <v>14</v>
      </c>
      <c r="H163" s="3" t="s">
        <v>70</v>
      </c>
      <c r="I163" s="3" t="s">
        <v>24</v>
      </c>
      <c r="J163" s="3" t="s">
        <v>64</v>
      </c>
      <c r="K163" s="3" t="s">
        <v>49</v>
      </c>
      <c r="L163" s="3" t="s">
        <v>438</v>
      </c>
      <c r="M163" s="3">
        <v>0.37</v>
      </c>
      <c r="N163" s="3" t="s">
        <v>8</v>
      </c>
      <c r="O163" s="3" t="s">
        <v>35</v>
      </c>
      <c r="P163" s="3" t="s">
        <v>66</v>
      </c>
      <c r="Q163" s="3" t="s">
        <v>439</v>
      </c>
      <c r="R163" s="3">
        <v>95336</v>
      </c>
      <c r="S163" s="4">
        <v>42017</v>
      </c>
      <c r="T163" s="4">
        <v>42017</v>
      </c>
      <c r="U163" s="3">
        <v>105.2526</v>
      </c>
      <c r="V163" s="3">
        <v>3</v>
      </c>
      <c r="W163" s="3">
        <v>152.54</v>
      </c>
      <c r="X163" s="3">
        <v>90058</v>
      </c>
      <c r="Y163" s="3">
        <f>Table1[[#This Row],[Unit Price]]-Table1[[#This Row],[Discount]]</f>
        <v>48.019999999999996</v>
      </c>
      <c r="Z163" s="3" t="s">
        <v>3221</v>
      </c>
    </row>
    <row r="164" spans="1:26" x14ac:dyDescent="0.2">
      <c r="A164" s="1">
        <v>570</v>
      </c>
      <c r="B164" s="1" t="s">
        <v>440</v>
      </c>
      <c r="C164" s="1" t="s">
        <v>23</v>
      </c>
      <c r="D164" s="1">
        <v>0.06</v>
      </c>
      <c r="E164" s="1">
        <v>7.99</v>
      </c>
      <c r="F164" s="1">
        <v>5.03</v>
      </c>
      <c r="G164" s="1" t="s">
        <v>14</v>
      </c>
      <c r="H164" s="1" t="s">
        <v>15</v>
      </c>
      <c r="I164" s="1" t="s">
        <v>16</v>
      </c>
      <c r="J164" s="1" t="s">
        <v>111</v>
      </c>
      <c r="K164" s="1" t="s">
        <v>120</v>
      </c>
      <c r="L164" s="1" t="s">
        <v>441</v>
      </c>
      <c r="M164" s="1">
        <v>0.6</v>
      </c>
      <c r="N164" s="1" t="s">
        <v>8</v>
      </c>
      <c r="O164" s="1" t="s">
        <v>35</v>
      </c>
      <c r="P164" s="1" t="s">
        <v>272</v>
      </c>
      <c r="Q164" s="1" t="s">
        <v>442</v>
      </c>
      <c r="R164" s="1">
        <v>89015</v>
      </c>
      <c r="S164" s="2">
        <v>42017</v>
      </c>
      <c r="T164" s="2">
        <v>42017</v>
      </c>
      <c r="U164" s="1">
        <v>-122.133</v>
      </c>
      <c r="V164" s="1">
        <v>10</v>
      </c>
      <c r="W164" s="1">
        <v>65.739999999999995</v>
      </c>
      <c r="X164" s="1">
        <v>88881</v>
      </c>
      <c r="Y164" s="1">
        <f>Table1[[#This Row],[Unit Price]]-Table1[[#This Row],[Discount]]</f>
        <v>7.9300000000000006</v>
      </c>
      <c r="Z164" s="1" t="s">
        <v>3221</v>
      </c>
    </row>
    <row r="165" spans="1:26" x14ac:dyDescent="0.2">
      <c r="A165" s="3">
        <v>576</v>
      </c>
      <c r="B165" s="3" t="s">
        <v>443</v>
      </c>
      <c r="C165" s="3" t="s">
        <v>23</v>
      </c>
      <c r="D165" s="3">
        <v>0.06</v>
      </c>
      <c r="E165" s="3">
        <v>4.4800000000000004</v>
      </c>
      <c r="F165" s="3">
        <v>49</v>
      </c>
      <c r="G165" s="3" t="s">
        <v>14</v>
      </c>
      <c r="H165" s="3" t="s">
        <v>70</v>
      </c>
      <c r="I165" s="3" t="s">
        <v>24</v>
      </c>
      <c r="J165" s="3" t="s">
        <v>71</v>
      </c>
      <c r="K165" s="3" t="s">
        <v>40</v>
      </c>
      <c r="L165" s="3" t="s">
        <v>444</v>
      </c>
      <c r="M165" s="3">
        <v>0.6</v>
      </c>
      <c r="N165" s="3" t="s">
        <v>8</v>
      </c>
      <c r="O165" s="3" t="s">
        <v>35</v>
      </c>
      <c r="P165" s="3" t="s">
        <v>66</v>
      </c>
      <c r="Q165" s="3" t="s">
        <v>445</v>
      </c>
      <c r="R165" s="3">
        <v>91767</v>
      </c>
      <c r="S165" s="4">
        <v>42017</v>
      </c>
      <c r="T165" s="4">
        <v>42021</v>
      </c>
      <c r="U165" s="3">
        <v>-566</v>
      </c>
      <c r="V165" s="3">
        <v>4</v>
      </c>
      <c r="W165" s="3">
        <v>32.6</v>
      </c>
      <c r="X165" s="3">
        <v>88645</v>
      </c>
      <c r="Y165" s="3">
        <f>Table1[[#This Row],[Unit Price]]-Table1[[#This Row],[Discount]]</f>
        <v>4.4200000000000008</v>
      </c>
      <c r="Z165" s="3" t="s">
        <v>3221</v>
      </c>
    </row>
    <row r="166" spans="1:26" x14ac:dyDescent="0.2">
      <c r="A166" s="1">
        <v>2369</v>
      </c>
      <c r="B166" s="1" t="s">
        <v>446</v>
      </c>
      <c r="C166" s="1" t="s">
        <v>23</v>
      </c>
      <c r="D166" s="1">
        <v>7.0000000000000007E-2</v>
      </c>
      <c r="E166" s="1">
        <v>5.98</v>
      </c>
      <c r="F166" s="1">
        <v>5.79</v>
      </c>
      <c r="G166" s="1" t="s">
        <v>14</v>
      </c>
      <c r="H166" s="1" t="s">
        <v>15</v>
      </c>
      <c r="I166" s="1" t="s">
        <v>24</v>
      </c>
      <c r="J166" s="1" t="s">
        <v>64</v>
      </c>
      <c r="K166" s="1" t="s">
        <v>49</v>
      </c>
      <c r="L166" s="1" t="s">
        <v>447</v>
      </c>
      <c r="M166" s="1">
        <v>0.36</v>
      </c>
      <c r="N166" s="1" t="s">
        <v>8</v>
      </c>
      <c r="O166" s="1" t="s">
        <v>9</v>
      </c>
      <c r="P166" s="1" t="s">
        <v>99</v>
      </c>
      <c r="Q166" s="1" t="s">
        <v>448</v>
      </c>
      <c r="R166" s="1">
        <v>33024</v>
      </c>
      <c r="S166" s="2">
        <v>42017</v>
      </c>
      <c r="T166" s="2">
        <v>42019</v>
      </c>
      <c r="U166" s="1">
        <v>-41.972700000000003</v>
      </c>
      <c r="V166" s="1">
        <v>13</v>
      </c>
      <c r="W166" s="1">
        <v>77.42</v>
      </c>
      <c r="X166" s="1">
        <v>90408</v>
      </c>
      <c r="Y166" s="1">
        <f>Table1[[#This Row],[Unit Price]]-Table1[[#This Row],[Discount]]</f>
        <v>5.91</v>
      </c>
      <c r="Z166" s="1" t="s">
        <v>3219</v>
      </c>
    </row>
    <row r="167" spans="1:26" x14ac:dyDescent="0.2">
      <c r="A167" s="3">
        <v>3340</v>
      </c>
      <c r="B167" s="3" t="s">
        <v>449</v>
      </c>
      <c r="C167" s="3" t="s">
        <v>92</v>
      </c>
      <c r="D167" s="3">
        <v>0.08</v>
      </c>
      <c r="E167" s="3">
        <v>125.99</v>
      </c>
      <c r="F167" s="3">
        <v>4.2</v>
      </c>
      <c r="G167" s="3" t="s">
        <v>14</v>
      </c>
      <c r="H167" s="3" t="s">
        <v>15</v>
      </c>
      <c r="I167" s="3" t="s">
        <v>16</v>
      </c>
      <c r="J167" s="3" t="s">
        <v>111</v>
      </c>
      <c r="K167" s="3" t="s">
        <v>49</v>
      </c>
      <c r="L167" s="3" t="s">
        <v>450</v>
      </c>
      <c r="M167" s="3">
        <v>0.56999999999999995</v>
      </c>
      <c r="N167" s="3" t="s">
        <v>8</v>
      </c>
      <c r="O167" s="3" t="s">
        <v>35</v>
      </c>
      <c r="P167" s="3" t="s">
        <v>115</v>
      </c>
      <c r="Q167" s="3" t="s">
        <v>451</v>
      </c>
      <c r="R167" s="3">
        <v>97060</v>
      </c>
      <c r="S167" s="4">
        <v>42017</v>
      </c>
      <c r="T167" s="4">
        <v>42018</v>
      </c>
      <c r="U167" s="3">
        <v>989.81190000000004</v>
      </c>
      <c r="V167" s="3">
        <v>14</v>
      </c>
      <c r="W167" s="3">
        <v>1434.51</v>
      </c>
      <c r="X167" s="3">
        <v>85980</v>
      </c>
      <c r="Y167" s="3">
        <f>Table1[[#This Row],[Unit Price]]-Table1[[#This Row],[Discount]]</f>
        <v>125.91</v>
      </c>
      <c r="Z167" s="3" t="s">
        <v>3221</v>
      </c>
    </row>
    <row r="168" spans="1:26" x14ac:dyDescent="0.2">
      <c r="A168" s="1">
        <v>772</v>
      </c>
      <c r="B168" s="1" t="s">
        <v>452</v>
      </c>
      <c r="C168" s="1" t="s">
        <v>1</v>
      </c>
      <c r="D168" s="1">
        <v>0.08</v>
      </c>
      <c r="E168" s="1">
        <v>7.77</v>
      </c>
      <c r="F168" s="1">
        <v>9.23</v>
      </c>
      <c r="G168" s="1" t="s">
        <v>14</v>
      </c>
      <c r="H168" s="1" t="s">
        <v>3</v>
      </c>
      <c r="I168" s="1" t="s">
        <v>24</v>
      </c>
      <c r="J168" s="1" t="s">
        <v>71</v>
      </c>
      <c r="K168" s="1" t="s">
        <v>49</v>
      </c>
      <c r="L168" s="1" t="s">
        <v>453</v>
      </c>
      <c r="M168" s="1">
        <v>0.57999999999999996</v>
      </c>
      <c r="N168" s="1" t="s">
        <v>8</v>
      </c>
      <c r="O168" s="1" t="s">
        <v>87</v>
      </c>
      <c r="P168" s="1" t="s">
        <v>296</v>
      </c>
      <c r="Q168" s="1" t="s">
        <v>454</v>
      </c>
      <c r="R168" s="1">
        <v>18103</v>
      </c>
      <c r="S168" s="2">
        <v>42018</v>
      </c>
      <c r="T168" s="2">
        <v>42020</v>
      </c>
      <c r="U168" s="1">
        <v>-209.25</v>
      </c>
      <c r="V168" s="1">
        <v>7</v>
      </c>
      <c r="W168" s="1">
        <v>56.44</v>
      </c>
      <c r="X168" s="1">
        <v>88666</v>
      </c>
      <c r="Y168" s="1">
        <f>Table1[[#This Row],[Unit Price]]-Table1[[#This Row],[Discount]]</f>
        <v>7.6899999999999995</v>
      </c>
      <c r="Z168" s="1" t="s">
        <v>3222</v>
      </c>
    </row>
    <row r="169" spans="1:26" x14ac:dyDescent="0.2">
      <c r="A169" s="3">
        <v>772</v>
      </c>
      <c r="B169" s="3" t="s">
        <v>452</v>
      </c>
      <c r="C169" s="3" t="s">
        <v>1</v>
      </c>
      <c r="D169" s="3">
        <v>0.1</v>
      </c>
      <c r="E169" s="3">
        <v>18.97</v>
      </c>
      <c r="F169" s="3">
        <v>9.5399999999999991</v>
      </c>
      <c r="G169" s="3" t="s">
        <v>63</v>
      </c>
      <c r="H169" s="3" t="s">
        <v>3</v>
      </c>
      <c r="I169" s="3" t="s">
        <v>24</v>
      </c>
      <c r="J169" s="3" t="s">
        <v>64</v>
      </c>
      <c r="K169" s="3" t="s">
        <v>49</v>
      </c>
      <c r="L169" s="3" t="s">
        <v>455</v>
      </c>
      <c r="M169" s="3">
        <v>0.37</v>
      </c>
      <c r="N169" s="3" t="s">
        <v>8</v>
      </c>
      <c r="O169" s="3" t="s">
        <v>87</v>
      </c>
      <c r="P169" s="3" t="s">
        <v>296</v>
      </c>
      <c r="Q169" s="3" t="s">
        <v>454</v>
      </c>
      <c r="R169" s="3">
        <v>18103</v>
      </c>
      <c r="S169" s="4">
        <v>42018</v>
      </c>
      <c r="T169" s="4">
        <v>42020</v>
      </c>
      <c r="U169" s="3">
        <v>-9.1636000000000006</v>
      </c>
      <c r="V169" s="3">
        <v>3</v>
      </c>
      <c r="W169" s="3">
        <v>56.73</v>
      </c>
      <c r="X169" s="3">
        <v>88666</v>
      </c>
      <c r="Y169" s="3">
        <f>Table1[[#This Row],[Unit Price]]-Table1[[#This Row],[Discount]]</f>
        <v>18.869999999999997</v>
      </c>
      <c r="Z169" s="3" t="s">
        <v>3222</v>
      </c>
    </row>
    <row r="170" spans="1:26" x14ac:dyDescent="0.2">
      <c r="A170" s="1">
        <v>1636</v>
      </c>
      <c r="B170" s="1" t="s">
        <v>404</v>
      </c>
      <c r="C170" s="1" t="s">
        <v>1</v>
      </c>
      <c r="D170" s="1">
        <v>0.08</v>
      </c>
      <c r="E170" s="1">
        <v>115.99</v>
      </c>
      <c r="F170" s="1">
        <v>56.14</v>
      </c>
      <c r="G170" s="1" t="s">
        <v>2</v>
      </c>
      <c r="H170" s="1" t="s">
        <v>47</v>
      </c>
      <c r="I170" s="1" t="s">
        <v>16</v>
      </c>
      <c r="J170" s="1" t="s">
        <v>32</v>
      </c>
      <c r="K170" s="1" t="s">
        <v>33</v>
      </c>
      <c r="L170" s="1" t="s">
        <v>456</v>
      </c>
      <c r="M170" s="1">
        <v>0.4</v>
      </c>
      <c r="N170" s="1" t="s">
        <v>8</v>
      </c>
      <c r="O170" s="1" t="s">
        <v>35</v>
      </c>
      <c r="P170" s="1" t="s">
        <v>66</v>
      </c>
      <c r="Q170" s="1" t="s">
        <v>406</v>
      </c>
      <c r="R170" s="1">
        <v>93905</v>
      </c>
      <c r="S170" s="2">
        <v>42018</v>
      </c>
      <c r="T170" s="2">
        <v>42020</v>
      </c>
      <c r="U170" s="1">
        <v>-272.860884</v>
      </c>
      <c r="V170" s="1">
        <v>5</v>
      </c>
      <c r="W170" s="1">
        <v>562.92999999999995</v>
      </c>
      <c r="X170" s="1">
        <v>89704</v>
      </c>
      <c r="Y170" s="1">
        <f>Table1[[#This Row],[Unit Price]]-Table1[[#This Row],[Discount]]</f>
        <v>115.91</v>
      </c>
      <c r="Z170" s="1" t="s">
        <v>3221</v>
      </c>
    </row>
    <row r="171" spans="1:26" x14ac:dyDescent="0.2">
      <c r="A171" s="3">
        <v>1636</v>
      </c>
      <c r="B171" s="3" t="s">
        <v>404</v>
      </c>
      <c r="C171" s="3" t="s">
        <v>1</v>
      </c>
      <c r="D171" s="3">
        <v>0.08</v>
      </c>
      <c r="E171" s="3">
        <v>4.28</v>
      </c>
      <c r="F171" s="3">
        <v>0.94</v>
      </c>
      <c r="G171" s="3" t="s">
        <v>14</v>
      </c>
      <c r="H171" s="3" t="s">
        <v>47</v>
      </c>
      <c r="I171" s="3" t="s">
        <v>24</v>
      </c>
      <c r="J171" s="3" t="s">
        <v>25</v>
      </c>
      <c r="K171" s="3" t="s">
        <v>26</v>
      </c>
      <c r="L171" s="3" t="s">
        <v>457</v>
      </c>
      <c r="M171" s="3">
        <v>0.56000000000000005</v>
      </c>
      <c r="N171" s="3" t="s">
        <v>8</v>
      </c>
      <c r="O171" s="3" t="s">
        <v>35</v>
      </c>
      <c r="P171" s="3" t="s">
        <v>66</v>
      </c>
      <c r="Q171" s="3" t="s">
        <v>406</v>
      </c>
      <c r="R171" s="3">
        <v>93905</v>
      </c>
      <c r="S171" s="4">
        <v>42018</v>
      </c>
      <c r="T171" s="4">
        <v>42021</v>
      </c>
      <c r="U171" s="3">
        <v>10.5792</v>
      </c>
      <c r="V171" s="3">
        <v>7</v>
      </c>
      <c r="W171" s="3">
        <v>29.18</v>
      </c>
      <c r="X171" s="3">
        <v>89704</v>
      </c>
      <c r="Y171" s="3">
        <f>Table1[[#This Row],[Unit Price]]-Table1[[#This Row],[Discount]]</f>
        <v>4.2</v>
      </c>
      <c r="Z171" s="3" t="s">
        <v>3221</v>
      </c>
    </row>
    <row r="172" spans="1:26" x14ac:dyDescent="0.2">
      <c r="A172" s="1">
        <v>463</v>
      </c>
      <c r="B172" s="1" t="s">
        <v>458</v>
      </c>
      <c r="C172" s="1" t="s">
        <v>23</v>
      </c>
      <c r="D172" s="1">
        <v>7.0000000000000007E-2</v>
      </c>
      <c r="E172" s="1">
        <v>165.2</v>
      </c>
      <c r="F172" s="1">
        <v>19.989999999999998</v>
      </c>
      <c r="G172" s="1" t="s">
        <v>14</v>
      </c>
      <c r="H172" s="1" t="s">
        <v>3</v>
      </c>
      <c r="I172" s="1" t="s">
        <v>24</v>
      </c>
      <c r="J172" s="1" t="s">
        <v>54</v>
      </c>
      <c r="K172" s="1" t="s">
        <v>49</v>
      </c>
      <c r="L172" s="1" t="s">
        <v>459</v>
      </c>
      <c r="M172" s="1">
        <v>0.59</v>
      </c>
      <c r="N172" s="1" t="s">
        <v>8</v>
      </c>
      <c r="O172" s="1" t="s">
        <v>35</v>
      </c>
      <c r="P172" s="1" t="s">
        <v>66</v>
      </c>
      <c r="Q172" s="1" t="s">
        <v>460</v>
      </c>
      <c r="R172" s="1">
        <v>90069</v>
      </c>
      <c r="S172" s="2">
        <v>42018</v>
      </c>
      <c r="T172" s="2">
        <v>42020</v>
      </c>
      <c r="U172" s="1">
        <v>521.69000000000005</v>
      </c>
      <c r="V172" s="1">
        <v>7</v>
      </c>
      <c r="W172" s="1">
        <v>1081.54</v>
      </c>
      <c r="X172" s="1">
        <v>88061</v>
      </c>
      <c r="Y172" s="1">
        <f>Table1[[#This Row],[Unit Price]]-Table1[[#This Row],[Discount]]</f>
        <v>165.13</v>
      </c>
      <c r="Z172" s="1" t="s">
        <v>3221</v>
      </c>
    </row>
    <row r="173" spans="1:26" x14ac:dyDescent="0.2">
      <c r="A173" s="3">
        <v>3064</v>
      </c>
      <c r="B173" s="3" t="s">
        <v>461</v>
      </c>
      <c r="C173" s="3" t="s">
        <v>23</v>
      </c>
      <c r="D173" s="3">
        <v>0.03</v>
      </c>
      <c r="E173" s="3">
        <v>6.45</v>
      </c>
      <c r="F173" s="3">
        <v>1.34</v>
      </c>
      <c r="G173" s="3" t="s">
        <v>14</v>
      </c>
      <c r="H173" s="3" t="s">
        <v>15</v>
      </c>
      <c r="I173" s="3" t="s">
        <v>24</v>
      </c>
      <c r="J173" s="3" t="s">
        <v>64</v>
      </c>
      <c r="K173" s="3" t="s">
        <v>26</v>
      </c>
      <c r="L173" s="3" t="s">
        <v>462</v>
      </c>
      <c r="M173" s="3">
        <v>0.36</v>
      </c>
      <c r="N173" s="3" t="s">
        <v>8</v>
      </c>
      <c r="O173" s="3" t="s">
        <v>35</v>
      </c>
      <c r="P173" s="3" t="s">
        <v>42</v>
      </c>
      <c r="Q173" s="3" t="s">
        <v>463</v>
      </c>
      <c r="R173" s="3">
        <v>98503</v>
      </c>
      <c r="S173" s="4">
        <v>42018</v>
      </c>
      <c r="T173" s="4">
        <v>42023</v>
      </c>
      <c r="U173" s="3">
        <v>39.129899999999999</v>
      </c>
      <c r="V173" s="3">
        <v>9</v>
      </c>
      <c r="W173" s="3">
        <v>56.71</v>
      </c>
      <c r="X173" s="3">
        <v>88448</v>
      </c>
      <c r="Y173" s="3">
        <f>Table1[[#This Row],[Unit Price]]-Table1[[#This Row],[Discount]]</f>
        <v>6.42</v>
      </c>
      <c r="Z173" s="3" t="s">
        <v>3221</v>
      </c>
    </row>
    <row r="174" spans="1:26" x14ac:dyDescent="0.2">
      <c r="A174" s="1">
        <v>3148</v>
      </c>
      <c r="B174" s="1" t="s">
        <v>464</v>
      </c>
      <c r="C174" s="1" t="s">
        <v>92</v>
      </c>
      <c r="D174" s="1">
        <v>0.06</v>
      </c>
      <c r="E174" s="1">
        <v>19.989999999999998</v>
      </c>
      <c r="F174" s="1">
        <v>11.17</v>
      </c>
      <c r="G174" s="1" t="s">
        <v>14</v>
      </c>
      <c r="H174" s="1" t="s">
        <v>70</v>
      </c>
      <c r="I174" s="1" t="s">
        <v>4</v>
      </c>
      <c r="J174" s="1" t="s">
        <v>102</v>
      </c>
      <c r="K174" s="1" t="s">
        <v>40</v>
      </c>
      <c r="L174" s="1" t="s">
        <v>465</v>
      </c>
      <c r="M174" s="1">
        <v>0.6</v>
      </c>
      <c r="N174" s="1" t="s">
        <v>8</v>
      </c>
      <c r="O174" s="1" t="s">
        <v>35</v>
      </c>
      <c r="P174" s="1" t="s">
        <v>466</v>
      </c>
      <c r="Q174" s="1" t="s">
        <v>467</v>
      </c>
      <c r="R174" s="1">
        <v>83854</v>
      </c>
      <c r="S174" s="2">
        <v>42018</v>
      </c>
      <c r="T174" s="2">
        <v>42018</v>
      </c>
      <c r="U174" s="1">
        <v>-66.823599999999999</v>
      </c>
      <c r="V174" s="1">
        <v>7</v>
      </c>
      <c r="W174" s="1">
        <v>139.49</v>
      </c>
      <c r="X174" s="1">
        <v>89716</v>
      </c>
      <c r="Y174" s="1">
        <f>Table1[[#This Row],[Unit Price]]-Table1[[#This Row],[Discount]]</f>
        <v>19.93</v>
      </c>
      <c r="Z174" s="1" t="s">
        <v>3221</v>
      </c>
    </row>
    <row r="175" spans="1:26" x14ac:dyDescent="0.2">
      <c r="A175" s="3">
        <v>3149</v>
      </c>
      <c r="B175" s="3" t="s">
        <v>468</v>
      </c>
      <c r="C175" s="3" t="s">
        <v>92</v>
      </c>
      <c r="D175" s="3">
        <v>0.06</v>
      </c>
      <c r="E175" s="3">
        <v>320.98</v>
      </c>
      <c r="F175" s="3">
        <v>58.95</v>
      </c>
      <c r="G175" s="3" t="s">
        <v>2</v>
      </c>
      <c r="H175" s="3" t="s">
        <v>70</v>
      </c>
      <c r="I175" s="3" t="s">
        <v>4</v>
      </c>
      <c r="J175" s="3" t="s">
        <v>85</v>
      </c>
      <c r="K175" s="3" t="s">
        <v>33</v>
      </c>
      <c r="L175" s="3" t="s">
        <v>469</v>
      </c>
      <c r="M175" s="3">
        <v>0.56999999999999995</v>
      </c>
      <c r="N175" s="3" t="s">
        <v>8</v>
      </c>
      <c r="O175" s="3" t="s">
        <v>35</v>
      </c>
      <c r="P175" s="3" t="s">
        <v>466</v>
      </c>
      <c r="Q175" s="3" t="s">
        <v>470</v>
      </c>
      <c r="R175" s="3">
        <v>83440</v>
      </c>
      <c r="S175" s="4">
        <v>42018</v>
      </c>
      <c r="T175" s="4">
        <v>42020</v>
      </c>
      <c r="U175" s="3">
        <v>971.62199999999996</v>
      </c>
      <c r="V175" s="3">
        <v>6</v>
      </c>
      <c r="W175" s="3">
        <v>1952.43</v>
      </c>
      <c r="X175" s="3">
        <v>89716</v>
      </c>
      <c r="Y175" s="3">
        <f>Table1[[#This Row],[Unit Price]]-Table1[[#This Row],[Discount]]</f>
        <v>320.92</v>
      </c>
      <c r="Z175" s="3" t="s">
        <v>3221</v>
      </c>
    </row>
    <row r="176" spans="1:26" x14ac:dyDescent="0.2">
      <c r="A176" s="1">
        <v>2820</v>
      </c>
      <c r="B176" s="1" t="s">
        <v>471</v>
      </c>
      <c r="C176" s="1" t="s">
        <v>46</v>
      </c>
      <c r="D176" s="1">
        <v>0.1</v>
      </c>
      <c r="E176" s="1">
        <v>22.01</v>
      </c>
      <c r="F176" s="1">
        <v>5.53</v>
      </c>
      <c r="G176" s="1" t="s">
        <v>14</v>
      </c>
      <c r="H176" s="1" t="s">
        <v>47</v>
      </c>
      <c r="I176" s="1" t="s">
        <v>24</v>
      </c>
      <c r="J176" s="1" t="s">
        <v>25</v>
      </c>
      <c r="K176" s="1" t="s">
        <v>18</v>
      </c>
      <c r="L176" s="1" t="s">
        <v>472</v>
      </c>
      <c r="M176" s="1">
        <v>0.59</v>
      </c>
      <c r="N176" s="1" t="s">
        <v>8</v>
      </c>
      <c r="O176" s="1" t="s">
        <v>28</v>
      </c>
      <c r="P176" s="1" t="s">
        <v>56</v>
      </c>
      <c r="Q176" s="1" t="s">
        <v>473</v>
      </c>
      <c r="R176" s="1">
        <v>63129</v>
      </c>
      <c r="S176" s="2">
        <v>42018</v>
      </c>
      <c r="T176" s="2">
        <v>42019</v>
      </c>
      <c r="U176" s="1">
        <v>31.59</v>
      </c>
      <c r="V176" s="1">
        <v>14</v>
      </c>
      <c r="W176" s="1">
        <v>281.75</v>
      </c>
      <c r="X176" s="1">
        <v>87900</v>
      </c>
      <c r="Y176" s="1">
        <f>Table1[[#This Row],[Unit Price]]-Table1[[#This Row],[Discount]]</f>
        <v>21.91</v>
      </c>
      <c r="Z176" s="1" t="s">
        <v>3220</v>
      </c>
    </row>
    <row r="177" spans="1:26" x14ac:dyDescent="0.2">
      <c r="A177" s="3">
        <v>3225</v>
      </c>
      <c r="B177" s="3" t="s">
        <v>474</v>
      </c>
      <c r="C177" s="3" t="s">
        <v>46</v>
      </c>
      <c r="D177" s="3">
        <v>0.1</v>
      </c>
      <c r="E177" s="3">
        <v>208.16</v>
      </c>
      <c r="F177" s="3">
        <v>68.02</v>
      </c>
      <c r="G177" s="3" t="s">
        <v>2</v>
      </c>
      <c r="H177" s="3" t="s">
        <v>3</v>
      </c>
      <c r="I177" s="3" t="s">
        <v>24</v>
      </c>
      <c r="J177" s="3" t="s">
        <v>71</v>
      </c>
      <c r="K177" s="3" t="s">
        <v>33</v>
      </c>
      <c r="L177" s="3" t="s">
        <v>475</v>
      </c>
      <c r="M177" s="3">
        <v>0.57999999999999996</v>
      </c>
      <c r="N177" s="3" t="s">
        <v>8</v>
      </c>
      <c r="O177" s="3" t="s">
        <v>9</v>
      </c>
      <c r="P177" s="3" t="s">
        <v>376</v>
      </c>
      <c r="Q177" s="3" t="s">
        <v>476</v>
      </c>
      <c r="R177" s="3">
        <v>38138</v>
      </c>
      <c r="S177" s="4">
        <v>42018</v>
      </c>
      <c r="T177" s="4">
        <v>42018</v>
      </c>
      <c r="U177" s="3">
        <v>-137.52199999999999</v>
      </c>
      <c r="V177" s="3">
        <v>4</v>
      </c>
      <c r="W177" s="3">
        <v>768.81</v>
      </c>
      <c r="X177" s="3">
        <v>86507</v>
      </c>
      <c r="Y177" s="3">
        <f>Table1[[#This Row],[Unit Price]]-Table1[[#This Row],[Discount]]</f>
        <v>208.06</v>
      </c>
      <c r="Z177" s="3" t="s">
        <v>3219</v>
      </c>
    </row>
    <row r="178" spans="1:26" x14ac:dyDescent="0.2">
      <c r="A178" s="1">
        <v>3226</v>
      </c>
      <c r="B178" s="1" t="s">
        <v>477</v>
      </c>
      <c r="C178" s="1" t="s">
        <v>46</v>
      </c>
      <c r="D178" s="1">
        <v>7.0000000000000007E-2</v>
      </c>
      <c r="E178" s="1">
        <v>90.48</v>
      </c>
      <c r="F178" s="1">
        <v>19.989999999999998</v>
      </c>
      <c r="G178" s="1" t="s">
        <v>14</v>
      </c>
      <c r="H178" s="1" t="s">
        <v>3</v>
      </c>
      <c r="I178" s="1" t="s">
        <v>24</v>
      </c>
      <c r="J178" s="1" t="s">
        <v>321</v>
      </c>
      <c r="K178" s="1" t="s">
        <v>49</v>
      </c>
      <c r="L178" s="1" t="s">
        <v>478</v>
      </c>
      <c r="M178" s="1">
        <v>0.4</v>
      </c>
      <c r="N178" s="1" t="s">
        <v>8</v>
      </c>
      <c r="O178" s="1" t="s">
        <v>9</v>
      </c>
      <c r="P178" s="1" t="s">
        <v>376</v>
      </c>
      <c r="Q178" s="1" t="s">
        <v>479</v>
      </c>
      <c r="R178" s="1">
        <v>37075</v>
      </c>
      <c r="S178" s="2">
        <v>42018</v>
      </c>
      <c r="T178" s="2">
        <v>42019</v>
      </c>
      <c r="U178" s="1">
        <v>-11.816000000000001</v>
      </c>
      <c r="V178" s="1">
        <v>2</v>
      </c>
      <c r="W178" s="1">
        <v>183.39</v>
      </c>
      <c r="X178" s="1">
        <v>86507</v>
      </c>
      <c r="Y178" s="1">
        <f>Table1[[#This Row],[Unit Price]]-Table1[[#This Row],[Discount]]</f>
        <v>90.410000000000011</v>
      </c>
      <c r="Z178" s="1" t="s">
        <v>3219</v>
      </c>
    </row>
    <row r="179" spans="1:26" x14ac:dyDescent="0.2">
      <c r="A179" s="3">
        <v>3226</v>
      </c>
      <c r="B179" s="3" t="s">
        <v>477</v>
      </c>
      <c r="C179" s="3" t="s">
        <v>46</v>
      </c>
      <c r="D179" s="3">
        <v>0.01</v>
      </c>
      <c r="E179" s="3">
        <v>9.48</v>
      </c>
      <c r="F179" s="3">
        <v>7.29</v>
      </c>
      <c r="G179" s="3" t="s">
        <v>63</v>
      </c>
      <c r="H179" s="3" t="s">
        <v>3</v>
      </c>
      <c r="I179" s="3" t="s">
        <v>4</v>
      </c>
      <c r="J179" s="3" t="s">
        <v>102</v>
      </c>
      <c r="K179" s="3" t="s">
        <v>18</v>
      </c>
      <c r="L179" s="3" t="s">
        <v>480</v>
      </c>
      <c r="M179" s="3">
        <v>0.45</v>
      </c>
      <c r="N179" s="3" t="s">
        <v>8</v>
      </c>
      <c r="O179" s="3" t="s">
        <v>9</v>
      </c>
      <c r="P179" s="3" t="s">
        <v>376</v>
      </c>
      <c r="Q179" s="3" t="s">
        <v>479</v>
      </c>
      <c r="R179" s="3">
        <v>37075</v>
      </c>
      <c r="S179" s="4">
        <v>42018</v>
      </c>
      <c r="T179" s="4">
        <v>42020</v>
      </c>
      <c r="U179" s="3">
        <v>238.93379999999999</v>
      </c>
      <c r="V179" s="3">
        <v>1</v>
      </c>
      <c r="W179" s="3">
        <v>12.9</v>
      </c>
      <c r="X179" s="3">
        <v>86507</v>
      </c>
      <c r="Y179" s="3">
        <f>Table1[[#This Row],[Unit Price]]-Table1[[#This Row],[Discount]]</f>
        <v>9.4700000000000006</v>
      </c>
      <c r="Z179" s="3" t="s">
        <v>3219</v>
      </c>
    </row>
    <row r="180" spans="1:26" x14ac:dyDescent="0.2">
      <c r="A180" s="1">
        <v>3226</v>
      </c>
      <c r="B180" s="1" t="s">
        <v>477</v>
      </c>
      <c r="C180" s="1" t="s">
        <v>46</v>
      </c>
      <c r="D180" s="1">
        <v>0.02</v>
      </c>
      <c r="E180" s="1">
        <v>4.28</v>
      </c>
      <c r="F180" s="1">
        <v>0.94</v>
      </c>
      <c r="G180" s="1" t="s">
        <v>14</v>
      </c>
      <c r="H180" s="1" t="s">
        <v>3</v>
      </c>
      <c r="I180" s="1" t="s">
        <v>24</v>
      </c>
      <c r="J180" s="1" t="s">
        <v>25</v>
      </c>
      <c r="K180" s="1" t="s">
        <v>26</v>
      </c>
      <c r="L180" s="1" t="s">
        <v>457</v>
      </c>
      <c r="M180" s="1">
        <v>0.56000000000000005</v>
      </c>
      <c r="N180" s="1" t="s">
        <v>8</v>
      </c>
      <c r="O180" s="1" t="s">
        <v>9</v>
      </c>
      <c r="P180" s="1" t="s">
        <v>376</v>
      </c>
      <c r="Q180" s="1" t="s">
        <v>479</v>
      </c>
      <c r="R180" s="1">
        <v>37075</v>
      </c>
      <c r="S180" s="2">
        <v>42018</v>
      </c>
      <c r="T180" s="2">
        <v>42019</v>
      </c>
      <c r="U180" s="1">
        <v>-105.126</v>
      </c>
      <c r="V180" s="1">
        <v>4</v>
      </c>
      <c r="W180" s="1">
        <v>17.89</v>
      </c>
      <c r="X180" s="1">
        <v>86507</v>
      </c>
      <c r="Y180" s="1">
        <f>Table1[[#This Row],[Unit Price]]-Table1[[#This Row],[Discount]]</f>
        <v>4.2600000000000007</v>
      </c>
      <c r="Z180" s="1" t="s">
        <v>3219</v>
      </c>
    </row>
    <row r="181" spans="1:26" x14ac:dyDescent="0.2">
      <c r="A181" s="3">
        <v>152</v>
      </c>
      <c r="B181" s="3" t="s">
        <v>481</v>
      </c>
      <c r="C181" s="3" t="s">
        <v>1</v>
      </c>
      <c r="D181" s="3">
        <v>0.09</v>
      </c>
      <c r="E181" s="3">
        <v>2.88</v>
      </c>
      <c r="F181" s="3">
        <v>0.7</v>
      </c>
      <c r="G181" s="3" t="s">
        <v>14</v>
      </c>
      <c r="H181" s="3" t="s">
        <v>15</v>
      </c>
      <c r="I181" s="3" t="s">
        <v>24</v>
      </c>
      <c r="J181" s="3" t="s">
        <v>25</v>
      </c>
      <c r="K181" s="3" t="s">
        <v>26</v>
      </c>
      <c r="L181" s="3" t="s">
        <v>482</v>
      </c>
      <c r="M181" s="3">
        <v>0.56000000000000005</v>
      </c>
      <c r="N181" s="3" t="s">
        <v>8</v>
      </c>
      <c r="O181" s="3" t="s">
        <v>9</v>
      </c>
      <c r="P181" s="3" t="s">
        <v>376</v>
      </c>
      <c r="Q181" s="3" t="s">
        <v>483</v>
      </c>
      <c r="R181" s="3">
        <v>37918</v>
      </c>
      <c r="S181" s="4">
        <v>42019</v>
      </c>
      <c r="T181" s="4">
        <v>42020</v>
      </c>
      <c r="U181" s="3">
        <v>-172.71799999999999</v>
      </c>
      <c r="V181" s="3">
        <v>2</v>
      </c>
      <c r="W181" s="3">
        <v>5.5</v>
      </c>
      <c r="X181" s="3">
        <v>89520</v>
      </c>
      <c r="Y181" s="3">
        <f>Table1[[#This Row],[Unit Price]]-Table1[[#This Row],[Discount]]</f>
        <v>2.79</v>
      </c>
      <c r="Z181" s="3" t="s">
        <v>3219</v>
      </c>
    </row>
    <row r="182" spans="1:26" x14ac:dyDescent="0.2">
      <c r="A182" s="1">
        <v>2791</v>
      </c>
      <c r="B182" s="1" t="s">
        <v>484</v>
      </c>
      <c r="C182" s="1" t="s">
        <v>1</v>
      </c>
      <c r="D182" s="1">
        <v>0.09</v>
      </c>
      <c r="E182" s="1">
        <v>2.88</v>
      </c>
      <c r="F182" s="1">
        <v>0.7</v>
      </c>
      <c r="G182" s="1" t="s">
        <v>14</v>
      </c>
      <c r="H182" s="1" t="s">
        <v>70</v>
      </c>
      <c r="I182" s="1" t="s">
        <v>24</v>
      </c>
      <c r="J182" s="1" t="s">
        <v>25</v>
      </c>
      <c r="K182" s="1" t="s">
        <v>26</v>
      </c>
      <c r="L182" s="1" t="s">
        <v>485</v>
      </c>
      <c r="M182" s="1">
        <v>0.56000000000000005</v>
      </c>
      <c r="N182" s="1" t="s">
        <v>8</v>
      </c>
      <c r="O182" s="1" t="s">
        <v>28</v>
      </c>
      <c r="P182" s="1" t="s">
        <v>265</v>
      </c>
      <c r="Q182" s="1" t="s">
        <v>486</v>
      </c>
      <c r="R182" s="1">
        <v>48071</v>
      </c>
      <c r="S182" s="2">
        <v>42019</v>
      </c>
      <c r="T182" s="2">
        <v>42019</v>
      </c>
      <c r="U182" s="1">
        <v>4.8499999999999996</v>
      </c>
      <c r="V182" s="1">
        <v>7</v>
      </c>
      <c r="W182" s="1">
        <v>19.29</v>
      </c>
      <c r="X182" s="1">
        <v>88758</v>
      </c>
      <c r="Y182" s="1">
        <f>Table1[[#This Row],[Unit Price]]-Table1[[#This Row],[Discount]]</f>
        <v>2.79</v>
      </c>
      <c r="Z182" s="1" t="s">
        <v>3220</v>
      </c>
    </row>
    <row r="183" spans="1:26" x14ac:dyDescent="0.2">
      <c r="A183" s="3">
        <v>428</v>
      </c>
      <c r="B183" s="3" t="s">
        <v>487</v>
      </c>
      <c r="C183" s="3" t="s">
        <v>13</v>
      </c>
      <c r="D183" s="3">
        <v>0.02</v>
      </c>
      <c r="E183" s="3">
        <v>15.28</v>
      </c>
      <c r="F183" s="3">
        <v>1.99</v>
      </c>
      <c r="G183" s="3" t="s">
        <v>14</v>
      </c>
      <c r="H183" s="3" t="s">
        <v>70</v>
      </c>
      <c r="I183" s="3" t="s">
        <v>16</v>
      </c>
      <c r="J183" s="3" t="s">
        <v>17</v>
      </c>
      <c r="K183" s="3" t="s">
        <v>18</v>
      </c>
      <c r="L183" s="3" t="s">
        <v>488</v>
      </c>
      <c r="M183" s="3">
        <v>0.42</v>
      </c>
      <c r="N183" s="3" t="s">
        <v>8</v>
      </c>
      <c r="O183" s="3" t="s">
        <v>35</v>
      </c>
      <c r="P183" s="3" t="s">
        <v>272</v>
      </c>
      <c r="Q183" s="3" t="s">
        <v>489</v>
      </c>
      <c r="R183" s="3">
        <v>89701</v>
      </c>
      <c r="S183" s="4">
        <v>42019</v>
      </c>
      <c r="T183" s="4">
        <v>42020</v>
      </c>
      <c r="U183" s="3">
        <v>163.1574</v>
      </c>
      <c r="V183" s="3">
        <v>15</v>
      </c>
      <c r="W183" s="3">
        <v>236.46</v>
      </c>
      <c r="X183" s="3">
        <v>88479</v>
      </c>
      <c r="Y183" s="3">
        <f>Table1[[#This Row],[Unit Price]]-Table1[[#This Row],[Discount]]</f>
        <v>15.26</v>
      </c>
      <c r="Z183" s="3" t="s">
        <v>3221</v>
      </c>
    </row>
    <row r="184" spans="1:26" x14ac:dyDescent="0.2">
      <c r="A184" s="1">
        <v>428</v>
      </c>
      <c r="B184" s="1" t="s">
        <v>487</v>
      </c>
      <c r="C184" s="1" t="s">
        <v>13</v>
      </c>
      <c r="D184" s="1">
        <v>0</v>
      </c>
      <c r="E184" s="1">
        <v>85.99</v>
      </c>
      <c r="F184" s="1">
        <v>3.3</v>
      </c>
      <c r="G184" s="1" t="s">
        <v>14</v>
      </c>
      <c r="H184" s="1" t="s">
        <v>70</v>
      </c>
      <c r="I184" s="1" t="s">
        <v>16</v>
      </c>
      <c r="J184" s="1" t="s">
        <v>111</v>
      </c>
      <c r="K184" s="1" t="s">
        <v>18</v>
      </c>
      <c r="L184" s="1" t="s">
        <v>490</v>
      </c>
      <c r="M184" s="1">
        <v>0.37</v>
      </c>
      <c r="N184" s="1" t="s">
        <v>8</v>
      </c>
      <c r="O184" s="1" t="s">
        <v>35</v>
      </c>
      <c r="P184" s="1" t="s">
        <v>272</v>
      </c>
      <c r="Q184" s="1" t="s">
        <v>489</v>
      </c>
      <c r="R184" s="1">
        <v>89701</v>
      </c>
      <c r="S184" s="2">
        <v>42019</v>
      </c>
      <c r="T184" s="2">
        <v>42020</v>
      </c>
      <c r="U184" s="1">
        <v>-302.22500000000002</v>
      </c>
      <c r="V184" s="1">
        <v>1</v>
      </c>
      <c r="W184" s="1">
        <v>73.819999999999993</v>
      </c>
      <c r="X184" s="1">
        <v>88479</v>
      </c>
      <c r="Y184" s="1">
        <f>Table1[[#This Row],[Unit Price]]-Table1[[#This Row],[Discount]]</f>
        <v>85.99</v>
      </c>
      <c r="Z184" s="1" t="s">
        <v>3221</v>
      </c>
    </row>
    <row r="185" spans="1:26" x14ac:dyDescent="0.2">
      <c r="A185" s="3">
        <v>1212</v>
      </c>
      <c r="B185" s="3" t="s">
        <v>491</v>
      </c>
      <c r="C185" s="3" t="s">
        <v>13</v>
      </c>
      <c r="D185" s="3">
        <v>0.08</v>
      </c>
      <c r="E185" s="3">
        <v>4.91</v>
      </c>
      <c r="F185" s="3">
        <v>4.97</v>
      </c>
      <c r="G185" s="3" t="s">
        <v>14</v>
      </c>
      <c r="H185" s="3" t="s">
        <v>70</v>
      </c>
      <c r="I185" s="3" t="s">
        <v>24</v>
      </c>
      <c r="J185" s="3" t="s">
        <v>48</v>
      </c>
      <c r="K185" s="3" t="s">
        <v>49</v>
      </c>
      <c r="L185" s="3" t="s">
        <v>492</v>
      </c>
      <c r="M185" s="3">
        <v>0.38</v>
      </c>
      <c r="N185" s="3" t="s">
        <v>8</v>
      </c>
      <c r="O185" s="3" t="s">
        <v>28</v>
      </c>
      <c r="P185" s="3" t="s">
        <v>29</v>
      </c>
      <c r="Q185" s="3" t="s">
        <v>493</v>
      </c>
      <c r="R185" s="3">
        <v>46404</v>
      </c>
      <c r="S185" s="4">
        <v>42019</v>
      </c>
      <c r="T185" s="4">
        <v>42020</v>
      </c>
      <c r="U185" s="3">
        <v>-99.762500000000003</v>
      </c>
      <c r="V185" s="3">
        <v>12</v>
      </c>
      <c r="W185" s="3">
        <v>58.95</v>
      </c>
      <c r="X185" s="3">
        <v>88600</v>
      </c>
      <c r="Y185" s="3">
        <f>Table1[[#This Row],[Unit Price]]-Table1[[#This Row],[Discount]]</f>
        <v>4.83</v>
      </c>
      <c r="Z185" s="3" t="s">
        <v>3220</v>
      </c>
    </row>
    <row r="186" spans="1:26" x14ac:dyDescent="0.2">
      <c r="A186" s="1">
        <v>1212</v>
      </c>
      <c r="B186" s="1" t="s">
        <v>491</v>
      </c>
      <c r="C186" s="1" t="s">
        <v>13</v>
      </c>
      <c r="D186" s="1">
        <v>0.01</v>
      </c>
      <c r="E186" s="1">
        <v>3499.99</v>
      </c>
      <c r="F186" s="1">
        <v>24.49</v>
      </c>
      <c r="G186" s="1" t="s">
        <v>14</v>
      </c>
      <c r="H186" s="1" t="s">
        <v>70</v>
      </c>
      <c r="I186" s="1" t="s">
        <v>16</v>
      </c>
      <c r="J186" s="1" t="s">
        <v>39</v>
      </c>
      <c r="K186" s="1" t="s">
        <v>40</v>
      </c>
      <c r="L186" s="1" t="s">
        <v>494</v>
      </c>
      <c r="M186" s="1">
        <v>0.37</v>
      </c>
      <c r="N186" s="1" t="s">
        <v>8</v>
      </c>
      <c r="O186" s="1" t="s">
        <v>28</v>
      </c>
      <c r="P186" s="1" t="s">
        <v>29</v>
      </c>
      <c r="Q186" s="1" t="s">
        <v>493</v>
      </c>
      <c r="R186" s="1">
        <v>46404</v>
      </c>
      <c r="S186" s="2">
        <v>42019</v>
      </c>
      <c r="T186" s="2">
        <v>42020</v>
      </c>
      <c r="U186" s="1">
        <v>-3061.82</v>
      </c>
      <c r="V186" s="1">
        <v>1</v>
      </c>
      <c r="W186" s="1">
        <v>3672.89</v>
      </c>
      <c r="X186" s="1">
        <v>88600</v>
      </c>
      <c r="Y186" s="1">
        <f>Table1[[#This Row],[Unit Price]]-Table1[[#This Row],[Discount]]</f>
        <v>3499.9799999999996</v>
      </c>
      <c r="Z186" s="1" t="s">
        <v>3220</v>
      </c>
    </row>
    <row r="187" spans="1:26" x14ac:dyDescent="0.2">
      <c r="A187" s="3">
        <v>1213</v>
      </c>
      <c r="B187" s="3" t="s">
        <v>495</v>
      </c>
      <c r="C187" s="3" t="s">
        <v>13</v>
      </c>
      <c r="D187" s="3">
        <v>0.03</v>
      </c>
      <c r="E187" s="3">
        <v>5.84</v>
      </c>
      <c r="F187" s="3">
        <v>1.2</v>
      </c>
      <c r="G187" s="3" t="s">
        <v>14</v>
      </c>
      <c r="H187" s="3" t="s">
        <v>70</v>
      </c>
      <c r="I187" s="3" t="s">
        <v>24</v>
      </c>
      <c r="J187" s="3" t="s">
        <v>25</v>
      </c>
      <c r="K187" s="3" t="s">
        <v>26</v>
      </c>
      <c r="L187" s="3" t="s">
        <v>44</v>
      </c>
      <c r="M187" s="3">
        <v>0.55000000000000004</v>
      </c>
      <c r="N187" s="3" t="s">
        <v>8</v>
      </c>
      <c r="O187" s="3" t="s">
        <v>28</v>
      </c>
      <c r="P187" s="3" t="s">
        <v>29</v>
      </c>
      <c r="Q187" s="3" t="s">
        <v>496</v>
      </c>
      <c r="R187" s="3">
        <v>46530</v>
      </c>
      <c r="S187" s="4">
        <v>42019</v>
      </c>
      <c r="T187" s="4">
        <v>42021</v>
      </c>
      <c r="U187" s="3">
        <v>-0.01</v>
      </c>
      <c r="V187" s="3">
        <v>2</v>
      </c>
      <c r="W187" s="3">
        <v>11.74</v>
      </c>
      <c r="X187" s="3">
        <v>88600</v>
      </c>
      <c r="Y187" s="3">
        <f>Table1[[#This Row],[Unit Price]]-Table1[[#This Row],[Discount]]</f>
        <v>5.81</v>
      </c>
      <c r="Z187" s="3" t="s">
        <v>3220</v>
      </c>
    </row>
    <row r="188" spans="1:26" x14ac:dyDescent="0.2">
      <c r="A188" s="1">
        <v>1632</v>
      </c>
      <c r="B188" s="1" t="s">
        <v>497</v>
      </c>
      <c r="C188" s="1" t="s">
        <v>13</v>
      </c>
      <c r="D188" s="1">
        <v>0.08</v>
      </c>
      <c r="E188" s="1">
        <v>8.09</v>
      </c>
      <c r="F188" s="1">
        <v>7.96</v>
      </c>
      <c r="G188" s="1" t="s">
        <v>63</v>
      </c>
      <c r="H188" s="1" t="s">
        <v>47</v>
      </c>
      <c r="I188" s="1" t="s">
        <v>4</v>
      </c>
      <c r="J188" s="1" t="s">
        <v>102</v>
      </c>
      <c r="K188" s="1" t="s">
        <v>49</v>
      </c>
      <c r="L188" s="1" t="s">
        <v>498</v>
      </c>
      <c r="M188" s="1">
        <v>0.49</v>
      </c>
      <c r="N188" s="1" t="s">
        <v>8</v>
      </c>
      <c r="O188" s="1" t="s">
        <v>9</v>
      </c>
      <c r="P188" s="1" t="s">
        <v>10</v>
      </c>
      <c r="Q188" s="1" t="s">
        <v>499</v>
      </c>
      <c r="R188" s="1">
        <v>39401</v>
      </c>
      <c r="S188" s="2">
        <v>42019</v>
      </c>
      <c r="T188" s="2">
        <v>42020</v>
      </c>
      <c r="U188" s="1">
        <v>15.984</v>
      </c>
      <c r="V188" s="1">
        <v>6</v>
      </c>
      <c r="W188" s="1">
        <v>48.25</v>
      </c>
      <c r="X188" s="1">
        <v>90530</v>
      </c>
      <c r="Y188" s="1">
        <f>Table1[[#This Row],[Unit Price]]-Table1[[#This Row],[Discount]]</f>
        <v>8.01</v>
      </c>
      <c r="Z188" s="1" t="s">
        <v>3219</v>
      </c>
    </row>
    <row r="189" spans="1:26" x14ac:dyDescent="0.2">
      <c r="A189" s="3">
        <v>3035</v>
      </c>
      <c r="B189" s="3" t="s">
        <v>500</v>
      </c>
      <c r="C189" s="3" t="s">
        <v>23</v>
      </c>
      <c r="D189" s="3">
        <v>0.01</v>
      </c>
      <c r="E189" s="3">
        <v>4.9800000000000004</v>
      </c>
      <c r="F189" s="3">
        <v>4.75</v>
      </c>
      <c r="G189" s="3" t="s">
        <v>14</v>
      </c>
      <c r="H189" s="3" t="s">
        <v>47</v>
      </c>
      <c r="I189" s="3" t="s">
        <v>24</v>
      </c>
      <c r="J189" s="3" t="s">
        <v>64</v>
      </c>
      <c r="K189" s="3" t="s">
        <v>49</v>
      </c>
      <c r="L189" s="3" t="s">
        <v>501</v>
      </c>
      <c r="M189" s="3">
        <v>0.36</v>
      </c>
      <c r="N189" s="3" t="s">
        <v>8</v>
      </c>
      <c r="O189" s="3" t="s">
        <v>28</v>
      </c>
      <c r="P189" s="3" t="s">
        <v>79</v>
      </c>
      <c r="Q189" s="3" t="s">
        <v>502</v>
      </c>
      <c r="R189" s="3">
        <v>60148</v>
      </c>
      <c r="S189" s="4">
        <v>42019</v>
      </c>
      <c r="T189" s="4">
        <v>42024</v>
      </c>
      <c r="U189" s="3">
        <v>-75.900400000000005</v>
      </c>
      <c r="V189" s="3">
        <v>10</v>
      </c>
      <c r="W189" s="3">
        <v>52.93</v>
      </c>
      <c r="X189" s="3">
        <v>89128</v>
      </c>
      <c r="Y189" s="3">
        <f>Table1[[#This Row],[Unit Price]]-Table1[[#This Row],[Discount]]</f>
        <v>4.9700000000000006</v>
      </c>
      <c r="Z189" s="3" t="s">
        <v>3220</v>
      </c>
    </row>
    <row r="190" spans="1:26" x14ac:dyDescent="0.2">
      <c r="A190" s="1">
        <v>3035</v>
      </c>
      <c r="B190" s="1" t="s">
        <v>500</v>
      </c>
      <c r="C190" s="1" t="s">
        <v>23</v>
      </c>
      <c r="D190" s="1">
        <v>0.04</v>
      </c>
      <c r="E190" s="1">
        <v>6.35</v>
      </c>
      <c r="F190" s="1">
        <v>1.02</v>
      </c>
      <c r="G190" s="1" t="s">
        <v>14</v>
      </c>
      <c r="H190" s="1" t="s">
        <v>47</v>
      </c>
      <c r="I190" s="1" t="s">
        <v>24</v>
      </c>
      <c r="J190" s="1" t="s">
        <v>64</v>
      </c>
      <c r="K190" s="1" t="s">
        <v>26</v>
      </c>
      <c r="L190" s="1" t="s">
        <v>503</v>
      </c>
      <c r="M190" s="1">
        <v>0.39</v>
      </c>
      <c r="N190" s="1" t="s">
        <v>8</v>
      </c>
      <c r="O190" s="1" t="s">
        <v>28</v>
      </c>
      <c r="P190" s="1" t="s">
        <v>79</v>
      </c>
      <c r="Q190" s="1" t="s">
        <v>502</v>
      </c>
      <c r="R190" s="1">
        <v>60148</v>
      </c>
      <c r="S190" s="2">
        <v>42019</v>
      </c>
      <c r="T190" s="2">
        <v>42024</v>
      </c>
      <c r="U190" s="1">
        <v>52.170900000000003</v>
      </c>
      <c r="V190" s="1">
        <v>12</v>
      </c>
      <c r="W190" s="1">
        <v>75.61</v>
      </c>
      <c r="X190" s="1">
        <v>89128</v>
      </c>
      <c r="Y190" s="1">
        <f>Table1[[#This Row],[Unit Price]]-Table1[[#This Row],[Discount]]</f>
        <v>6.31</v>
      </c>
      <c r="Z190" s="1" t="s">
        <v>3220</v>
      </c>
    </row>
    <row r="191" spans="1:26" x14ac:dyDescent="0.2">
      <c r="A191" s="3">
        <v>145</v>
      </c>
      <c r="B191" s="3" t="s">
        <v>504</v>
      </c>
      <c r="C191" s="3" t="s">
        <v>92</v>
      </c>
      <c r="D191" s="3">
        <v>0.06</v>
      </c>
      <c r="E191" s="3">
        <v>7.04</v>
      </c>
      <c r="F191" s="3">
        <v>2.17</v>
      </c>
      <c r="G191" s="3" t="s">
        <v>14</v>
      </c>
      <c r="H191" s="3" t="s">
        <v>3</v>
      </c>
      <c r="I191" s="3" t="s">
        <v>24</v>
      </c>
      <c r="J191" s="3" t="s">
        <v>64</v>
      </c>
      <c r="K191" s="3" t="s">
        <v>26</v>
      </c>
      <c r="L191" s="3" t="s">
        <v>505</v>
      </c>
      <c r="M191" s="3">
        <v>0.38</v>
      </c>
      <c r="N191" s="3" t="s">
        <v>8</v>
      </c>
      <c r="O191" s="3" t="s">
        <v>87</v>
      </c>
      <c r="P191" s="3" t="s">
        <v>296</v>
      </c>
      <c r="Q191" s="3" t="s">
        <v>506</v>
      </c>
      <c r="R191" s="3">
        <v>15122</v>
      </c>
      <c r="S191" s="4">
        <v>42019</v>
      </c>
      <c r="T191" s="4">
        <v>42021</v>
      </c>
      <c r="U191" s="3">
        <v>2.4851999999999999</v>
      </c>
      <c r="V191" s="3">
        <v>2</v>
      </c>
      <c r="W191" s="3">
        <v>14.65</v>
      </c>
      <c r="X191" s="3">
        <v>91086</v>
      </c>
      <c r="Y191" s="3">
        <f>Table1[[#This Row],[Unit Price]]-Table1[[#This Row],[Discount]]</f>
        <v>6.98</v>
      </c>
      <c r="Z191" s="3" t="s">
        <v>3222</v>
      </c>
    </row>
    <row r="192" spans="1:26" x14ac:dyDescent="0.2">
      <c r="A192" s="1">
        <v>1402</v>
      </c>
      <c r="B192" s="1" t="s">
        <v>507</v>
      </c>
      <c r="C192" s="1" t="s">
        <v>46</v>
      </c>
      <c r="D192" s="1">
        <v>0</v>
      </c>
      <c r="E192" s="1">
        <v>8.6</v>
      </c>
      <c r="F192" s="1">
        <v>6.19</v>
      </c>
      <c r="G192" s="1" t="s">
        <v>14</v>
      </c>
      <c r="H192" s="1" t="s">
        <v>70</v>
      </c>
      <c r="I192" s="1" t="s">
        <v>24</v>
      </c>
      <c r="J192" s="1" t="s">
        <v>48</v>
      </c>
      <c r="K192" s="1" t="s">
        <v>49</v>
      </c>
      <c r="L192" s="1" t="s">
        <v>508</v>
      </c>
      <c r="M192" s="1">
        <v>0.38</v>
      </c>
      <c r="N192" s="1" t="s">
        <v>8</v>
      </c>
      <c r="O192" s="1" t="s">
        <v>28</v>
      </c>
      <c r="P192" s="1" t="s">
        <v>79</v>
      </c>
      <c r="Q192" s="1" t="s">
        <v>509</v>
      </c>
      <c r="R192" s="1">
        <v>60653</v>
      </c>
      <c r="S192" s="2">
        <v>42019</v>
      </c>
      <c r="T192" s="2">
        <v>42019</v>
      </c>
      <c r="U192" s="1">
        <v>-42.8536</v>
      </c>
      <c r="V192" s="1">
        <v>48</v>
      </c>
      <c r="W192" s="1">
        <v>447.89</v>
      </c>
      <c r="X192" s="1">
        <v>37729</v>
      </c>
      <c r="Y192" s="1">
        <f>Table1[[#This Row],[Unit Price]]-Table1[[#This Row],[Discount]]</f>
        <v>8.6</v>
      </c>
      <c r="Z192" s="1" t="s">
        <v>3220</v>
      </c>
    </row>
    <row r="193" spans="1:26" x14ac:dyDescent="0.2">
      <c r="A193" s="3">
        <v>1405</v>
      </c>
      <c r="B193" s="3" t="s">
        <v>510</v>
      </c>
      <c r="C193" s="3" t="s">
        <v>46</v>
      </c>
      <c r="D193" s="3">
        <v>0</v>
      </c>
      <c r="E193" s="3">
        <v>8.6</v>
      </c>
      <c r="F193" s="3">
        <v>6.19</v>
      </c>
      <c r="G193" s="3" t="s">
        <v>14</v>
      </c>
      <c r="H193" s="3" t="s">
        <v>70</v>
      </c>
      <c r="I193" s="3" t="s">
        <v>24</v>
      </c>
      <c r="J193" s="3" t="s">
        <v>48</v>
      </c>
      <c r="K193" s="3" t="s">
        <v>49</v>
      </c>
      <c r="L193" s="3" t="s">
        <v>508</v>
      </c>
      <c r="M193" s="3">
        <v>0.38</v>
      </c>
      <c r="N193" s="3" t="s">
        <v>8</v>
      </c>
      <c r="O193" s="3" t="s">
        <v>28</v>
      </c>
      <c r="P193" s="3" t="s">
        <v>265</v>
      </c>
      <c r="Q193" s="3" t="s">
        <v>511</v>
      </c>
      <c r="R193" s="3">
        <v>49017</v>
      </c>
      <c r="S193" s="4">
        <v>42019</v>
      </c>
      <c r="T193" s="4">
        <v>42019</v>
      </c>
      <c r="U193" s="3">
        <v>-33.211539999999999</v>
      </c>
      <c r="V193" s="3">
        <v>12</v>
      </c>
      <c r="W193" s="3">
        <v>111.97</v>
      </c>
      <c r="X193" s="3">
        <v>86144</v>
      </c>
      <c r="Y193" s="3">
        <f>Table1[[#This Row],[Unit Price]]-Table1[[#This Row],[Discount]]</f>
        <v>8.6</v>
      </c>
      <c r="Z193" s="3" t="s">
        <v>3220</v>
      </c>
    </row>
    <row r="194" spans="1:26" x14ac:dyDescent="0.2">
      <c r="A194" s="1">
        <v>288</v>
      </c>
      <c r="B194" s="1" t="s">
        <v>512</v>
      </c>
      <c r="C194" s="1" t="s">
        <v>1</v>
      </c>
      <c r="D194" s="1">
        <v>0.09</v>
      </c>
      <c r="E194" s="1">
        <v>28.48</v>
      </c>
      <c r="F194" s="1">
        <v>1.99</v>
      </c>
      <c r="G194" s="1" t="s">
        <v>14</v>
      </c>
      <c r="H194" s="1" t="s">
        <v>3</v>
      </c>
      <c r="I194" s="1" t="s">
        <v>16</v>
      </c>
      <c r="J194" s="1" t="s">
        <v>17</v>
      </c>
      <c r="K194" s="1" t="s">
        <v>18</v>
      </c>
      <c r="L194" s="1" t="s">
        <v>188</v>
      </c>
      <c r="M194" s="1">
        <v>0.4</v>
      </c>
      <c r="N194" s="1" t="s">
        <v>8</v>
      </c>
      <c r="O194" s="1" t="s">
        <v>28</v>
      </c>
      <c r="P194" s="1" t="s">
        <v>513</v>
      </c>
      <c r="Q194" s="1" t="s">
        <v>514</v>
      </c>
      <c r="R194" s="1">
        <v>67212</v>
      </c>
      <c r="S194" s="2">
        <v>42020</v>
      </c>
      <c r="T194" s="2">
        <v>42023</v>
      </c>
      <c r="U194" s="1">
        <v>132.68700000000001</v>
      </c>
      <c r="V194" s="1">
        <v>7</v>
      </c>
      <c r="W194" s="1">
        <v>192.3</v>
      </c>
      <c r="X194" s="1">
        <v>89762</v>
      </c>
      <c r="Y194" s="1">
        <f>Table1[[#This Row],[Unit Price]]-Table1[[#This Row],[Discount]]</f>
        <v>28.39</v>
      </c>
      <c r="Z194" s="1" t="s">
        <v>3220</v>
      </c>
    </row>
    <row r="195" spans="1:26" x14ac:dyDescent="0.2">
      <c r="A195" s="3">
        <v>288</v>
      </c>
      <c r="B195" s="3" t="s">
        <v>512</v>
      </c>
      <c r="C195" s="3" t="s">
        <v>1</v>
      </c>
      <c r="D195" s="3">
        <v>0.08</v>
      </c>
      <c r="E195" s="3">
        <v>65.989999999999995</v>
      </c>
      <c r="F195" s="3">
        <v>4.99</v>
      </c>
      <c r="G195" s="3" t="s">
        <v>63</v>
      </c>
      <c r="H195" s="3" t="s">
        <v>3</v>
      </c>
      <c r="I195" s="3" t="s">
        <v>16</v>
      </c>
      <c r="J195" s="3" t="s">
        <v>111</v>
      </c>
      <c r="K195" s="3" t="s">
        <v>49</v>
      </c>
      <c r="L195" s="3" t="s">
        <v>515</v>
      </c>
      <c r="M195" s="3">
        <v>0.57999999999999996</v>
      </c>
      <c r="N195" s="3" t="s">
        <v>8</v>
      </c>
      <c r="O195" s="3" t="s">
        <v>28</v>
      </c>
      <c r="P195" s="3" t="s">
        <v>513</v>
      </c>
      <c r="Q195" s="3" t="s">
        <v>514</v>
      </c>
      <c r="R195" s="3">
        <v>67212</v>
      </c>
      <c r="S195" s="4">
        <v>42020</v>
      </c>
      <c r="T195" s="4">
        <v>42022</v>
      </c>
      <c r="U195" s="3">
        <v>496.89</v>
      </c>
      <c r="V195" s="3">
        <v>14</v>
      </c>
      <c r="W195" s="3">
        <v>748.1</v>
      </c>
      <c r="X195" s="3">
        <v>89762</v>
      </c>
      <c r="Y195" s="3">
        <f>Table1[[#This Row],[Unit Price]]-Table1[[#This Row],[Discount]]</f>
        <v>65.91</v>
      </c>
      <c r="Z195" s="3" t="s">
        <v>3220</v>
      </c>
    </row>
    <row r="196" spans="1:26" x14ac:dyDescent="0.2">
      <c r="A196" s="1">
        <v>1603</v>
      </c>
      <c r="B196" s="1" t="s">
        <v>516</v>
      </c>
      <c r="C196" s="1" t="s">
        <v>1</v>
      </c>
      <c r="D196" s="1">
        <v>0.09</v>
      </c>
      <c r="E196" s="1">
        <v>2.1800000000000002</v>
      </c>
      <c r="F196" s="1">
        <v>0.78</v>
      </c>
      <c r="G196" s="1" t="s">
        <v>14</v>
      </c>
      <c r="H196" s="1" t="s">
        <v>3</v>
      </c>
      <c r="I196" s="1" t="s">
        <v>24</v>
      </c>
      <c r="J196" s="1" t="s">
        <v>152</v>
      </c>
      <c r="K196" s="1" t="s">
        <v>26</v>
      </c>
      <c r="L196" s="1" t="s">
        <v>517</v>
      </c>
      <c r="M196" s="1">
        <v>0.52</v>
      </c>
      <c r="N196" s="1" t="s">
        <v>8</v>
      </c>
      <c r="O196" s="1" t="s">
        <v>87</v>
      </c>
      <c r="P196" s="1" t="s">
        <v>88</v>
      </c>
      <c r="Q196" s="1" t="s">
        <v>518</v>
      </c>
      <c r="R196" s="1">
        <v>11598</v>
      </c>
      <c r="S196" s="2">
        <v>42020</v>
      </c>
      <c r="T196" s="2">
        <v>42022</v>
      </c>
      <c r="U196" s="1">
        <v>2.4548000000000001</v>
      </c>
      <c r="V196" s="1">
        <v>9</v>
      </c>
      <c r="W196" s="1">
        <v>19.12</v>
      </c>
      <c r="X196" s="1">
        <v>89679</v>
      </c>
      <c r="Y196" s="1">
        <f>Table1[[#This Row],[Unit Price]]-Table1[[#This Row],[Discount]]</f>
        <v>2.0900000000000003</v>
      </c>
      <c r="Z196" s="1" t="s">
        <v>3222</v>
      </c>
    </row>
    <row r="197" spans="1:26" x14ac:dyDescent="0.2">
      <c r="A197" s="3">
        <v>1603</v>
      </c>
      <c r="B197" s="3" t="s">
        <v>516</v>
      </c>
      <c r="C197" s="3" t="s">
        <v>1</v>
      </c>
      <c r="D197" s="3">
        <v>0.05</v>
      </c>
      <c r="E197" s="3">
        <v>179.29</v>
      </c>
      <c r="F197" s="3">
        <v>29.21</v>
      </c>
      <c r="G197" s="3" t="s">
        <v>2</v>
      </c>
      <c r="H197" s="3" t="s">
        <v>3</v>
      </c>
      <c r="I197" s="3" t="s">
        <v>4</v>
      </c>
      <c r="J197" s="3" t="s">
        <v>5</v>
      </c>
      <c r="K197" s="3" t="s">
        <v>6</v>
      </c>
      <c r="L197" s="3" t="s">
        <v>519</v>
      </c>
      <c r="M197" s="3">
        <v>0.76</v>
      </c>
      <c r="N197" s="3" t="s">
        <v>8</v>
      </c>
      <c r="O197" s="3" t="s">
        <v>87</v>
      </c>
      <c r="P197" s="3" t="s">
        <v>88</v>
      </c>
      <c r="Q197" s="3" t="s">
        <v>518</v>
      </c>
      <c r="R197" s="3">
        <v>11598</v>
      </c>
      <c r="S197" s="4">
        <v>42020</v>
      </c>
      <c r="T197" s="4">
        <v>42022</v>
      </c>
      <c r="U197" s="3">
        <v>-537.27977731999999</v>
      </c>
      <c r="V197" s="3">
        <v>1</v>
      </c>
      <c r="W197" s="3">
        <v>186.64</v>
      </c>
      <c r="X197" s="3">
        <v>89679</v>
      </c>
      <c r="Y197" s="3">
        <f>Table1[[#This Row],[Unit Price]]-Table1[[#This Row],[Discount]]</f>
        <v>179.23999999999998</v>
      </c>
      <c r="Z197" s="3" t="s">
        <v>3222</v>
      </c>
    </row>
    <row r="198" spans="1:26" x14ac:dyDescent="0.2">
      <c r="A198" s="1">
        <v>2924</v>
      </c>
      <c r="B198" s="1" t="s">
        <v>520</v>
      </c>
      <c r="C198" s="1" t="s">
        <v>1</v>
      </c>
      <c r="D198" s="1">
        <v>0.02</v>
      </c>
      <c r="E198" s="1">
        <v>110.98</v>
      </c>
      <c r="F198" s="1">
        <v>13.99</v>
      </c>
      <c r="G198" s="1" t="s">
        <v>14</v>
      </c>
      <c r="H198" s="1" t="s">
        <v>15</v>
      </c>
      <c r="I198" s="1" t="s">
        <v>4</v>
      </c>
      <c r="J198" s="1" t="s">
        <v>102</v>
      </c>
      <c r="K198" s="1" t="s">
        <v>120</v>
      </c>
      <c r="L198" s="1" t="s">
        <v>521</v>
      </c>
      <c r="M198" s="1">
        <v>0.69</v>
      </c>
      <c r="N198" s="1" t="s">
        <v>8</v>
      </c>
      <c r="O198" s="1" t="s">
        <v>87</v>
      </c>
      <c r="P198" s="1" t="s">
        <v>394</v>
      </c>
      <c r="Q198" s="1" t="s">
        <v>522</v>
      </c>
      <c r="R198" s="1">
        <v>20707</v>
      </c>
      <c r="S198" s="2">
        <v>42020</v>
      </c>
      <c r="T198" s="2">
        <v>42022</v>
      </c>
      <c r="U198" s="1">
        <v>-106.3424</v>
      </c>
      <c r="V198" s="1">
        <v>2</v>
      </c>
      <c r="W198" s="1">
        <v>226.53</v>
      </c>
      <c r="X198" s="1">
        <v>86591</v>
      </c>
      <c r="Y198" s="1">
        <f>Table1[[#This Row],[Unit Price]]-Table1[[#This Row],[Discount]]</f>
        <v>110.96000000000001</v>
      </c>
      <c r="Z198" s="1" t="s">
        <v>3222</v>
      </c>
    </row>
    <row r="199" spans="1:26" x14ac:dyDescent="0.2">
      <c r="A199" s="3">
        <v>2924</v>
      </c>
      <c r="B199" s="3" t="s">
        <v>520</v>
      </c>
      <c r="C199" s="3" t="s">
        <v>1</v>
      </c>
      <c r="D199" s="3">
        <v>0.01</v>
      </c>
      <c r="E199" s="3">
        <v>8.01</v>
      </c>
      <c r="F199" s="3">
        <v>2.87</v>
      </c>
      <c r="G199" s="3" t="s">
        <v>14</v>
      </c>
      <c r="H199" s="3" t="s">
        <v>15</v>
      </c>
      <c r="I199" s="3" t="s">
        <v>24</v>
      </c>
      <c r="J199" s="3" t="s">
        <v>64</v>
      </c>
      <c r="K199" s="3" t="s">
        <v>26</v>
      </c>
      <c r="L199" s="3" t="s">
        <v>523</v>
      </c>
      <c r="M199" s="3">
        <v>0.4</v>
      </c>
      <c r="N199" s="3" t="s">
        <v>8</v>
      </c>
      <c r="O199" s="3" t="s">
        <v>87</v>
      </c>
      <c r="P199" s="3" t="s">
        <v>394</v>
      </c>
      <c r="Q199" s="3" t="s">
        <v>522</v>
      </c>
      <c r="R199" s="3">
        <v>20707</v>
      </c>
      <c r="S199" s="4">
        <v>42020</v>
      </c>
      <c r="T199" s="4">
        <v>42022</v>
      </c>
      <c r="U199" s="3">
        <v>44.976799999999997</v>
      </c>
      <c r="V199" s="3">
        <v>8</v>
      </c>
      <c r="W199" s="3">
        <v>68.650000000000006</v>
      </c>
      <c r="X199" s="3">
        <v>86591</v>
      </c>
      <c r="Y199" s="3">
        <f>Table1[[#This Row],[Unit Price]]-Table1[[#This Row],[Discount]]</f>
        <v>8</v>
      </c>
      <c r="Z199" s="3" t="s">
        <v>3222</v>
      </c>
    </row>
    <row r="200" spans="1:26" x14ac:dyDescent="0.2">
      <c r="A200" s="1">
        <v>202</v>
      </c>
      <c r="B200" s="1" t="s">
        <v>524</v>
      </c>
      <c r="C200" s="1" t="s">
        <v>13</v>
      </c>
      <c r="D200" s="1">
        <v>0.03</v>
      </c>
      <c r="E200" s="1">
        <v>7.37</v>
      </c>
      <c r="F200" s="1">
        <v>5.53</v>
      </c>
      <c r="G200" s="1" t="s">
        <v>14</v>
      </c>
      <c r="H200" s="1" t="s">
        <v>70</v>
      </c>
      <c r="I200" s="1" t="s">
        <v>16</v>
      </c>
      <c r="J200" s="1" t="s">
        <v>17</v>
      </c>
      <c r="K200" s="1" t="s">
        <v>18</v>
      </c>
      <c r="L200" s="1" t="s">
        <v>525</v>
      </c>
      <c r="M200" s="1">
        <v>0.69</v>
      </c>
      <c r="N200" s="1" t="s">
        <v>8</v>
      </c>
      <c r="O200" s="1" t="s">
        <v>28</v>
      </c>
      <c r="P200" s="1" t="s">
        <v>183</v>
      </c>
      <c r="Q200" s="1" t="s">
        <v>526</v>
      </c>
      <c r="R200" s="1">
        <v>74006</v>
      </c>
      <c r="S200" s="2">
        <v>42020</v>
      </c>
      <c r="T200" s="2">
        <v>42022</v>
      </c>
      <c r="U200" s="1">
        <v>-133.69999999999999</v>
      </c>
      <c r="V200" s="1">
        <v>11</v>
      </c>
      <c r="W200" s="1">
        <v>85.79</v>
      </c>
      <c r="X200" s="1">
        <v>88972</v>
      </c>
      <c r="Y200" s="1">
        <f>Table1[[#This Row],[Unit Price]]-Table1[[#This Row],[Discount]]</f>
        <v>7.34</v>
      </c>
      <c r="Z200" s="1" t="s">
        <v>3220</v>
      </c>
    </row>
    <row r="201" spans="1:26" x14ac:dyDescent="0.2">
      <c r="A201" s="3">
        <v>665</v>
      </c>
      <c r="B201" s="3" t="s">
        <v>527</v>
      </c>
      <c r="C201" s="3" t="s">
        <v>23</v>
      </c>
      <c r="D201" s="3">
        <v>0.04</v>
      </c>
      <c r="E201" s="3">
        <v>22.72</v>
      </c>
      <c r="F201" s="3">
        <v>8.99</v>
      </c>
      <c r="G201" s="3" t="s">
        <v>14</v>
      </c>
      <c r="H201" s="3" t="s">
        <v>70</v>
      </c>
      <c r="I201" s="3" t="s">
        <v>4</v>
      </c>
      <c r="J201" s="3" t="s">
        <v>102</v>
      </c>
      <c r="K201" s="3" t="s">
        <v>18</v>
      </c>
      <c r="L201" s="3" t="s">
        <v>304</v>
      </c>
      <c r="M201" s="3">
        <v>0.44</v>
      </c>
      <c r="N201" s="3" t="s">
        <v>8</v>
      </c>
      <c r="O201" s="3" t="s">
        <v>9</v>
      </c>
      <c r="P201" s="3" t="s">
        <v>376</v>
      </c>
      <c r="Q201" s="3" t="s">
        <v>528</v>
      </c>
      <c r="R201" s="3">
        <v>37130</v>
      </c>
      <c r="S201" s="4">
        <v>42020</v>
      </c>
      <c r="T201" s="4">
        <v>42024</v>
      </c>
      <c r="U201" s="3">
        <v>-678.49599999999998</v>
      </c>
      <c r="V201" s="3">
        <v>9</v>
      </c>
      <c r="W201" s="3">
        <v>202.41</v>
      </c>
      <c r="X201" s="3">
        <v>88677</v>
      </c>
      <c r="Y201" s="3">
        <f>Table1[[#This Row],[Unit Price]]-Table1[[#This Row],[Discount]]</f>
        <v>22.68</v>
      </c>
      <c r="Z201" s="3" t="s">
        <v>3219</v>
      </c>
    </row>
    <row r="202" spans="1:26" x14ac:dyDescent="0.2">
      <c r="A202" s="1">
        <v>667</v>
      </c>
      <c r="B202" s="1" t="s">
        <v>529</v>
      </c>
      <c r="C202" s="1" t="s">
        <v>23</v>
      </c>
      <c r="D202" s="1">
        <v>0.04</v>
      </c>
      <c r="E202" s="1">
        <v>22.72</v>
      </c>
      <c r="F202" s="1">
        <v>8.99</v>
      </c>
      <c r="G202" s="1" t="s">
        <v>14</v>
      </c>
      <c r="H202" s="1" t="s">
        <v>70</v>
      </c>
      <c r="I202" s="1" t="s">
        <v>4</v>
      </c>
      <c r="J202" s="1" t="s">
        <v>102</v>
      </c>
      <c r="K202" s="1" t="s">
        <v>18</v>
      </c>
      <c r="L202" s="1" t="s">
        <v>304</v>
      </c>
      <c r="M202" s="1">
        <v>0.44</v>
      </c>
      <c r="N202" s="1" t="s">
        <v>8</v>
      </c>
      <c r="O202" s="1" t="s">
        <v>28</v>
      </c>
      <c r="P202" s="1" t="s">
        <v>163</v>
      </c>
      <c r="Q202" s="1" t="s">
        <v>530</v>
      </c>
      <c r="R202" s="1">
        <v>75203</v>
      </c>
      <c r="S202" s="2">
        <v>42020</v>
      </c>
      <c r="T202" s="2">
        <v>42024</v>
      </c>
      <c r="U202" s="1">
        <v>70.028000000000006</v>
      </c>
      <c r="V202" s="1">
        <v>37</v>
      </c>
      <c r="W202" s="1">
        <v>832.14</v>
      </c>
      <c r="X202" s="1">
        <v>22147</v>
      </c>
      <c r="Y202" s="1">
        <f>Table1[[#This Row],[Unit Price]]-Table1[[#This Row],[Discount]]</f>
        <v>22.68</v>
      </c>
      <c r="Z202" s="1" t="s">
        <v>3220</v>
      </c>
    </row>
    <row r="203" spans="1:26" x14ac:dyDescent="0.2">
      <c r="A203" s="3">
        <v>3385</v>
      </c>
      <c r="B203" s="3" t="s">
        <v>531</v>
      </c>
      <c r="C203" s="3" t="s">
        <v>23</v>
      </c>
      <c r="D203" s="3">
        <v>0.04</v>
      </c>
      <c r="E203" s="3">
        <v>2.98</v>
      </c>
      <c r="F203" s="3">
        <v>2.0299999999999998</v>
      </c>
      <c r="G203" s="3" t="s">
        <v>63</v>
      </c>
      <c r="H203" s="3" t="s">
        <v>70</v>
      </c>
      <c r="I203" s="3" t="s">
        <v>24</v>
      </c>
      <c r="J203" s="3" t="s">
        <v>25</v>
      </c>
      <c r="K203" s="3" t="s">
        <v>26</v>
      </c>
      <c r="L203" s="3" t="s">
        <v>532</v>
      </c>
      <c r="M203" s="3">
        <v>0.56999999999999995</v>
      </c>
      <c r="N203" s="3" t="s">
        <v>8</v>
      </c>
      <c r="O203" s="3" t="s">
        <v>87</v>
      </c>
      <c r="P203" s="3" t="s">
        <v>293</v>
      </c>
      <c r="Q203" s="3" t="s">
        <v>533</v>
      </c>
      <c r="R203" s="3">
        <v>44512</v>
      </c>
      <c r="S203" s="4">
        <v>42020</v>
      </c>
      <c r="T203" s="4">
        <v>42020</v>
      </c>
      <c r="U203" s="3">
        <v>-22.01</v>
      </c>
      <c r="V203" s="3">
        <v>5</v>
      </c>
      <c r="W203" s="3">
        <v>15.7</v>
      </c>
      <c r="X203" s="3">
        <v>88745</v>
      </c>
      <c r="Y203" s="3">
        <f>Table1[[#This Row],[Unit Price]]-Table1[[#This Row],[Discount]]</f>
        <v>2.94</v>
      </c>
      <c r="Z203" s="3" t="s">
        <v>3222</v>
      </c>
    </row>
    <row r="204" spans="1:26" x14ac:dyDescent="0.2">
      <c r="A204" s="1">
        <v>3385</v>
      </c>
      <c r="B204" s="1" t="s">
        <v>531</v>
      </c>
      <c r="C204" s="1" t="s">
        <v>23</v>
      </c>
      <c r="D204" s="1">
        <v>0.01</v>
      </c>
      <c r="E204" s="1">
        <v>125.99</v>
      </c>
      <c r="F204" s="1">
        <v>8.99</v>
      </c>
      <c r="G204" s="1" t="s">
        <v>14</v>
      </c>
      <c r="H204" s="1" t="s">
        <v>70</v>
      </c>
      <c r="I204" s="1" t="s">
        <v>16</v>
      </c>
      <c r="J204" s="1" t="s">
        <v>111</v>
      </c>
      <c r="K204" s="1" t="s">
        <v>49</v>
      </c>
      <c r="L204" s="1" t="s">
        <v>329</v>
      </c>
      <c r="M204" s="1">
        <v>0.59</v>
      </c>
      <c r="N204" s="1" t="s">
        <v>8</v>
      </c>
      <c r="O204" s="1" t="s">
        <v>87</v>
      </c>
      <c r="P204" s="1" t="s">
        <v>293</v>
      </c>
      <c r="Q204" s="1" t="s">
        <v>533</v>
      </c>
      <c r="R204" s="1">
        <v>44512</v>
      </c>
      <c r="S204" s="2">
        <v>42020</v>
      </c>
      <c r="T204" s="2">
        <v>42025</v>
      </c>
      <c r="U204" s="1">
        <v>426.46032000000002</v>
      </c>
      <c r="V204" s="1">
        <v>6</v>
      </c>
      <c r="W204" s="1">
        <v>680.65</v>
      </c>
      <c r="X204" s="1">
        <v>88745</v>
      </c>
      <c r="Y204" s="1">
        <f>Table1[[#This Row],[Unit Price]]-Table1[[#This Row],[Discount]]</f>
        <v>125.97999999999999</v>
      </c>
      <c r="Z204" s="1" t="s">
        <v>3222</v>
      </c>
    </row>
    <row r="205" spans="1:26" x14ac:dyDescent="0.2">
      <c r="A205" s="3">
        <v>1697</v>
      </c>
      <c r="B205" s="3" t="s">
        <v>534</v>
      </c>
      <c r="C205" s="3" t="s">
        <v>92</v>
      </c>
      <c r="D205" s="3">
        <v>0</v>
      </c>
      <c r="E205" s="3">
        <v>13.43</v>
      </c>
      <c r="F205" s="3">
        <v>5.5</v>
      </c>
      <c r="G205" s="3" t="s">
        <v>14</v>
      </c>
      <c r="H205" s="3" t="s">
        <v>47</v>
      </c>
      <c r="I205" s="3" t="s">
        <v>24</v>
      </c>
      <c r="J205" s="3" t="s">
        <v>54</v>
      </c>
      <c r="K205" s="3" t="s">
        <v>49</v>
      </c>
      <c r="L205" s="3" t="s">
        <v>535</v>
      </c>
      <c r="M205" s="3">
        <v>0.56999999999999995</v>
      </c>
      <c r="N205" s="3" t="s">
        <v>8</v>
      </c>
      <c r="O205" s="3" t="s">
        <v>9</v>
      </c>
      <c r="P205" s="3" t="s">
        <v>20</v>
      </c>
      <c r="Q205" s="3" t="s">
        <v>536</v>
      </c>
      <c r="R205" s="3">
        <v>71901</v>
      </c>
      <c r="S205" s="4">
        <v>42020</v>
      </c>
      <c r="T205" s="4">
        <v>42021</v>
      </c>
      <c r="U205" s="3">
        <v>-253.77799999999999</v>
      </c>
      <c r="V205" s="3">
        <v>9</v>
      </c>
      <c r="W205" s="3">
        <v>129.54</v>
      </c>
      <c r="X205" s="3">
        <v>86338</v>
      </c>
      <c r="Y205" s="3">
        <f>Table1[[#This Row],[Unit Price]]-Table1[[#This Row],[Discount]]</f>
        <v>13.43</v>
      </c>
      <c r="Z205" s="3" t="s">
        <v>3219</v>
      </c>
    </row>
    <row r="206" spans="1:26" x14ac:dyDescent="0.2">
      <c r="A206" s="1">
        <v>3133</v>
      </c>
      <c r="B206" s="1" t="s">
        <v>537</v>
      </c>
      <c r="C206" s="1" t="s">
        <v>92</v>
      </c>
      <c r="D206" s="1">
        <v>0.1</v>
      </c>
      <c r="E206" s="1">
        <v>5.81</v>
      </c>
      <c r="F206" s="1">
        <v>8.49</v>
      </c>
      <c r="G206" s="1" t="s">
        <v>14</v>
      </c>
      <c r="H206" s="1" t="s">
        <v>70</v>
      </c>
      <c r="I206" s="1" t="s">
        <v>24</v>
      </c>
      <c r="J206" s="1" t="s">
        <v>48</v>
      </c>
      <c r="K206" s="1" t="s">
        <v>49</v>
      </c>
      <c r="L206" s="1" t="s">
        <v>306</v>
      </c>
      <c r="M206" s="1">
        <v>0.39</v>
      </c>
      <c r="N206" s="1" t="s">
        <v>8</v>
      </c>
      <c r="O206" s="1" t="s">
        <v>28</v>
      </c>
      <c r="P206" s="1" t="s">
        <v>79</v>
      </c>
      <c r="Q206" s="1" t="s">
        <v>538</v>
      </c>
      <c r="R206" s="1">
        <v>60540</v>
      </c>
      <c r="S206" s="2">
        <v>42020</v>
      </c>
      <c r="T206" s="2">
        <v>42021</v>
      </c>
      <c r="U206" s="1">
        <v>-350.43950000000001</v>
      </c>
      <c r="V206" s="1">
        <v>12</v>
      </c>
      <c r="W206" s="1">
        <v>64.959999999999994</v>
      </c>
      <c r="X206" s="1">
        <v>86789</v>
      </c>
      <c r="Y206" s="1">
        <f>Table1[[#This Row],[Unit Price]]-Table1[[#This Row],[Discount]]</f>
        <v>5.71</v>
      </c>
      <c r="Z206" s="1" t="s">
        <v>3220</v>
      </c>
    </row>
    <row r="207" spans="1:26" x14ac:dyDescent="0.2">
      <c r="A207" s="3">
        <v>3133</v>
      </c>
      <c r="B207" s="3" t="s">
        <v>537</v>
      </c>
      <c r="C207" s="3" t="s">
        <v>92</v>
      </c>
      <c r="D207" s="3">
        <v>0.03</v>
      </c>
      <c r="E207" s="3">
        <v>1.81</v>
      </c>
      <c r="F207" s="3">
        <v>0.75</v>
      </c>
      <c r="G207" s="3" t="s">
        <v>14</v>
      </c>
      <c r="H207" s="3" t="s">
        <v>70</v>
      </c>
      <c r="I207" s="3" t="s">
        <v>24</v>
      </c>
      <c r="J207" s="3" t="s">
        <v>152</v>
      </c>
      <c r="K207" s="3" t="s">
        <v>26</v>
      </c>
      <c r="L207" s="3" t="s">
        <v>539</v>
      </c>
      <c r="M207" s="3">
        <v>0.52</v>
      </c>
      <c r="N207" s="3" t="s">
        <v>8</v>
      </c>
      <c r="O207" s="3" t="s">
        <v>28</v>
      </c>
      <c r="P207" s="3" t="s">
        <v>79</v>
      </c>
      <c r="Q207" s="3" t="s">
        <v>538</v>
      </c>
      <c r="R207" s="3">
        <v>60540</v>
      </c>
      <c r="S207" s="4">
        <v>42020</v>
      </c>
      <c r="T207" s="4">
        <v>42021</v>
      </c>
      <c r="U207" s="3">
        <v>4.2027999999999999</v>
      </c>
      <c r="V207" s="3">
        <v>10</v>
      </c>
      <c r="W207" s="3">
        <v>19.14</v>
      </c>
      <c r="X207" s="3">
        <v>86789</v>
      </c>
      <c r="Y207" s="3">
        <f>Table1[[#This Row],[Unit Price]]-Table1[[#This Row],[Discount]]</f>
        <v>1.78</v>
      </c>
      <c r="Z207" s="3" t="s">
        <v>3220</v>
      </c>
    </row>
    <row r="208" spans="1:26" x14ac:dyDescent="0.2">
      <c r="A208" s="1">
        <v>3036</v>
      </c>
      <c r="B208" s="1" t="s">
        <v>540</v>
      </c>
      <c r="C208" s="1" t="s">
        <v>46</v>
      </c>
      <c r="D208" s="1">
        <v>0.02</v>
      </c>
      <c r="E208" s="1">
        <v>12.99</v>
      </c>
      <c r="F208" s="1">
        <v>14.37</v>
      </c>
      <c r="G208" s="1" t="s">
        <v>14</v>
      </c>
      <c r="H208" s="1" t="s">
        <v>47</v>
      </c>
      <c r="I208" s="1" t="s">
        <v>4</v>
      </c>
      <c r="J208" s="1" t="s">
        <v>102</v>
      </c>
      <c r="K208" s="1" t="s">
        <v>40</v>
      </c>
      <c r="L208" s="1" t="s">
        <v>382</v>
      </c>
      <c r="M208" s="1">
        <v>0.73</v>
      </c>
      <c r="N208" s="1" t="s">
        <v>8</v>
      </c>
      <c r="O208" s="1" t="s">
        <v>28</v>
      </c>
      <c r="P208" s="1" t="s">
        <v>541</v>
      </c>
      <c r="Q208" s="1" t="s">
        <v>542</v>
      </c>
      <c r="R208" s="1">
        <v>58554</v>
      </c>
      <c r="S208" s="2">
        <v>42020</v>
      </c>
      <c r="T208" s="2">
        <v>42022</v>
      </c>
      <c r="U208" s="1">
        <v>-159.86000000000001</v>
      </c>
      <c r="V208" s="1">
        <v>5</v>
      </c>
      <c r="W208" s="1">
        <v>67.64</v>
      </c>
      <c r="X208" s="1">
        <v>89129</v>
      </c>
      <c r="Y208" s="1">
        <f>Table1[[#This Row],[Unit Price]]-Table1[[#This Row],[Discount]]</f>
        <v>12.97</v>
      </c>
      <c r="Z208" s="1" t="s">
        <v>3220</v>
      </c>
    </row>
    <row r="209" spans="1:26" x14ac:dyDescent="0.2">
      <c r="A209" s="3">
        <v>3036</v>
      </c>
      <c r="B209" s="3" t="s">
        <v>540</v>
      </c>
      <c r="C209" s="3" t="s">
        <v>46</v>
      </c>
      <c r="D209" s="3">
        <v>0.05</v>
      </c>
      <c r="E209" s="3">
        <v>35.44</v>
      </c>
      <c r="F209" s="3">
        <v>7.5</v>
      </c>
      <c r="G209" s="3" t="s">
        <v>14</v>
      </c>
      <c r="H209" s="3" t="s">
        <v>47</v>
      </c>
      <c r="I209" s="3" t="s">
        <v>24</v>
      </c>
      <c r="J209" s="3" t="s">
        <v>64</v>
      </c>
      <c r="K209" s="3" t="s">
        <v>49</v>
      </c>
      <c r="L209" s="3" t="s">
        <v>543</v>
      </c>
      <c r="M209" s="3">
        <v>0.38</v>
      </c>
      <c r="N209" s="3" t="s">
        <v>8</v>
      </c>
      <c r="O209" s="3" t="s">
        <v>28</v>
      </c>
      <c r="P209" s="3" t="s">
        <v>541</v>
      </c>
      <c r="Q209" s="3" t="s">
        <v>542</v>
      </c>
      <c r="R209" s="3">
        <v>58554</v>
      </c>
      <c r="S209" s="4">
        <v>42020</v>
      </c>
      <c r="T209" s="4">
        <v>42022</v>
      </c>
      <c r="U209" s="3">
        <v>165.88980000000001</v>
      </c>
      <c r="V209" s="3">
        <v>7</v>
      </c>
      <c r="W209" s="3">
        <v>240.42</v>
      </c>
      <c r="X209" s="3">
        <v>89129</v>
      </c>
      <c r="Y209" s="3">
        <f>Table1[[#This Row],[Unit Price]]-Table1[[#This Row],[Discount]]</f>
        <v>35.39</v>
      </c>
      <c r="Z209" s="3" t="s">
        <v>3220</v>
      </c>
    </row>
    <row r="210" spans="1:26" x14ac:dyDescent="0.2">
      <c r="A210" s="1">
        <v>3036</v>
      </c>
      <c r="B210" s="1" t="s">
        <v>540</v>
      </c>
      <c r="C210" s="1" t="s">
        <v>46</v>
      </c>
      <c r="D210" s="1">
        <v>0.02</v>
      </c>
      <c r="E210" s="1">
        <v>12.98</v>
      </c>
      <c r="F210" s="1">
        <v>3.14</v>
      </c>
      <c r="G210" s="1" t="s">
        <v>14</v>
      </c>
      <c r="H210" s="1" t="s">
        <v>47</v>
      </c>
      <c r="I210" s="1" t="s">
        <v>24</v>
      </c>
      <c r="J210" s="1" t="s">
        <v>544</v>
      </c>
      <c r="K210" s="1" t="s">
        <v>18</v>
      </c>
      <c r="L210" s="1" t="s">
        <v>545</v>
      </c>
      <c r="M210" s="1">
        <v>0.6</v>
      </c>
      <c r="N210" s="1" t="s">
        <v>8</v>
      </c>
      <c r="O210" s="1" t="s">
        <v>28</v>
      </c>
      <c r="P210" s="1" t="s">
        <v>541</v>
      </c>
      <c r="Q210" s="1" t="s">
        <v>542</v>
      </c>
      <c r="R210" s="1">
        <v>58554</v>
      </c>
      <c r="S210" s="2">
        <v>42020</v>
      </c>
      <c r="T210" s="2">
        <v>42023</v>
      </c>
      <c r="U210" s="1">
        <v>75.010000000000005</v>
      </c>
      <c r="V210" s="1">
        <v>14</v>
      </c>
      <c r="W210" s="1">
        <v>184.4</v>
      </c>
      <c r="X210" s="1">
        <v>89129</v>
      </c>
      <c r="Y210" s="1">
        <f>Table1[[#This Row],[Unit Price]]-Table1[[#This Row],[Discount]]</f>
        <v>12.96</v>
      </c>
      <c r="Z210" s="1" t="s">
        <v>3220</v>
      </c>
    </row>
    <row r="211" spans="1:26" x14ac:dyDescent="0.2">
      <c r="A211" s="3">
        <v>592</v>
      </c>
      <c r="B211" s="3" t="s">
        <v>546</v>
      </c>
      <c r="C211" s="3" t="s">
        <v>1</v>
      </c>
      <c r="D211" s="3">
        <v>0.08</v>
      </c>
      <c r="E211" s="3">
        <v>30.53</v>
      </c>
      <c r="F211" s="3">
        <v>19.989999999999998</v>
      </c>
      <c r="G211" s="3" t="s">
        <v>14</v>
      </c>
      <c r="H211" s="3" t="s">
        <v>3</v>
      </c>
      <c r="I211" s="3" t="s">
        <v>24</v>
      </c>
      <c r="J211" s="3" t="s">
        <v>128</v>
      </c>
      <c r="K211" s="3" t="s">
        <v>49</v>
      </c>
      <c r="L211" s="3" t="s">
        <v>547</v>
      </c>
      <c r="M211" s="3">
        <v>0.39</v>
      </c>
      <c r="N211" s="3" t="s">
        <v>8</v>
      </c>
      <c r="O211" s="3" t="s">
        <v>28</v>
      </c>
      <c r="P211" s="3" t="s">
        <v>79</v>
      </c>
      <c r="Q211" s="3" t="s">
        <v>548</v>
      </c>
      <c r="R211" s="3">
        <v>60091</v>
      </c>
      <c r="S211" s="4">
        <v>42021</v>
      </c>
      <c r="T211" s="4">
        <v>42021</v>
      </c>
      <c r="U211" s="3">
        <v>-239.8656</v>
      </c>
      <c r="V211" s="3">
        <v>10</v>
      </c>
      <c r="W211" s="3">
        <v>285.87</v>
      </c>
      <c r="X211" s="3">
        <v>86307</v>
      </c>
      <c r="Y211" s="3">
        <f>Table1[[#This Row],[Unit Price]]-Table1[[#This Row],[Discount]]</f>
        <v>30.450000000000003</v>
      </c>
      <c r="Z211" s="3" t="s">
        <v>3220</v>
      </c>
    </row>
    <row r="212" spans="1:26" x14ac:dyDescent="0.2">
      <c r="A212" s="1">
        <v>593</v>
      </c>
      <c r="B212" s="1" t="s">
        <v>549</v>
      </c>
      <c r="C212" s="1" t="s">
        <v>1</v>
      </c>
      <c r="D212" s="1">
        <v>0.01</v>
      </c>
      <c r="E212" s="1">
        <v>1.68</v>
      </c>
      <c r="F212" s="1">
        <v>1.57</v>
      </c>
      <c r="G212" s="1" t="s">
        <v>14</v>
      </c>
      <c r="H212" s="1" t="s">
        <v>3</v>
      </c>
      <c r="I212" s="1" t="s">
        <v>24</v>
      </c>
      <c r="J212" s="1" t="s">
        <v>25</v>
      </c>
      <c r="K212" s="1" t="s">
        <v>26</v>
      </c>
      <c r="L212" s="1" t="s">
        <v>550</v>
      </c>
      <c r="M212" s="1">
        <v>0.59</v>
      </c>
      <c r="N212" s="1" t="s">
        <v>8</v>
      </c>
      <c r="O212" s="1" t="s">
        <v>28</v>
      </c>
      <c r="P212" s="1" t="s">
        <v>79</v>
      </c>
      <c r="Q212" s="1" t="s">
        <v>551</v>
      </c>
      <c r="R212" s="1">
        <v>60517</v>
      </c>
      <c r="S212" s="2">
        <v>42021</v>
      </c>
      <c r="T212" s="2">
        <v>42023</v>
      </c>
      <c r="U212" s="1">
        <v>-53.444000000000003</v>
      </c>
      <c r="V212" s="1">
        <v>12</v>
      </c>
      <c r="W212" s="1">
        <v>20.37</v>
      </c>
      <c r="X212" s="1">
        <v>86307</v>
      </c>
      <c r="Y212" s="1">
        <f>Table1[[#This Row],[Unit Price]]-Table1[[#This Row],[Discount]]</f>
        <v>1.67</v>
      </c>
      <c r="Z212" s="1" t="s">
        <v>3220</v>
      </c>
    </row>
    <row r="213" spans="1:26" x14ac:dyDescent="0.2">
      <c r="A213" s="3">
        <v>1531</v>
      </c>
      <c r="B213" s="3" t="s">
        <v>552</v>
      </c>
      <c r="C213" s="3" t="s">
        <v>1</v>
      </c>
      <c r="D213" s="3">
        <v>7.0000000000000007E-2</v>
      </c>
      <c r="E213" s="3">
        <v>4.91</v>
      </c>
      <c r="F213" s="3">
        <v>0.5</v>
      </c>
      <c r="G213" s="3" t="s">
        <v>14</v>
      </c>
      <c r="H213" s="3" t="s">
        <v>15</v>
      </c>
      <c r="I213" s="3" t="s">
        <v>24</v>
      </c>
      <c r="J213" s="3" t="s">
        <v>128</v>
      </c>
      <c r="K213" s="3" t="s">
        <v>49</v>
      </c>
      <c r="L213" s="3" t="s">
        <v>553</v>
      </c>
      <c r="M213" s="3">
        <v>0.36</v>
      </c>
      <c r="N213" s="3" t="s">
        <v>8</v>
      </c>
      <c r="O213" s="3" t="s">
        <v>9</v>
      </c>
      <c r="P213" s="3" t="s">
        <v>99</v>
      </c>
      <c r="Q213" s="3" t="s">
        <v>554</v>
      </c>
      <c r="R213" s="3">
        <v>32137</v>
      </c>
      <c r="S213" s="4">
        <v>42021</v>
      </c>
      <c r="T213" s="4">
        <v>42022</v>
      </c>
      <c r="U213" s="3">
        <v>-157.696</v>
      </c>
      <c r="V213" s="3">
        <v>6</v>
      </c>
      <c r="W213" s="3">
        <v>28.22</v>
      </c>
      <c r="X213" s="3">
        <v>88852</v>
      </c>
      <c r="Y213" s="3">
        <f>Table1[[#This Row],[Unit Price]]-Table1[[#This Row],[Discount]]</f>
        <v>4.84</v>
      </c>
      <c r="Z213" s="3" t="s">
        <v>3219</v>
      </c>
    </row>
    <row r="214" spans="1:26" x14ac:dyDescent="0.2">
      <c r="A214" s="1">
        <v>210</v>
      </c>
      <c r="B214" s="1" t="s">
        <v>555</v>
      </c>
      <c r="C214" s="1" t="s">
        <v>23</v>
      </c>
      <c r="D214" s="1">
        <v>0.05</v>
      </c>
      <c r="E214" s="1">
        <v>1.86</v>
      </c>
      <c r="F214" s="1">
        <v>2.58</v>
      </c>
      <c r="G214" s="1" t="s">
        <v>14</v>
      </c>
      <c r="H214" s="1" t="s">
        <v>47</v>
      </c>
      <c r="I214" s="1" t="s">
        <v>24</v>
      </c>
      <c r="J214" s="1" t="s">
        <v>152</v>
      </c>
      <c r="K214" s="1" t="s">
        <v>26</v>
      </c>
      <c r="L214" s="1" t="s">
        <v>556</v>
      </c>
      <c r="M214" s="1">
        <v>0.82</v>
      </c>
      <c r="N214" s="1" t="s">
        <v>8</v>
      </c>
      <c r="O214" s="1" t="s">
        <v>87</v>
      </c>
      <c r="P214" s="1" t="s">
        <v>88</v>
      </c>
      <c r="Q214" s="1" t="s">
        <v>557</v>
      </c>
      <c r="R214" s="1">
        <v>12180</v>
      </c>
      <c r="S214" s="2">
        <v>42021</v>
      </c>
      <c r="T214" s="2">
        <v>42025</v>
      </c>
      <c r="U214" s="1">
        <v>-66.62</v>
      </c>
      <c r="V214" s="1">
        <v>9</v>
      </c>
      <c r="W214" s="1">
        <v>17.61</v>
      </c>
      <c r="X214" s="1">
        <v>85965</v>
      </c>
      <c r="Y214" s="1">
        <f>Table1[[#This Row],[Unit Price]]-Table1[[#This Row],[Discount]]</f>
        <v>1.81</v>
      </c>
      <c r="Z214" s="1" t="s">
        <v>3222</v>
      </c>
    </row>
    <row r="215" spans="1:26" x14ac:dyDescent="0.2">
      <c r="A215" s="3">
        <v>366</v>
      </c>
      <c r="B215" s="3" t="s">
        <v>558</v>
      </c>
      <c r="C215" s="3" t="s">
        <v>92</v>
      </c>
      <c r="D215" s="3">
        <v>0.05</v>
      </c>
      <c r="E215" s="3">
        <v>328.14</v>
      </c>
      <c r="F215" s="3">
        <v>91.05</v>
      </c>
      <c r="G215" s="3" t="s">
        <v>2</v>
      </c>
      <c r="H215" s="3" t="s">
        <v>3</v>
      </c>
      <c r="I215" s="3" t="s">
        <v>24</v>
      </c>
      <c r="J215" s="3" t="s">
        <v>71</v>
      </c>
      <c r="K215" s="3" t="s">
        <v>33</v>
      </c>
      <c r="L215" s="3" t="s">
        <v>559</v>
      </c>
      <c r="M215" s="3">
        <v>0.56999999999999995</v>
      </c>
      <c r="N215" s="3" t="s">
        <v>8</v>
      </c>
      <c r="O215" s="3" t="s">
        <v>87</v>
      </c>
      <c r="P215" s="3" t="s">
        <v>560</v>
      </c>
      <c r="Q215" s="3" t="s">
        <v>561</v>
      </c>
      <c r="R215" s="3">
        <v>2910</v>
      </c>
      <c r="S215" s="4">
        <v>42021</v>
      </c>
      <c r="T215" s="4">
        <v>42023</v>
      </c>
      <c r="U215" s="3">
        <v>411.5172</v>
      </c>
      <c r="V215" s="3">
        <v>6</v>
      </c>
      <c r="W215" s="3">
        <v>1967.98</v>
      </c>
      <c r="X215" s="3">
        <v>87347</v>
      </c>
      <c r="Y215" s="3">
        <f>Table1[[#This Row],[Unit Price]]-Table1[[#This Row],[Discount]]</f>
        <v>328.09</v>
      </c>
      <c r="Z215" s="3" t="s">
        <v>3222</v>
      </c>
    </row>
    <row r="216" spans="1:26" x14ac:dyDescent="0.2">
      <c r="A216" s="1">
        <v>744</v>
      </c>
      <c r="B216" s="1" t="s">
        <v>562</v>
      </c>
      <c r="C216" s="1" t="s">
        <v>92</v>
      </c>
      <c r="D216" s="1">
        <v>0.03</v>
      </c>
      <c r="E216" s="1">
        <v>119.99</v>
      </c>
      <c r="F216" s="1">
        <v>56.14</v>
      </c>
      <c r="G216" s="1" t="s">
        <v>2</v>
      </c>
      <c r="H216" s="1" t="s">
        <v>15</v>
      </c>
      <c r="I216" s="1" t="s">
        <v>16</v>
      </c>
      <c r="J216" s="1" t="s">
        <v>32</v>
      </c>
      <c r="K216" s="1" t="s">
        <v>6</v>
      </c>
      <c r="L216" s="1" t="s">
        <v>563</v>
      </c>
      <c r="M216" s="1">
        <v>0.39</v>
      </c>
      <c r="N216" s="1" t="s">
        <v>8</v>
      </c>
      <c r="O216" s="1" t="s">
        <v>35</v>
      </c>
      <c r="P216" s="1" t="s">
        <v>564</v>
      </c>
      <c r="Q216" s="1" t="s">
        <v>565</v>
      </c>
      <c r="R216" s="1">
        <v>85737</v>
      </c>
      <c r="S216" s="2">
        <v>42021</v>
      </c>
      <c r="T216" s="2">
        <v>42023</v>
      </c>
      <c r="U216" s="1">
        <v>1400.1</v>
      </c>
      <c r="V216" s="1">
        <v>13</v>
      </c>
      <c r="W216" s="1">
        <v>1545.58</v>
      </c>
      <c r="X216" s="1">
        <v>87726</v>
      </c>
      <c r="Y216" s="1">
        <f>Table1[[#This Row],[Unit Price]]-Table1[[#This Row],[Discount]]</f>
        <v>119.96</v>
      </c>
      <c r="Z216" s="1" t="s">
        <v>3221</v>
      </c>
    </row>
    <row r="217" spans="1:26" x14ac:dyDescent="0.2">
      <c r="A217" s="3">
        <v>745</v>
      </c>
      <c r="B217" s="3" t="s">
        <v>566</v>
      </c>
      <c r="C217" s="3" t="s">
        <v>92</v>
      </c>
      <c r="D217" s="3">
        <v>0.05</v>
      </c>
      <c r="E217" s="3">
        <v>115.79</v>
      </c>
      <c r="F217" s="3">
        <v>1.99</v>
      </c>
      <c r="G217" s="3" t="s">
        <v>14</v>
      </c>
      <c r="H217" s="3" t="s">
        <v>15</v>
      </c>
      <c r="I217" s="3" t="s">
        <v>16</v>
      </c>
      <c r="J217" s="3" t="s">
        <v>17</v>
      </c>
      <c r="K217" s="3" t="s">
        <v>18</v>
      </c>
      <c r="L217" s="3" t="s">
        <v>567</v>
      </c>
      <c r="M217" s="3">
        <v>0.49</v>
      </c>
      <c r="N217" s="3" t="s">
        <v>8</v>
      </c>
      <c r="O217" s="3" t="s">
        <v>35</v>
      </c>
      <c r="P217" s="3" t="s">
        <v>564</v>
      </c>
      <c r="Q217" s="3" t="s">
        <v>568</v>
      </c>
      <c r="R217" s="3">
        <v>85345</v>
      </c>
      <c r="S217" s="4">
        <v>42021</v>
      </c>
      <c r="T217" s="4">
        <v>42023</v>
      </c>
      <c r="U217" s="3">
        <v>67.599999999999994</v>
      </c>
      <c r="V217" s="3">
        <v>3</v>
      </c>
      <c r="W217" s="3">
        <v>353.1</v>
      </c>
      <c r="X217" s="3">
        <v>87726</v>
      </c>
      <c r="Y217" s="3">
        <f>Table1[[#This Row],[Unit Price]]-Table1[[#This Row],[Discount]]</f>
        <v>115.74000000000001</v>
      </c>
      <c r="Z217" s="3" t="s">
        <v>3221</v>
      </c>
    </row>
    <row r="218" spans="1:26" x14ac:dyDescent="0.2">
      <c r="A218" s="1">
        <v>1702</v>
      </c>
      <c r="B218" s="1" t="s">
        <v>569</v>
      </c>
      <c r="C218" s="1" t="s">
        <v>92</v>
      </c>
      <c r="D218" s="1">
        <v>0.05</v>
      </c>
      <c r="E218" s="1">
        <v>14.81</v>
      </c>
      <c r="F218" s="1">
        <v>13.32</v>
      </c>
      <c r="G218" s="1" t="s">
        <v>14</v>
      </c>
      <c r="H218" s="1" t="s">
        <v>47</v>
      </c>
      <c r="I218" s="1" t="s">
        <v>24</v>
      </c>
      <c r="J218" s="1" t="s">
        <v>71</v>
      </c>
      <c r="K218" s="1" t="s">
        <v>49</v>
      </c>
      <c r="L218" s="1" t="s">
        <v>570</v>
      </c>
      <c r="M218" s="1">
        <v>0.43</v>
      </c>
      <c r="N218" s="1" t="s">
        <v>8</v>
      </c>
      <c r="O218" s="1" t="s">
        <v>9</v>
      </c>
      <c r="P218" s="1" t="s">
        <v>10</v>
      </c>
      <c r="Q218" s="1" t="s">
        <v>571</v>
      </c>
      <c r="R218" s="1">
        <v>39301</v>
      </c>
      <c r="S218" s="2">
        <v>42021</v>
      </c>
      <c r="T218" s="2">
        <v>42024</v>
      </c>
      <c r="U218" s="1">
        <v>-220.05199999999999</v>
      </c>
      <c r="V218" s="1">
        <v>3</v>
      </c>
      <c r="W218" s="1">
        <v>45.28</v>
      </c>
      <c r="X218" s="1">
        <v>90473</v>
      </c>
      <c r="Y218" s="1">
        <f>Table1[[#This Row],[Unit Price]]-Table1[[#This Row],[Discount]]</f>
        <v>14.76</v>
      </c>
      <c r="Z218" s="1" t="s">
        <v>3219</v>
      </c>
    </row>
    <row r="219" spans="1:26" x14ac:dyDescent="0.2">
      <c r="A219" s="3">
        <v>1702</v>
      </c>
      <c r="B219" s="3" t="s">
        <v>569</v>
      </c>
      <c r="C219" s="3" t="s">
        <v>92</v>
      </c>
      <c r="D219" s="3">
        <v>0.05</v>
      </c>
      <c r="E219" s="3">
        <v>4.2</v>
      </c>
      <c r="F219" s="3">
        <v>2.2599999999999998</v>
      </c>
      <c r="G219" s="3" t="s">
        <v>63</v>
      </c>
      <c r="H219" s="3" t="s">
        <v>47</v>
      </c>
      <c r="I219" s="3" t="s">
        <v>24</v>
      </c>
      <c r="J219" s="3" t="s">
        <v>64</v>
      </c>
      <c r="K219" s="3" t="s">
        <v>26</v>
      </c>
      <c r="L219" s="3" t="s">
        <v>572</v>
      </c>
      <c r="M219" s="3">
        <v>0.36</v>
      </c>
      <c r="N219" s="3" t="s">
        <v>8</v>
      </c>
      <c r="O219" s="3" t="s">
        <v>9</v>
      </c>
      <c r="P219" s="3" t="s">
        <v>10</v>
      </c>
      <c r="Q219" s="3" t="s">
        <v>571</v>
      </c>
      <c r="R219" s="3">
        <v>39301</v>
      </c>
      <c r="S219" s="4">
        <v>42021</v>
      </c>
      <c r="T219" s="4">
        <v>42023</v>
      </c>
      <c r="U219" s="3">
        <v>20.393370000000001</v>
      </c>
      <c r="V219" s="3">
        <v>3</v>
      </c>
      <c r="W219" s="3">
        <v>13.57</v>
      </c>
      <c r="X219" s="3">
        <v>90473</v>
      </c>
      <c r="Y219" s="3">
        <f>Table1[[#This Row],[Unit Price]]-Table1[[#This Row],[Discount]]</f>
        <v>4.1500000000000004</v>
      </c>
      <c r="Z219" s="3" t="s">
        <v>3219</v>
      </c>
    </row>
    <row r="220" spans="1:26" x14ac:dyDescent="0.2">
      <c r="A220" s="1">
        <v>1708</v>
      </c>
      <c r="B220" s="1" t="s">
        <v>573</v>
      </c>
      <c r="C220" s="1" t="s">
        <v>92</v>
      </c>
      <c r="D220" s="1">
        <v>0.05</v>
      </c>
      <c r="E220" s="1">
        <v>5.68</v>
      </c>
      <c r="F220" s="1">
        <v>1.39</v>
      </c>
      <c r="G220" s="1" t="s">
        <v>14</v>
      </c>
      <c r="H220" s="1" t="s">
        <v>3</v>
      </c>
      <c r="I220" s="1" t="s">
        <v>24</v>
      </c>
      <c r="J220" s="1" t="s">
        <v>321</v>
      </c>
      <c r="K220" s="1" t="s">
        <v>49</v>
      </c>
      <c r="L220" s="1" t="s">
        <v>574</v>
      </c>
      <c r="M220" s="1">
        <v>0.38</v>
      </c>
      <c r="N220" s="1" t="s">
        <v>8</v>
      </c>
      <c r="O220" s="1" t="s">
        <v>87</v>
      </c>
      <c r="P220" s="1" t="s">
        <v>293</v>
      </c>
      <c r="Q220" s="1" t="s">
        <v>575</v>
      </c>
      <c r="R220" s="1">
        <v>44118</v>
      </c>
      <c r="S220" s="2">
        <v>42021</v>
      </c>
      <c r="T220" s="2">
        <v>42022</v>
      </c>
      <c r="U220" s="1">
        <v>38.281199999999998</v>
      </c>
      <c r="V220" s="1">
        <v>10</v>
      </c>
      <c r="W220" s="1">
        <v>55.48</v>
      </c>
      <c r="X220" s="1">
        <v>88781</v>
      </c>
      <c r="Y220" s="1">
        <f>Table1[[#This Row],[Unit Price]]-Table1[[#This Row],[Discount]]</f>
        <v>5.63</v>
      </c>
      <c r="Z220" s="1" t="s">
        <v>3222</v>
      </c>
    </row>
    <row r="221" spans="1:26" x14ac:dyDescent="0.2">
      <c r="A221" s="3">
        <v>1719</v>
      </c>
      <c r="B221" s="3" t="s">
        <v>576</v>
      </c>
      <c r="C221" s="3" t="s">
        <v>92</v>
      </c>
      <c r="D221" s="3">
        <v>0.06</v>
      </c>
      <c r="E221" s="3">
        <v>16.48</v>
      </c>
      <c r="F221" s="3">
        <v>1.99</v>
      </c>
      <c r="G221" s="3" t="s">
        <v>14</v>
      </c>
      <c r="H221" s="3" t="s">
        <v>70</v>
      </c>
      <c r="I221" s="3" t="s">
        <v>16</v>
      </c>
      <c r="J221" s="3" t="s">
        <v>17</v>
      </c>
      <c r="K221" s="3" t="s">
        <v>18</v>
      </c>
      <c r="L221" s="3" t="s">
        <v>577</v>
      </c>
      <c r="M221" s="3">
        <v>0.42</v>
      </c>
      <c r="N221" s="3" t="s">
        <v>8</v>
      </c>
      <c r="O221" s="3" t="s">
        <v>9</v>
      </c>
      <c r="P221" s="3" t="s">
        <v>140</v>
      </c>
      <c r="Q221" s="3" t="s">
        <v>578</v>
      </c>
      <c r="R221" s="3">
        <v>35473</v>
      </c>
      <c r="S221" s="4">
        <v>42021</v>
      </c>
      <c r="T221" s="4">
        <v>42023</v>
      </c>
      <c r="U221" s="3">
        <v>-144.59200000000001</v>
      </c>
      <c r="V221" s="3">
        <v>8</v>
      </c>
      <c r="W221" s="3">
        <v>128.13</v>
      </c>
      <c r="X221" s="3">
        <v>90786</v>
      </c>
      <c r="Y221" s="3">
        <f>Table1[[#This Row],[Unit Price]]-Table1[[#This Row],[Discount]]</f>
        <v>16.420000000000002</v>
      </c>
      <c r="Z221" s="3" t="s">
        <v>3219</v>
      </c>
    </row>
    <row r="222" spans="1:26" x14ac:dyDescent="0.2">
      <c r="A222" s="1">
        <v>1873</v>
      </c>
      <c r="B222" s="1" t="s">
        <v>579</v>
      </c>
      <c r="C222" s="1" t="s">
        <v>92</v>
      </c>
      <c r="D222" s="1">
        <v>0.03</v>
      </c>
      <c r="E222" s="1">
        <v>90.48</v>
      </c>
      <c r="F222" s="1">
        <v>19.989999999999998</v>
      </c>
      <c r="G222" s="1" t="s">
        <v>14</v>
      </c>
      <c r="H222" s="1" t="s">
        <v>70</v>
      </c>
      <c r="I222" s="1" t="s">
        <v>24</v>
      </c>
      <c r="J222" s="1" t="s">
        <v>321</v>
      </c>
      <c r="K222" s="1" t="s">
        <v>49</v>
      </c>
      <c r="L222" s="1" t="s">
        <v>478</v>
      </c>
      <c r="M222" s="1">
        <v>0.4</v>
      </c>
      <c r="N222" s="1" t="s">
        <v>8</v>
      </c>
      <c r="O222" s="1" t="s">
        <v>9</v>
      </c>
      <c r="P222" s="1" t="s">
        <v>99</v>
      </c>
      <c r="Q222" s="1" t="s">
        <v>580</v>
      </c>
      <c r="R222" s="1">
        <v>33403</v>
      </c>
      <c r="S222" s="2">
        <v>42021</v>
      </c>
      <c r="T222" s="2">
        <v>42023</v>
      </c>
      <c r="U222" s="1">
        <v>15.353999999999999</v>
      </c>
      <c r="V222" s="1">
        <v>1</v>
      </c>
      <c r="W222" s="1">
        <v>99.69</v>
      </c>
      <c r="X222" s="1">
        <v>90099</v>
      </c>
      <c r="Y222" s="1">
        <f>Table1[[#This Row],[Unit Price]]-Table1[[#This Row],[Discount]]</f>
        <v>90.45</v>
      </c>
      <c r="Z222" s="1" t="s">
        <v>3219</v>
      </c>
    </row>
    <row r="223" spans="1:26" x14ac:dyDescent="0.2">
      <c r="A223" s="3">
        <v>1873</v>
      </c>
      <c r="B223" s="3" t="s">
        <v>579</v>
      </c>
      <c r="C223" s="3" t="s">
        <v>92</v>
      </c>
      <c r="D223" s="3">
        <v>0.06</v>
      </c>
      <c r="E223" s="3">
        <v>22.84</v>
      </c>
      <c r="F223" s="3">
        <v>8.18</v>
      </c>
      <c r="G223" s="3" t="s">
        <v>14</v>
      </c>
      <c r="H223" s="3" t="s">
        <v>70</v>
      </c>
      <c r="I223" s="3" t="s">
        <v>24</v>
      </c>
      <c r="J223" s="3" t="s">
        <v>64</v>
      </c>
      <c r="K223" s="3" t="s">
        <v>49</v>
      </c>
      <c r="L223" s="3" t="s">
        <v>581</v>
      </c>
      <c r="M223" s="3">
        <v>0.39</v>
      </c>
      <c r="N223" s="3" t="s">
        <v>8</v>
      </c>
      <c r="O223" s="3" t="s">
        <v>9</v>
      </c>
      <c r="P223" s="3" t="s">
        <v>99</v>
      </c>
      <c r="Q223" s="3" t="s">
        <v>580</v>
      </c>
      <c r="R223" s="3">
        <v>33403</v>
      </c>
      <c r="S223" s="4">
        <v>42021</v>
      </c>
      <c r="T223" s="4">
        <v>42021</v>
      </c>
      <c r="U223" s="3">
        <v>-357.92399999999998</v>
      </c>
      <c r="V223" s="3">
        <v>7</v>
      </c>
      <c r="W223" s="3">
        <v>152.49</v>
      </c>
      <c r="X223" s="3">
        <v>90099</v>
      </c>
      <c r="Y223" s="3">
        <f>Table1[[#This Row],[Unit Price]]-Table1[[#This Row],[Discount]]</f>
        <v>22.78</v>
      </c>
      <c r="Z223" s="3" t="s">
        <v>3219</v>
      </c>
    </row>
    <row r="224" spans="1:26" x14ac:dyDescent="0.2">
      <c r="A224" s="1">
        <v>2579</v>
      </c>
      <c r="B224" s="1" t="s">
        <v>138</v>
      </c>
      <c r="C224" s="1" t="s">
        <v>92</v>
      </c>
      <c r="D224" s="1">
        <v>7.0000000000000007E-2</v>
      </c>
      <c r="E224" s="1">
        <v>1.76</v>
      </c>
      <c r="F224" s="1">
        <v>4.8600000000000003</v>
      </c>
      <c r="G224" s="1" t="s">
        <v>14</v>
      </c>
      <c r="H224" s="1" t="s">
        <v>47</v>
      </c>
      <c r="I224" s="1" t="s">
        <v>4</v>
      </c>
      <c r="J224" s="1" t="s">
        <v>102</v>
      </c>
      <c r="K224" s="1" t="s">
        <v>49</v>
      </c>
      <c r="L224" s="1" t="s">
        <v>582</v>
      </c>
      <c r="M224" s="1">
        <v>0.41</v>
      </c>
      <c r="N224" s="1" t="s">
        <v>8</v>
      </c>
      <c r="O224" s="1" t="s">
        <v>9</v>
      </c>
      <c r="P224" s="1" t="s">
        <v>140</v>
      </c>
      <c r="Q224" s="1" t="s">
        <v>141</v>
      </c>
      <c r="R224" s="1">
        <v>36869</v>
      </c>
      <c r="S224" s="2">
        <v>42021</v>
      </c>
      <c r="T224" s="2">
        <v>42021</v>
      </c>
      <c r="U224" s="1">
        <v>0.58799999999999997</v>
      </c>
      <c r="V224" s="1">
        <v>15</v>
      </c>
      <c r="W224" s="1">
        <v>26.01</v>
      </c>
      <c r="X224" s="1">
        <v>88297</v>
      </c>
      <c r="Y224" s="1">
        <f>Table1[[#This Row],[Unit Price]]-Table1[[#This Row],[Discount]]</f>
        <v>1.69</v>
      </c>
      <c r="Z224" s="1" t="s">
        <v>3219</v>
      </c>
    </row>
    <row r="225" spans="1:26" x14ac:dyDescent="0.2">
      <c r="A225" s="3">
        <v>2618</v>
      </c>
      <c r="B225" s="3" t="s">
        <v>583</v>
      </c>
      <c r="C225" s="3" t="s">
        <v>92</v>
      </c>
      <c r="D225" s="3">
        <v>0.1</v>
      </c>
      <c r="E225" s="3">
        <v>7.64</v>
      </c>
      <c r="F225" s="3">
        <v>1.39</v>
      </c>
      <c r="G225" s="3" t="s">
        <v>14</v>
      </c>
      <c r="H225" s="3" t="s">
        <v>70</v>
      </c>
      <c r="I225" s="3" t="s">
        <v>24</v>
      </c>
      <c r="J225" s="3" t="s">
        <v>321</v>
      </c>
      <c r="K225" s="3" t="s">
        <v>49</v>
      </c>
      <c r="L225" s="3" t="s">
        <v>584</v>
      </c>
      <c r="M225" s="3">
        <v>0.36</v>
      </c>
      <c r="N225" s="3" t="s">
        <v>8</v>
      </c>
      <c r="O225" s="3" t="s">
        <v>87</v>
      </c>
      <c r="P225" s="3" t="s">
        <v>88</v>
      </c>
      <c r="Q225" s="3" t="s">
        <v>89</v>
      </c>
      <c r="R225" s="3">
        <v>10004</v>
      </c>
      <c r="S225" s="4">
        <v>42021</v>
      </c>
      <c r="T225" s="4">
        <v>42023</v>
      </c>
      <c r="U225" s="3">
        <v>16.12</v>
      </c>
      <c r="V225" s="3">
        <v>18</v>
      </c>
      <c r="W225" s="3">
        <v>130.11000000000001</v>
      </c>
      <c r="X225" s="3">
        <v>46884</v>
      </c>
      <c r="Y225" s="3">
        <f>Table1[[#This Row],[Unit Price]]-Table1[[#This Row],[Discount]]</f>
        <v>7.54</v>
      </c>
      <c r="Z225" s="3" t="s">
        <v>3222</v>
      </c>
    </row>
    <row r="226" spans="1:26" x14ac:dyDescent="0.2">
      <c r="A226" s="1">
        <v>2618</v>
      </c>
      <c r="B226" s="1" t="s">
        <v>583</v>
      </c>
      <c r="C226" s="1" t="s">
        <v>92</v>
      </c>
      <c r="D226" s="1">
        <v>0</v>
      </c>
      <c r="E226" s="1">
        <v>125.99</v>
      </c>
      <c r="F226" s="1">
        <v>2.5</v>
      </c>
      <c r="G226" s="1" t="s">
        <v>14</v>
      </c>
      <c r="H226" s="1" t="s">
        <v>70</v>
      </c>
      <c r="I226" s="1" t="s">
        <v>16</v>
      </c>
      <c r="J226" s="1" t="s">
        <v>111</v>
      </c>
      <c r="K226" s="1" t="s">
        <v>49</v>
      </c>
      <c r="L226" s="1" t="s">
        <v>585</v>
      </c>
      <c r="M226" s="1">
        <v>0.59</v>
      </c>
      <c r="N226" s="1" t="s">
        <v>8</v>
      </c>
      <c r="O226" s="1" t="s">
        <v>87</v>
      </c>
      <c r="P226" s="1" t="s">
        <v>88</v>
      </c>
      <c r="Q226" s="1" t="s">
        <v>89</v>
      </c>
      <c r="R226" s="1">
        <v>10004</v>
      </c>
      <c r="S226" s="2">
        <v>42021</v>
      </c>
      <c r="T226" s="2">
        <v>42023</v>
      </c>
      <c r="U226" s="1">
        <v>-815.9008</v>
      </c>
      <c r="V226" s="1">
        <v>3</v>
      </c>
      <c r="W226" s="1">
        <v>337.34</v>
      </c>
      <c r="X226" s="1">
        <v>46884</v>
      </c>
      <c r="Y226" s="1">
        <f>Table1[[#This Row],[Unit Price]]-Table1[[#This Row],[Discount]]</f>
        <v>125.99</v>
      </c>
      <c r="Z226" s="1" t="s">
        <v>3222</v>
      </c>
    </row>
    <row r="227" spans="1:26" x14ac:dyDescent="0.2">
      <c r="A227" s="3">
        <v>2618</v>
      </c>
      <c r="B227" s="3" t="s">
        <v>583</v>
      </c>
      <c r="C227" s="3" t="s">
        <v>92</v>
      </c>
      <c r="D227" s="3">
        <v>0.1</v>
      </c>
      <c r="E227" s="3">
        <v>11.55</v>
      </c>
      <c r="F227" s="3">
        <v>2.36</v>
      </c>
      <c r="G227" s="3" t="s">
        <v>14</v>
      </c>
      <c r="H227" s="3" t="s">
        <v>70</v>
      </c>
      <c r="I227" s="3" t="s">
        <v>24</v>
      </c>
      <c r="J227" s="3" t="s">
        <v>25</v>
      </c>
      <c r="K227" s="3" t="s">
        <v>26</v>
      </c>
      <c r="L227" s="3" t="s">
        <v>356</v>
      </c>
      <c r="M227" s="3">
        <v>0.55000000000000004</v>
      </c>
      <c r="N227" s="3" t="s">
        <v>8</v>
      </c>
      <c r="O227" s="3" t="s">
        <v>87</v>
      </c>
      <c r="P227" s="3" t="s">
        <v>88</v>
      </c>
      <c r="Q227" s="3" t="s">
        <v>89</v>
      </c>
      <c r="R227" s="3">
        <v>10004</v>
      </c>
      <c r="S227" s="4">
        <v>42021</v>
      </c>
      <c r="T227" s="4">
        <v>42022</v>
      </c>
      <c r="U227" s="3">
        <v>15.808</v>
      </c>
      <c r="V227" s="3">
        <v>25</v>
      </c>
      <c r="W227" s="3">
        <v>280.43</v>
      </c>
      <c r="X227" s="3">
        <v>46884</v>
      </c>
      <c r="Y227" s="3">
        <f>Table1[[#This Row],[Unit Price]]-Table1[[#This Row],[Discount]]</f>
        <v>11.450000000000001</v>
      </c>
      <c r="Z227" s="3" t="s">
        <v>3222</v>
      </c>
    </row>
    <row r="228" spans="1:26" x14ac:dyDescent="0.2">
      <c r="A228" s="1">
        <v>2628</v>
      </c>
      <c r="B228" s="1" t="s">
        <v>586</v>
      </c>
      <c r="C228" s="1" t="s">
        <v>92</v>
      </c>
      <c r="D228" s="1">
        <v>0.02</v>
      </c>
      <c r="E228" s="1">
        <v>30.53</v>
      </c>
      <c r="F228" s="1">
        <v>19.989999999999998</v>
      </c>
      <c r="G228" s="1" t="s">
        <v>63</v>
      </c>
      <c r="H228" s="1" t="s">
        <v>70</v>
      </c>
      <c r="I228" s="1" t="s">
        <v>24</v>
      </c>
      <c r="J228" s="1" t="s">
        <v>128</v>
      </c>
      <c r="K228" s="1" t="s">
        <v>49</v>
      </c>
      <c r="L228" s="1" t="s">
        <v>547</v>
      </c>
      <c r="M228" s="1">
        <v>0.39</v>
      </c>
      <c r="N228" s="1" t="s">
        <v>8</v>
      </c>
      <c r="O228" s="1" t="s">
        <v>28</v>
      </c>
      <c r="P228" s="1" t="s">
        <v>183</v>
      </c>
      <c r="Q228" s="1" t="s">
        <v>587</v>
      </c>
      <c r="R228" s="1">
        <v>73160</v>
      </c>
      <c r="S228" s="2">
        <v>42021</v>
      </c>
      <c r="T228" s="2">
        <v>42023</v>
      </c>
      <c r="U228" s="1">
        <v>-54.63</v>
      </c>
      <c r="V228" s="1">
        <v>14</v>
      </c>
      <c r="W228" s="1">
        <v>448.47</v>
      </c>
      <c r="X228" s="1">
        <v>85916</v>
      </c>
      <c r="Y228" s="1">
        <f>Table1[[#This Row],[Unit Price]]-Table1[[#This Row],[Discount]]</f>
        <v>30.51</v>
      </c>
      <c r="Z228" s="1" t="s">
        <v>3220</v>
      </c>
    </row>
    <row r="229" spans="1:26" x14ac:dyDescent="0.2">
      <c r="A229" s="3">
        <v>526</v>
      </c>
      <c r="B229" s="3" t="s">
        <v>588</v>
      </c>
      <c r="C229" s="3" t="s">
        <v>46</v>
      </c>
      <c r="D229" s="3">
        <v>0</v>
      </c>
      <c r="E229" s="3">
        <v>1.88</v>
      </c>
      <c r="F229" s="3">
        <v>1.49</v>
      </c>
      <c r="G229" s="3" t="s">
        <v>14</v>
      </c>
      <c r="H229" s="3" t="s">
        <v>47</v>
      </c>
      <c r="I229" s="3" t="s">
        <v>24</v>
      </c>
      <c r="J229" s="3" t="s">
        <v>48</v>
      </c>
      <c r="K229" s="3" t="s">
        <v>49</v>
      </c>
      <c r="L229" s="3" t="s">
        <v>589</v>
      </c>
      <c r="M229" s="3">
        <v>0.37</v>
      </c>
      <c r="N229" s="3" t="s">
        <v>8</v>
      </c>
      <c r="O229" s="3" t="s">
        <v>35</v>
      </c>
      <c r="P229" s="3" t="s">
        <v>564</v>
      </c>
      <c r="Q229" s="3" t="s">
        <v>590</v>
      </c>
      <c r="R229" s="3">
        <v>85204</v>
      </c>
      <c r="S229" s="4">
        <v>42021</v>
      </c>
      <c r="T229" s="4">
        <v>42022</v>
      </c>
      <c r="U229" s="3">
        <v>-15.5595</v>
      </c>
      <c r="V229" s="3">
        <v>13</v>
      </c>
      <c r="W229" s="3">
        <v>25.39</v>
      </c>
      <c r="X229" s="3">
        <v>90027</v>
      </c>
      <c r="Y229" s="3">
        <f>Table1[[#This Row],[Unit Price]]-Table1[[#This Row],[Discount]]</f>
        <v>1.88</v>
      </c>
      <c r="Z229" s="3" t="s">
        <v>3221</v>
      </c>
    </row>
    <row r="230" spans="1:26" x14ac:dyDescent="0.2">
      <c r="A230" s="1">
        <v>526</v>
      </c>
      <c r="B230" s="1" t="s">
        <v>588</v>
      </c>
      <c r="C230" s="1" t="s">
        <v>46</v>
      </c>
      <c r="D230" s="1">
        <v>0.06</v>
      </c>
      <c r="E230" s="1">
        <v>5.78</v>
      </c>
      <c r="F230" s="1">
        <v>5.67</v>
      </c>
      <c r="G230" s="1" t="s">
        <v>14</v>
      </c>
      <c r="H230" s="1" t="s">
        <v>47</v>
      </c>
      <c r="I230" s="1" t="s">
        <v>24</v>
      </c>
      <c r="J230" s="1" t="s">
        <v>64</v>
      </c>
      <c r="K230" s="1" t="s">
        <v>49</v>
      </c>
      <c r="L230" s="1" t="s">
        <v>591</v>
      </c>
      <c r="M230" s="1">
        <v>0.36</v>
      </c>
      <c r="N230" s="1" t="s">
        <v>8</v>
      </c>
      <c r="O230" s="1" t="s">
        <v>35</v>
      </c>
      <c r="P230" s="1" t="s">
        <v>564</v>
      </c>
      <c r="Q230" s="1" t="s">
        <v>590</v>
      </c>
      <c r="R230" s="1">
        <v>85204</v>
      </c>
      <c r="S230" s="2">
        <v>42021</v>
      </c>
      <c r="T230" s="2">
        <v>42022</v>
      </c>
      <c r="U230" s="1">
        <v>-108.19</v>
      </c>
      <c r="V230" s="1">
        <v>15</v>
      </c>
      <c r="W230" s="1">
        <v>87.27</v>
      </c>
      <c r="X230" s="1">
        <v>90027</v>
      </c>
      <c r="Y230" s="1">
        <f>Table1[[#This Row],[Unit Price]]-Table1[[#This Row],[Discount]]</f>
        <v>5.7200000000000006</v>
      </c>
      <c r="Z230" s="1" t="s">
        <v>3221</v>
      </c>
    </row>
    <row r="231" spans="1:26" x14ac:dyDescent="0.2">
      <c r="A231" s="3">
        <v>2059</v>
      </c>
      <c r="B231" s="3" t="s">
        <v>592</v>
      </c>
      <c r="C231" s="3" t="s">
        <v>46</v>
      </c>
      <c r="D231" s="3">
        <v>0.09</v>
      </c>
      <c r="E231" s="3">
        <v>28.48</v>
      </c>
      <c r="F231" s="3">
        <v>1.99</v>
      </c>
      <c r="G231" s="3" t="s">
        <v>14</v>
      </c>
      <c r="H231" s="3" t="s">
        <v>70</v>
      </c>
      <c r="I231" s="3" t="s">
        <v>16</v>
      </c>
      <c r="J231" s="3" t="s">
        <v>17</v>
      </c>
      <c r="K231" s="3" t="s">
        <v>18</v>
      </c>
      <c r="L231" s="3" t="s">
        <v>188</v>
      </c>
      <c r="M231" s="3">
        <v>0.4</v>
      </c>
      <c r="N231" s="3" t="s">
        <v>8</v>
      </c>
      <c r="O231" s="3" t="s">
        <v>9</v>
      </c>
      <c r="P231" s="3" t="s">
        <v>73</v>
      </c>
      <c r="Q231" s="3" t="s">
        <v>593</v>
      </c>
      <c r="R231" s="3">
        <v>27260</v>
      </c>
      <c r="S231" s="4">
        <v>42021</v>
      </c>
      <c r="T231" s="4">
        <v>42022</v>
      </c>
      <c r="U231" s="3">
        <v>-1250.7460000000001</v>
      </c>
      <c r="V231" s="3">
        <v>13</v>
      </c>
      <c r="W231" s="3">
        <v>336.92</v>
      </c>
      <c r="X231" s="3">
        <v>88039</v>
      </c>
      <c r="Y231" s="3">
        <f>Table1[[#This Row],[Unit Price]]-Table1[[#This Row],[Discount]]</f>
        <v>28.39</v>
      </c>
      <c r="Z231" s="3" t="s">
        <v>3219</v>
      </c>
    </row>
    <row r="232" spans="1:26" x14ac:dyDescent="0.2">
      <c r="A232" s="1">
        <v>2725</v>
      </c>
      <c r="B232" s="1" t="s">
        <v>594</v>
      </c>
      <c r="C232" s="1" t="s">
        <v>46</v>
      </c>
      <c r="D232" s="1">
        <v>0.05</v>
      </c>
      <c r="E232" s="1">
        <v>28.15</v>
      </c>
      <c r="F232" s="1">
        <v>6.17</v>
      </c>
      <c r="G232" s="1" t="s">
        <v>14</v>
      </c>
      <c r="H232" s="1" t="s">
        <v>47</v>
      </c>
      <c r="I232" s="1" t="s">
        <v>24</v>
      </c>
      <c r="J232" s="1" t="s">
        <v>25</v>
      </c>
      <c r="K232" s="1" t="s">
        <v>18</v>
      </c>
      <c r="L232" s="1" t="s">
        <v>595</v>
      </c>
      <c r="M232" s="1">
        <v>0.55000000000000004</v>
      </c>
      <c r="N232" s="1" t="s">
        <v>8</v>
      </c>
      <c r="O232" s="1" t="s">
        <v>9</v>
      </c>
      <c r="P232" s="1" t="s">
        <v>376</v>
      </c>
      <c r="Q232" s="1" t="s">
        <v>596</v>
      </c>
      <c r="R232" s="1">
        <v>37042</v>
      </c>
      <c r="S232" s="2">
        <v>42021</v>
      </c>
      <c r="T232" s="2">
        <v>42022</v>
      </c>
      <c r="U232" s="1">
        <v>-66.248000000000005</v>
      </c>
      <c r="V232" s="1">
        <v>10</v>
      </c>
      <c r="W232" s="1">
        <v>282.38</v>
      </c>
      <c r="X232" s="1">
        <v>88958</v>
      </c>
      <c r="Y232" s="1">
        <f>Table1[[#This Row],[Unit Price]]-Table1[[#This Row],[Discount]]</f>
        <v>28.099999999999998</v>
      </c>
      <c r="Z232" s="1" t="s">
        <v>3219</v>
      </c>
    </row>
    <row r="233" spans="1:26" x14ac:dyDescent="0.2">
      <c r="A233" s="3">
        <v>2443</v>
      </c>
      <c r="B233" s="3" t="s">
        <v>597</v>
      </c>
      <c r="C233" s="3" t="s">
        <v>13</v>
      </c>
      <c r="D233" s="3">
        <v>0.05</v>
      </c>
      <c r="E233" s="3">
        <v>58.1</v>
      </c>
      <c r="F233" s="3">
        <v>1.49</v>
      </c>
      <c r="G233" s="3" t="s">
        <v>14</v>
      </c>
      <c r="H233" s="3" t="s">
        <v>70</v>
      </c>
      <c r="I233" s="3" t="s">
        <v>24</v>
      </c>
      <c r="J233" s="3" t="s">
        <v>48</v>
      </c>
      <c r="K233" s="3" t="s">
        <v>49</v>
      </c>
      <c r="L233" s="3" t="s">
        <v>598</v>
      </c>
      <c r="M233" s="3">
        <v>0.38</v>
      </c>
      <c r="N233" s="3" t="s">
        <v>8</v>
      </c>
      <c r="O233" s="3" t="s">
        <v>9</v>
      </c>
      <c r="P233" s="3" t="s">
        <v>99</v>
      </c>
      <c r="Q233" s="3" t="s">
        <v>104</v>
      </c>
      <c r="R233" s="3">
        <v>33142</v>
      </c>
      <c r="S233" s="4">
        <v>42022</v>
      </c>
      <c r="T233" s="4">
        <v>42022</v>
      </c>
      <c r="U233" s="3">
        <v>1633.9860000000001</v>
      </c>
      <c r="V233" s="3">
        <v>13</v>
      </c>
      <c r="W233" s="3">
        <v>739.06</v>
      </c>
      <c r="X233" s="3">
        <v>89299</v>
      </c>
      <c r="Y233" s="3">
        <f>Table1[[#This Row],[Unit Price]]-Table1[[#This Row],[Discount]]</f>
        <v>58.050000000000004</v>
      </c>
      <c r="Z233" s="3" t="s">
        <v>3219</v>
      </c>
    </row>
    <row r="234" spans="1:26" x14ac:dyDescent="0.2">
      <c r="A234" s="1">
        <v>1971</v>
      </c>
      <c r="B234" s="1" t="s">
        <v>599</v>
      </c>
      <c r="C234" s="1" t="s">
        <v>92</v>
      </c>
      <c r="D234" s="1">
        <v>0.02</v>
      </c>
      <c r="E234" s="1">
        <v>11.58</v>
      </c>
      <c r="F234" s="1">
        <v>5.72</v>
      </c>
      <c r="G234" s="1" t="s">
        <v>14</v>
      </c>
      <c r="H234" s="1" t="s">
        <v>70</v>
      </c>
      <c r="I234" s="1" t="s">
        <v>24</v>
      </c>
      <c r="J234" s="1" t="s">
        <v>321</v>
      </c>
      <c r="K234" s="1" t="s">
        <v>49</v>
      </c>
      <c r="L234" s="1" t="s">
        <v>600</v>
      </c>
      <c r="M234" s="1">
        <v>0.35</v>
      </c>
      <c r="N234" s="1" t="s">
        <v>8</v>
      </c>
      <c r="O234" s="1" t="s">
        <v>9</v>
      </c>
      <c r="P234" s="1" t="s">
        <v>10</v>
      </c>
      <c r="Q234" s="1" t="s">
        <v>601</v>
      </c>
      <c r="R234" s="1">
        <v>38801</v>
      </c>
      <c r="S234" s="2">
        <v>42022</v>
      </c>
      <c r="T234" s="2">
        <v>42023</v>
      </c>
      <c r="U234" s="1">
        <v>-259.75599999999997</v>
      </c>
      <c r="V234" s="1">
        <v>3</v>
      </c>
      <c r="W234" s="1">
        <v>35.479999999999997</v>
      </c>
      <c r="X234" s="1">
        <v>91550</v>
      </c>
      <c r="Y234" s="1">
        <f>Table1[[#This Row],[Unit Price]]-Table1[[#This Row],[Discount]]</f>
        <v>11.56</v>
      </c>
      <c r="Z234" s="1" t="s">
        <v>3219</v>
      </c>
    </row>
    <row r="235" spans="1:26" x14ac:dyDescent="0.2">
      <c r="A235" s="3">
        <v>1972</v>
      </c>
      <c r="B235" s="3" t="s">
        <v>602</v>
      </c>
      <c r="C235" s="3" t="s">
        <v>92</v>
      </c>
      <c r="D235" s="3">
        <v>0.05</v>
      </c>
      <c r="E235" s="3">
        <v>350.99</v>
      </c>
      <c r="F235" s="3">
        <v>39</v>
      </c>
      <c r="G235" s="3" t="s">
        <v>2</v>
      </c>
      <c r="H235" s="3" t="s">
        <v>70</v>
      </c>
      <c r="I235" s="3" t="s">
        <v>4</v>
      </c>
      <c r="J235" s="3" t="s">
        <v>85</v>
      </c>
      <c r="K235" s="3" t="s">
        <v>33</v>
      </c>
      <c r="L235" s="3" t="s">
        <v>414</v>
      </c>
      <c r="M235" s="3">
        <v>0.55000000000000004</v>
      </c>
      <c r="N235" s="3" t="s">
        <v>8</v>
      </c>
      <c r="O235" s="3" t="s">
        <v>87</v>
      </c>
      <c r="P235" s="3" t="s">
        <v>296</v>
      </c>
      <c r="Q235" s="3" t="s">
        <v>603</v>
      </c>
      <c r="R235" s="3">
        <v>19090</v>
      </c>
      <c r="S235" s="4">
        <v>42022</v>
      </c>
      <c r="T235" s="4">
        <v>42024</v>
      </c>
      <c r="U235" s="3">
        <v>1469.7275999999999</v>
      </c>
      <c r="V235" s="3">
        <v>6</v>
      </c>
      <c r="W235" s="3">
        <v>2130.04</v>
      </c>
      <c r="X235" s="3">
        <v>91550</v>
      </c>
      <c r="Y235" s="3">
        <f>Table1[[#This Row],[Unit Price]]-Table1[[#This Row],[Discount]]</f>
        <v>350.94</v>
      </c>
      <c r="Z235" s="3" t="s">
        <v>3222</v>
      </c>
    </row>
    <row r="236" spans="1:26" x14ac:dyDescent="0.2">
      <c r="A236" s="1">
        <v>1972</v>
      </c>
      <c r="B236" s="1" t="s">
        <v>602</v>
      </c>
      <c r="C236" s="1" t="s">
        <v>92</v>
      </c>
      <c r="D236" s="1">
        <v>0.04</v>
      </c>
      <c r="E236" s="1">
        <v>15.99</v>
      </c>
      <c r="F236" s="1">
        <v>9.4</v>
      </c>
      <c r="G236" s="1" t="s">
        <v>63</v>
      </c>
      <c r="H236" s="1" t="s">
        <v>70</v>
      </c>
      <c r="I236" s="1" t="s">
        <v>16</v>
      </c>
      <c r="J236" s="1" t="s">
        <v>32</v>
      </c>
      <c r="K236" s="1" t="s">
        <v>49</v>
      </c>
      <c r="L236" s="1" t="s">
        <v>604</v>
      </c>
      <c r="M236" s="1">
        <v>0.49</v>
      </c>
      <c r="N236" s="1" t="s">
        <v>8</v>
      </c>
      <c r="O236" s="1" t="s">
        <v>87</v>
      </c>
      <c r="P236" s="1" t="s">
        <v>296</v>
      </c>
      <c r="Q236" s="1" t="s">
        <v>603</v>
      </c>
      <c r="R236" s="1">
        <v>19090</v>
      </c>
      <c r="S236" s="2">
        <v>42022</v>
      </c>
      <c r="T236" s="2">
        <v>42024</v>
      </c>
      <c r="U236" s="1">
        <v>-83.553060000000002</v>
      </c>
      <c r="V236" s="1">
        <v>5</v>
      </c>
      <c r="W236" s="1">
        <v>82.8</v>
      </c>
      <c r="X236" s="1">
        <v>91550</v>
      </c>
      <c r="Y236" s="1">
        <f>Table1[[#This Row],[Unit Price]]-Table1[[#This Row],[Discount]]</f>
        <v>15.950000000000001</v>
      </c>
      <c r="Z236" s="1" t="s">
        <v>3222</v>
      </c>
    </row>
    <row r="237" spans="1:26" x14ac:dyDescent="0.2">
      <c r="A237" s="3">
        <v>657</v>
      </c>
      <c r="B237" s="3" t="s">
        <v>605</v>
      </c>
      <c r="C237" s="3" t="s">
        <v>1</v>
      </c>
      <c r="D237" s="3">
        <v>0.1</v>
      </c>
      <c r="E237" s="3">
        <v>18.97</v>
      </c>
      <c r="F237" s="3">
        <v>9.0299999999999994</v>
      </c>
      <c r="G237" s="3" t="s">
        <v>14</v>
      </c>
      <c r="H237" s="3" t="s">
        <v>15</v>
      </c>
      <c r="I237" s="3" t="s">
        <v>24</v>
      </c>
      <c r="J237" s="3" t="s">
        <v>64</v>
      </c>
      <c r="K237" s="3" t="s">
        <v>49</v>
      </c>
      <c r="L237" s="3" t="s">
        <v>606</v>
      </c>
      <c r="M237" s="3">
        <v>0.37</v>
      </c>
      <c r="N237" s="3" t="s">
        <v>8</v>
      </c>
      <c r="O237" s="3" t="s">
        <v>87</v>
      </c>
      <c r="P237" s="3" t="s">
        <v>379</v>
      </c>
      <c r="Q237" s="3" t="s">
        <v>607</v>
      </c>
      <c r="R237" s="3">
        <v>1540</v>
      </c>
      <c r="S237" s="4">
        <v>42023</v>
      </c>
      <c r="T237" s="4">
        <v>42025</v>
      </c>
      <c r="U237" s="3">
        <v>-24.204799999999999</v>
      </c>
      <c r="V237" s="3">
        <v>1</v>
      </c>
      <c r="W237" s="3">
        <v>19.73</v>
      </c>
      <c r="X237" s="3">
        <v>91212</v>
      </c>
      <c r="Y237" s="3">
        <f>Table1[[#This Row],[Unit Price]]-Table1[[#This Row],[Discount]]</f>
        <v>18.869999999999997</v>
      </c>
      <c r="Z237" s="3" t="s">
        <v>3222</v>
      </c>
    </row>
    <row r="238" spans="1:26" x14ac:dyDescent="0.2">
      <c r="A238" s="1">
        <v>659</v>
      </c>
      <c r="B238" s="1" t="s">
        <v>608</v>
      </c>
      <c r="C238" s="1" t="s">
        <v>1</v>
      </c>
      <c r="D238" s="1">
        <v>0</v>
      </c>
      <c r="E238" s="1">
        <v>119.99</v>
      </c>
      <c r="F238" s="1">
        <v>56.14</v>
      </c>
      <c r="G238" s="1" t="s">
        <v>2</v>
      </c>
      <c r="H238" s="1" t="s">
        <v>15</v>
      </c>
      <c r="I238" s="1" t="s">
        <v>16</v>
      </c>
      <c r="J238" s="1" t="s">
        <v>32</v>
      </c>
      <c r="K238" s="1" t="s">
        <v>6</v>
      </c>
      <c r="L238" s="1" t="s">
        <v>563</v>
      </c>
      <c r="M238" s="1">
        <v>0.39</v>
      </c>
      <c r="N238" s="1" t="s">
        <v>8</v>
      </c>
      <c r="O238" s="1" t="s">
        <v>87</v>
      </c>
      <c r="P238" s="1" t="s">
        <v>609</v>
      </c>
      <c r="Q238" s="1" t="s">
        <v>610</v>
      </c>
      <c r="R238" s="1">
        <v>5403</v>
      </c>
      <c r="S238" s="2">
        <v>42023</v>
      </c>
      <c r="T238" s="2">
        <v>42024</v>
      </c>
      <c r="U238" s="1">
        <v>-126.05777999999999</v>
      </c>
      <c r="V238" s="1">
        <v>5</v>
      </c>
      <c r="W238" s="1">
        <v>615.54</v>
      </c>
      <c r="X238" s="1">
        <v>91212</v>
      </c>
      <c r="Y238" s="1">
        <f>Table1[[#This Row],[Unit Price]]-Table1[[#This Row],[Discount]]</f>
        <v>119.99</v>
      </c>
      <c r="Z238" s="1" t="s">
        <v>3222</v>
      </c>
    </row>
    <row r="239" spans="1:26" x14ac:dyDescent="0.2">
      <c r="A239" s="3">
        <v>3095</v>
      </c>
      <c r="B239" s="3" t="s">
        <v>611</v>
      </c>
      <c r="C239" s="3" t="s">
        <v>1</v>
      </c>
      <c r="D239" s="3">
        <v>0.09</v>
      </c>
      <c r="E239" s="3">
        <v>207.48</v>
      </c>
      <c r="F239" s="3">
        <v>0.99</v>
      </c>
      <c r="G239" s="3" t="s">
        <v>14</v>
      </c>
      <c r="H239" s="3" t="s">
        <v>15</v>
      </c>
      <c r="I239" s="3" t="s">
        <v>24</v>
      </c>
      <c r="J239" s="3" t="s">
        <v>71</v>
      </c>
      <c r="K239" s="3" t="s">
        <v>49</v>
      </c>
      <c r="L239" s="3" t="s">
        <v>612</v>
      </c>
      <c r="M239" s="3">
        <v>0.55000000000000004</v>
      </c>
      <c r="N239" s="3" t="s">
        <v>8</v>
      </c>
      <c r="O239" s="3" t="s">
        <v>87</v>
      </c>
      <c r="P239" s="3" t="s">
        <v>293</v>
      </c>
      <c r="Q239" s="3" t="s">
        <v>613</v>
      </c>
      <c r="R239" s="3">
        <v>45011</v>
      </c>
      <c r="S239" s="4">
        <v>42023</v>
      </c>
      <c r="T239" s="4">
        <v>42025</v>
      </c>
      <c r="U239" s="3">
        <v>683.9556</v>
      </c>
      <c r="V239" s="3">
        <v>5</v>
      </c>
      <c r="W239" s="3">
        <v>991.24</v>
      </c>
      <c r="X239" s="3">
        <v>86220</v>
      </c>
      <c r="Y239" s="3">
        <f>Table1[[#This Row],[Unit Price]]-Table1[[#This Row],[Discount]]</f>
        <v>207.39</v>
      </c>
      <c r="Z239" s="3" t="s">
        <v>3222</v>
      </c>
    </row>
    <row r="240" spans="1:26" x14ac:dyDescent="0.2">
      <c r="A240" s="1">
        <v>259</v>
      </c>
      <c r="B240" s="1" t="s">
        <v>614</v>
      </c>
      <c r="C240" s="1" t="s">
        <v>23</v>
      </c>
      <c r="D240" s="1">
        <v>0.09</v>
      </c>
      <c r="E240" s="1">
        <v>2.88</v>
      </c>
      <c r="F240" s="1">
        <v>0.7</v>
      </c>
      <c r="G240" s="1" t="s">
        <v>14</v>
      </c>
      <c r="H240" s="1" t="s">
        <v>15</v>
      </c>
      <c r="I240" s="1" t="s">
        <v>24</v>
      </c>
      <c r="J240" s="1" t="s">
        <v>25</v>
      </c>
      <c r="K240" s="1" t="s">
        <v>26</v>
      </c>
      <c r="L240" s="1" t="s">
        <v>615</v>
      </c>
      <c r="M240" s="1">
        <v>0.56000000000000005</v>
      </c>
      <c r="N240" s="1" t="s">
        <v>8</v>
      </c>
      <c r="O240" s="1" t="s">
        <v>35</v>
      </c>
      <c r="P240" s="1" t="s">
        <v>616</v>
      </c>
      <c r="Q240" s="1" t="s">
        <v>617</v>
      </c>
      <c r="R240" s="1">
        <v>87505</v>
      </c>
      <c r="S240" s="2">
        <v>42023</v>
      </c>
      <c r="T240" s="2">
        <v>42023</v>
      </c>
      <c r="U240" s="1">
        <v>5.7531999999999996</v>
      </c>
      <c r="V240" s="1">
        <v>10</v>
      </c>
      <c r="W240" s="1">
        <v>26.38</v>
      </c>
      <c r="X240" s="1">
        <v>85857</v>
      </c>
      <c r="Y240" s="1">
        <f>Table1[[#This Row],[Unit Price]]-Table1[[#This Row],[Discount]]</f>
        <v>2.79</v>
      </c>
      <c r="Z240" s="1" t="s">
        <v>3221</v>
      </c>
    </row>
    <row r="241" spans="1:26" x14ac:dyDescent="0.2">
      <c r="A241" s="3">
        <v>3155</v>
      </c>
      <c r="B241" s="3" t="s">
        <v>618</v>
      </c>
      <c r="C241" s="3" t="s">
        <v>1</v>
      </c>
      <c r="D241" s="3">
        <v>0.02</v>
      </c>
      <c r="E241" s="3">
        <v>60.22</v>
      </c>
      <c r="F241" s="3">
        <v>3.5</v>
      </c>
      <c r="G241" s="3" t="s">
        <v>14</v>
      </c>
      <c r="H241" s="3" t="s">
        <v>70</v>
      </c>
      <c r="I241" s="3" t="s">
        <v>24</v>
      </c>
      <c r="J241" s="3" t="s">
        <v>71</v>
      </c>
      <c r="K241" s="3" t="s">
        <v>49</v>
      </c>
      <c r="L241" s="3" t="s">
        <v>619</v>
      </c>
      <c r="M241" s="3">
        <v>0.56999999999999995</v>
      </c>
      <c r="N241" s="3" t="s">
        <v>8</v>
      </c>
      <c r="O241" s="3" t="s">
        <v>9</v>
      </c>
      <c r="P241" s="3" t="s">
        <v>99</v>
      </c>
      <c r="Q241" s="3" t="s">
        <v>308</v>
      </c>
      <c r="R241" s="3">
        <v>32771</v>
      </c>
      <c r="S241" s="4">
        <v>42024</v>
      </c>
      <c r="T241" s="4">
        <v>42025</v>
      </c>
      <c r="U241" s="3">
        <v>-193.91399999999999</v>
      </c>
      <c r="V241" s="3">
        <v>9</v>
      </c>
      <c r="W241" s="3">
        <v>541.76</v>
      </c>
      <c r="X241" s="3">
        <v>86898</v>
      </c>
      <c r="Y241" s="3">
        <f>Table1[[#This Row],[Unit Price]]-Table1[[#This Row],[Discount]]</f>
        <v>60.199999999999996</v>
      </c>
      <c r="Z241" s="3" t="s">
        <v>3219</v>
      </c>
    </row>
    <row r="242" spans="1:26" x14ac:dyDescent="0.2">
      <c r="A242" s="1">
        <v>32</v>
      </c>
      <c r="B242" s="1" t="s">
        <v>620</v>
      </c>
      <c r="C242" s="1" t="s">
        <v>92</v>
      </c>
      <c r="D242" s="1">
        <v>0.09</v>
      </c>
      <c r="E242" s="1">
        <v>125.99</v>
      </c>
      <c r="F242" s="1">
        <v>7.69</v>
      </c>
      <c r="G242" s="1" t="s">
        <v>63</v>
      </c>
      <c r="H242" s="1" t="s">
        <v>70</v>
      </c>
      <c r="I242" s="1" t="s">
        <v>16</v>
      </c>
      <c r="J242" s="1" t="s">
        <v>111</v>
      </c>
      <c r="K242" s="1" t="s">
        <v>49</v>
      </c>
      <c r="L242" s="1" t="s">
        <v>621</v>
      </c>
      <c r="M242" s="1">
        <v>0.59</v>
      </c>
      <c r="N242" s="1" t="s">
        <v>8</v>
      </c>
      <c r="O242" s="1" t="s">
        <v>35</v>
      </c>
      <c r="P242" s="1" t="s">
        <v>115</v>
      </c>
      <c r="Q242" s="1" t="s">
        <v>622</v>
      </c>
      <c r="R242" s="1">
        <v>97526</v>
      </c>
      <c r="S242" s="2">
        <v>42024</v>
      </c>
      <c r="T242" s="2">
        <v>42026</v>
      </c>
      <c r="U242" s="1">
        <v>209.99700000000001</v>
      </c>
      <c r="V242" s="1">
        <v>8</v>
      </c>
      <c r="W242" s="1">
        <v>783.55</v>
      </c>
      <c r="X242" s="1">
        <v>89202</v>
      </c>
      <c r="Y242" s="1">
        <f>Table1[[#This Row],[Unit Price]]-Table1[[#This Row],[Discount]]</f>
        <v>125.89999999999999</v>
      </c>
      <c r="Z242" s="1" t="s">
        <v>3221</v>
      </c>
    </row>
    <row r="243" spans="1:26" x14ac:dyDescent="0.2">
      <c r="A243" s="3">
        <v>493</v>
      </c>
      <c r="B243" s="3" t="s">
        <v>623</v>
      </c>
      <c r="C243" s="3" t="s">
        <v>46</v>
      </c>
      <c r="D243" s="3">
        <v>0.02</v>
      </c>
      <c r="E243" s="3">
        <v>6.48</v>
      </c>
      <c r="F243" s="3">
        <v>6.6</v>
      </c>
      <c r="G243" s="3" t="s">
        <v>14</v>
      </c>
      <c r="H243" s="3" t="s">
        <v>15</v>
      </c>
      <c r="I243" s="3" t="s">
        <v>24</v>
      </c>
      <c r="J243" s="3" t="s">
        <v>64</v>
      </c>
      <c r="K243" s="3" t="s">
        <v>49</v>
      </c>
      <c r="L243" s="3" t="s">
        <v>624</v>
      </c>
      <c r="M243" s="3">
        <v>0.37</v>
      </c>
      <c r="N243" s="3" t="s">
        <v>8</v>
      </c>
      <c r="O243" s="3" t="s">
        <v>35</v>
      </c>
      <c r="P243" s="3" t="s">
        <v>42</v>
      </c>
      <c r="Q243" s="3" t="s">
        <v>625</v>
      </c>
      <c r="R243" s="3">
        <v>98158</v>
      </c>
      <c r="S243" s="4">
        <v>42024</v>
      </c>
      <c r="T243" s="4">
        <v>42026</v>
      </c>
      <c r="U243" s="3">
        <v>-92.05</v>
      </c>
      <c r="V243" s="3">
        <v>10</v>
      </c>
      <c r="W243" s="3">
        <v>66.709999999999994</v>
      </c>
      <c r="X243" s="3">
        <v>88906</v>
      </c>
      <c r="Y243" s="3">
        <f>Table1[[#This Row],[Unit Price]]-Table1[[#This Row],[Discount]]</f>
        <v>6.4600000000000009</v>
      </c>
      <c r="Z243" s="3" t="s">
        <v>3221</v>
      </c>
    </row>
    <row r="244" spans="1:26" x14ac:dyDescent="0.2">
      <c r="A244" s="1">
        <v>493</v>
      </c>
      <c r="B244" s="1" t="s">
        <v>623</v>
      </c>
      <c r="C244" s="1" t="s">
        <v>46</v>
      </c>
      <c r="D244" s="1">
        <v>0.04</v>
      </c>
      <c r="E244" s="1">
        <v>17.149999999999999</v>
      </c>
      <c r="F244" s="1">
        <v>4.96</v>
      </c>
      <c r="G244" s="1" t="s">
        <v>14</v>
      </c>
      <c r="H244" s="1" t="s">
        <v>15</v>
      </c>
      <c r="I244" s="1" t="s">
        <v>24</v>
      </c>
      <c r="J244" s="1" t="s">
        <v>54</v>
      </c>
      <c r="K244" s="1" t="s">
        <v>49</v>
      </c>
      <c r="L244" s="1" t="s">
        <v>626</v>
      </c>
      <c r="M244" s="1">
        <v>0.57999999999999996</v>
      </c>
      <c r="N244" s="1" t="s">
        <v>8</v>
      </c>
      <c r="O244" s="1" t="s">
        <v>35</v>
      </c>
      <c r="P244" s="1" t="s">
        <v>42</v>
      </c>
      <c r="Q244" s="1" t="s">
        <v>625</v>
      </c>
      <c r="R244" s="1">
        <v>98158</v>
      </c>
      <c r="S244" s="2">
        <v>42024</v>
      </c>
      <c r="T244" s="2">
        <v>42025</v>
      </c>
      <c r="U244" s="1">
        <v>6.11</v>
      </c>
      <c r="V244" s="1">
        <v>5</v>
      </c>
      <c r="W244" s="1">
        <v>87.16</v>
      </c>
      <c r="X244" s="1">
        <v>88906</v>
      </c>
      <c r="Y244" s="1">
        <f>Table1[[#This Row],[Unit Price]]-Table1[[#This Row],[Discount]]</f>
        <v>17.11</v>
      </c>
      <c r="Z244" s="1" t="s">
        <v>3221</v>
      </c>
    </row>
    <row r="245" spans="1:26" x14ac:dyDescent="0.2">
      <c r="A245" s="3">
        <v>524</v>
      </c>
      <c r="B245" s="3" t="s">
        <v>627</v>
      </c>
      <c r="C245" s="3" t="s">
        <v>46</v>
      </c>
      <c r="D245" s="3">
        <v>0.03</v>
      </c>
      <c r="E245" s="3">
        <v>1270.99</v>
      </c>
      <c r="F245" s="3">
        <v>19.989999999999998</v>
      </c>
      <c r="G245" s="3" t="s">
        <v>14</v>
      </c>
      <c r="H245" s="3" t="s">
        <v>15</v>
      </c>
      <c r="I245" s="3" t="s">
        <v>24</v>
      </c>
      <c r="J245" s="3" t="s">
        <v>48</v>
      </c>
      <c r="K245" s="3" t="s">
        <v>49</v>
      </c>
      <c r="L245" s="3" t="s">
        <v>628</v>
      </c>
      <c r="M245" s="3">
        <v>0.35</v>
      </c>
      <c r="N245" s="3" t="s">
        <v>8</v>
      </c>
      <c r="O245" s="3" t="s">
        <v>9</v>
      </c>
      <c r="P245" s="3" t="s">
        <v>376</v>
      </c>
      <c r="Q245" s="3" t="s">
        <v>629</v>
      </c>
      <c r="R245" s="3">
        <v>37922</v>
      </c>
      <c r="S245" s="4">
        <v>42024</v>
      </c>
      <c r="T245" s="4">
        <v>42026</v>
      </c>
      <c r="U245" s="3">
        <v>363.55200000000002</v>
      </c>
      <c r="V245" s="3">
        <v>2</v>
      </c>
      <c r="W245" s="3">
        <v>2589.0100000000002</v>
      </c>
      <c r="X245" s="3">
        <v>91127</v>
      </c>
      <c r="Y245" s="3">
        <f>Table1[[#This Row],[Unit Price]]-Table1[[#This Row],[Discount]]</f>
        <v>1270.96</v>
      </c>
      <c r="Z245" s="3" t="s">
        <v>3219</v>
      </c>
    </row>
    <row r="246" spans="1:26" x14ac:dyDescent="0.2">
      <c r="A246" s="1">
        <v>524</v>
      </c>
      <c r="B246" s="1" t="s">
        <v>627</v>
      </c>
      <c r="C246" s="1" t="s">
        <v>46</v>
      </c>
      <c r="D246" s="1">
        <v>7.0000000000000007E-2</v>
      </c>
      <c r="E246" s="1">
        <v>2036.48</v>
      </c>
      <c r="F246" s="1">
        <v>14.7</v>
      </c>
      <c r="G246" s="1" t="s">
        <v>2</v>
      </c>
      <c r="H246" s="1" t="s">
        <v>15</v>
      </c>
      <c r="I246" s="1" t="s">
        <v>16</v>
      </c>
      <c r="J246" s="1" t="s">
        <v>32</v>
      </c>
      <c r="K246" s="1" t="s">
        <v>33</v>
      </c>
      <c r="L246" s="1" t="s">
        <v>34</v>
      </c>
      <c r="M246" s="1">
        <v>0.55000000000000004</v>
      </c>
      <c r="N246" s="1" t="s">
        <v>8</v>
      </c>
      <c r="O246" s="1" t="s">
        <v>9</v>
      </c>
      <c r="P246" s="1" t="s">
        <v>376</v>
      </c>
      <c r="Q246" s="1" t="s">
        <v>629</v>
      </c>
      <c r="R246" s="1">
        <v>37922</v>
      </c>
      <c r="S246" s="2">
        <v>42024</v>
      </c>
      <c r="T246" s="2">
        <v>42026</v>
      </c>
      <c r="U246" s="1">
        <v>-11.536</v>
      </c>
      <c r="V246" s="1">
        <v>1</v>
      </c>
      <c r="W246" s="1">
        <v>1893.93</v>
      </c>
      <c r="X246" s="1">
        <v>91127</v>
      </c>
      <c r="Y246" s="1">
        <f>Table1[[#This Row],[Unit Price]]-Table1[[#This Row],[Discount]]</f>
        <v>2036.41</v>
      </c>
      <c r="Z246" s="1" t="s">
        <v>3219</v>
      </c>
    </row>
    <row r="247" spans="1:26" x14ac:dyDescent="0.2">
      <c r="A247" s="3">
        <v>549</v>
      </c>
      <c r="B247" s="3" t="s">
        <v>630</v>
      </c>
      <c r="C247" s="3" t="s">
        <v>46</v>
      </c>
      <c r="D247" s="3">
        <v>0.02</v>
      </c>
      <c r="E247" s="3">
        <v>7.1</v>
      </c>
      <c r="F247" s="3">
        <v>6.05</v>
      </c>
      <c r="G247" s="3" t="s">
        <v>14</v>
      </c>
      <c r="H247" s="3" t="s">
        <v>70</v>
      </c>
      <c r="I247" s="3" t="s">
        <v>24</v>
      </c>
      <c r="J247" s="3" t="s">
        <v>48</v>
      </c>
      <c r="K247" s="3" t="s">
        <v>49</v>
      </c>
      <c r="L247" s="3" t="s">
        <v>227</v>
      </c>
      <c r="M247" s="3">
        <v>0.39</v>
      </c>
      <c r="N247" s="3" t="s">
        <v>8</v>
      </c>
      <c r="O247" s="3" t="s">
        <v>35</v>
      </c>
      <c r="P247" s="3" t="s">
        <v>616</v>
      </c>
      <c r="Q247" s="3" t="s">
        <v>171</v>
      </c>
      <c r="R247" s="3">
        <v>88201</v>
      </c>
      <c r="S247" s="4">
        <v>42024</v>
      </c>
      <c r="T247" s="4">
        <v>42024</v>
      </c>
      <c r="U247" s="3">
        <v>-66.378</v>
      </c>
      <c r="V247" s="3">
        <v>9</v>
      </c>
      <c r="W247" s="3">
        <v>66.319999999999993</v>
      </c>
      <c r="X247" s="3">
        <v>90908</v>
      </c>
      <c r="Y247" s="3">
        <f>Table1[[#This Row],[Unit Price]]-Table1[[#This Row],[Discount]]</f>
        <v>7.08</v>
      </c>
      <c r="Z247" s="3" t="s">
        <v>3221</v>
      </c>
    </row>
    <row r="248" spans="1:26" x14ac:dyDescent="0.2">
      <c r="A248" s="1">
        <v>2464</v>
      </c>
      <c r="B248" s="1" t="s">
        <v>631</v>
      </c>
      <c r="C248" s="1" t="s">
        <v>46</v>
      </c>
      <c r="D248" s="1">
        <v>0.05</v>
      </c>
      <c r="E248" s="1">
        <v>6.28</v>
      </c>
      <c r="F248" s="1">
        <v>5.36</v>
      </c>
      <c r="G248" s="1" t="s">
        <v>14</v>
      </c>
      <c r="H248" s="1" t="s">
        <v>15</v>
      </c>
      <c r="I248" s="1" t="s">
        <v>24</v>
      </c>
      <c r="J248" s="1" t="s">
        <v>48</v>
      </c>
      <c r="K248" s="1" t="s">
        <v>49</v>
      </c>
      <c r="L248" s="1" t="s">
        <v>632</v>
      </c>
      <c r="M248" s="1">
        <v>0.4</v>
      </c>
      <c r="N248" s="1" t="s">
        <v>8</v>
      </c>
      <c r="O248" s="1" t="s">
        <v>9</v>
      </c>
      <c r="P248" s="1" t="s">
        <v>144</v>
      </c>
      <c r="Q248" s="1" t="s">
        <v>633</v>
      </c>
      <c r="R248" s="1">
        <v>71111</v>
      </c>
      <c r="S248" s="2">
        <v>42024</v>
      </c>
      <c r="T248" s="2">
        <v>42027</v>
      </c>
      <c r="U248" s="1">
        <v>1.278</v>
      </c>
      <c r="V248" s="1">
        <v>6</v>
      </c>
      <c r="W248" s="1">
        <v>38.04</v>
      </c>
      <c r="X248" s="1">
        <v>88714</v>
      </c>
      <c r="Y248" s="1">
        <f>Table1[[#This Row],[Unit Price]]-Table1[[#This Row],[Discount]]</f>
        <v>6.23</v>
      </c>
      <c r="Z248" s="1" t="s">
        <v>3219</v>
      </c>
    </row>
    <row r="249" spans="1:26" x14ac:dyDescent="0.2">
      <c r="A249" s="3">
        <v>2464</v>
      </c>
      <c r="B249" s="3" t="s">
        <v>631</v>
      </c>
      <c r="C249" s="3" t="s">
        <v>46</v>
      </c>
      <c r="D249" s="3">
        <v>0.04</v>
      </c>
      <c r="E249" s="3">
        <v>3.08</v>
      </c>
      <c r="F249" s="3">
        <v>0.99</v>
      </c>
      <c r="G249" s="3" t="s">
        <v>14</v>
      </c>
      <c r="H249" s="3" t="s">
        <v>15</v>
      </c>
      <c r="I249" s="3" t="s">
        <v>24</v>
      </c>
      <c r="J249" s="3" t="s">
        <v>128</v>
      </c>
      <c r="K249" s="3" t="s">
        <v>49</v>
      </c>
      <c r="L249" s="3" t="s">
        <v>634</v>
      </c>
      <c r="M249" s="3">
        <v>0.37</v>
      </c>
      <c r="N249" s="3" t="s">
        <v>8</v>
      </c>
      <c r="O249" s="3" t="s">
        <v>9</v>
      </c>
      <c r="P249" s="3" t="s">
        <v>144</v>
      </c>
      <c r="Q249" s="3" t="s">
        <v>633</v>
      </c>
      <c r="R249" s="3">
        <v>71111</v>
      </c>
      <c r="S249" s="4">
        <v>42024</v>
      </c>
      <c r="T249" s="4">
        <v>42025</v>
      </c>
      <c r="U249" s="3">
        <v>424.29</v>
      </c>
      <c r="V249" s="3">
        <v>14</v>
      </c>
      <c r="W249" s="3">
        <v>42.53</v>
      </c>
      <c r="X249" s="3">
        <v>88714</v>
      </c>
      <c r="Y249" s="3">
        <f>Table1[[#This Row],[Unit Price]]-Table1[[#This Row],[Discount]]</f>
        <v>3.04</v>
      </c>
      <c r="Z249" s="3" t="s">
        <v>3219</v>
      </c>
    </row>
    <row r="250" spans="1:26" x14ac:dyDescent="0.2">
      <c r="A250" s="1">
        <v>1473</v>
      </c>
      <c r="B250" s="1" t="s">
        <v>635</v>
      </c>
      <c r="C250" s="1" t="s">
        <v>1</v>
      </c>
      <c r="D250" s="1">
        <v>0.04</v>
      </c>
      <c r="E250" s="1">
        <v>9.7799999999999994</v>
      </c>
      <c r="F250" s="1">
        <v>1.99</v>
      </c>
      <c r="G250" s="1" t="s">
        <v>63</v>
      </c>
      <c r="H250" s="1" t="s">
        <v>47</v>
      </c>
      <c r="I250" s="1" t="s">
        <v>16</v>
      </c>
      <c r="J250" s="1" t="s">
        <v>17</v>
      </c>
      <c r="K250" s="1" t="s">
        <v>18</v>
      </c>
      <c r="L250" s="1" t="s">
        <v>636</v>
      </c>
      <c r="M250" s="1">
        <v>0.43</v>
      </c>
      <c r="N250" s="1" t="s">
        <v>8</v>
      </c>
      <c r="O250" s="1" t="s">
        <v>87</v>
      </c>
      <c r="P250" s="1" t="s">
        <v>293</v>
      </c>
      <c r="Q250" s="1" t="s">
        <v>637</v>
      </c>
      <c r="R250" s="1">
        <v>44691</v>
      </c>
      <c r="S250" s="2">
        <v>42025</v>
      </c>
      <c r="T250" s="2">
        <v>42026</v>
      </c>
      <c r="U250" s="1">
        <v>61.292700000000004</v>
      </c>
      <c r="V250" s="1">
        <v>9</v>
      </c>
      <c r="W250" s="1">
        <v>88.83</v>
      </c>
      <c r="X250" s="1">
        <v>87076</v>
      </c>
      <c r="Y250" s="1">
        <f>Table1[[#This Row],[Unit Price]]-Table1[[#This Row],[Discount]]</f>
        <v>9.74</v>
      </c>
      <c r="Z250" s="1" t="s">
        <v>3222</v>
      </c>
    </row>
    <row r="251" spans="1:26" x14ac:dyDescent="0.2">
      <c r="A251" s="3">
        <v>1788</v>
      </c>
      <c r="B251" s="3" t="s">
        <v>638</v>
      </c>
      <c r="C251" s="3" t="s">
        <v>1</v>
      </c>
      <c r="D251" s="3">
        <v>0.04</v>
      </c>
      <c r="E251" s="3">
        <v>205.99</v>
      </c>
      <c r="F251" s="3">
        <v>8.99</v>
      </c>
      <c r="G251" s="3" t="s">
        <v>14</v>
      </c>
      <c r="H251" s="3" t="s">
        <v>15</v>
      </c>
      <c r="I251" s="3" t="s">
        <v>16</v>
      </c>
      <c r="J251" s="3" t="s">
        <v>111</v>
      </c>
      <c r="K251" s="3" t="s">
        <v>49</v>
      </c>
      <c r="L251" s="3" t="s">
        <v>639</v>
      </c>
      <c r="M251" s="3">
        <v>0.56000000000000005</v>
      </c>
      <c r="N251" s="3" t="s">
        <v>8</v>
      </c>
      <c r="O251" s="3" t="s">
        <v>9</v>
      </c>
      <c r="P251" s="3" t="s">
        <v>51</v>
      </c>
      <c r="Q251" s="3" t="s">
        <v>640</v>
      </c>
      <c r="R251" s="3">
        <v>30188</v>
      </c>
      <c r="S251" s="4">
        <v>42025</v>
      </c>
      <c r="T251" s="4">
        <v>42026</v>
      </c>
      <c r="U251" s="3">
        <v>960.98400000000004</v>
      </c>
      <c r="V251" s="3">
        <v>6</v>
      </c>
      <c r="W251" s="3">
        <v>1008.53</v>
      </c>
      <c r="X251" s="3">
        <v>88256</v>
      </c>
      <c r="Y251" s="3">
        <f>Table1[[#This Row],[Unit Price]]-Table1[[#This Row],[Discount]]</f>
        <v>205.95000000000002</v>
      </c>
      <c r="Z251" s="3" t="s">
        <v>3219</v>
      </c>
    </row>
    <row r="252" spans="1:26" x14ac:dyDescent="0.2">
      <c r="A252" s="1">
        <v>263</v>
      </c>
      <c r="B252" s="1" t="s">
        <v>641</v>
      </c>
      <c r="C252" s="1" t="s">
        <v>13</v>
      </c>
      <c r="D252" s="1">
        <v>0.05</v>
      </c>
      <c r="E252" s="1">
        <v>31.76</v>
      </c>
      <c r="F252" s="1">
        <v>45.51</v>
      </c>
      <c r="G252" s="1" t="s">
        <v>2</v>
      </c>
      <c r="H252" s="1" t="s">
        <v>3</v>
      </c>
      <c r="I252" s="1" t="s">
        <v>4</v>
      </c>
      <c r="J252" s="1" t="s">
        <v>5</v>
      </c>
      <c r="K252" s="1" t="s">
        <v>6</v>
      </c>
      <c r="L252" s="1" t="s">
        <v>642</v>
      </c>
      <c r="M252" s="1">
        <v>0.65</v>
      </c>
      <c r="N252" s="1" t="s">
        <v>8</v>
      </c>
      <c r="O252" s="1" t="s">
        <v>87</v>
      </c>
      <c r="P252" s="1" t="s">
        <v>293</v>
      </c>
      <c r="Q252" s="1" t="s">
        <v>643</v>
      </c>
      <c r="R252" s="1">
        <v>44106</v>
      </c>
      <c r="S252" s="2">
        <v>42025</v>
      </c>
      <c r="T252" s="2">
        <v>42027</v>
      </c>
      <c r="U252" s="1">
        <v>-2177.9860960000001</v>
      </c>
      <c r="V252" s="1">
        <v>9</v>
      </c>
      <c r="W252" s="1">
        <v>304.33999999999997</v>
      </c>
      <c r="X252" s="1">
        <v>86297</v>
      </c>
      <c r="Y252" s="1">
        <f>Table1[[#This Row],[Unit Price]]-Table1[[#This Row],[Discount]]</f>
        <v>31.71</v>
      </c>
      <c r="Z252" s="1" t="s">
        <v>3222</v>
      </c>
    </row>
    <row r="253" spans="1:26" x14ac:dyDescent="0.2">
      <c r="A253" s="3">
        <v>2423</v>
      </c>
      <c r="B253" s="3" t="s">
        <v>644</v>
      </c>
      <c r="C253" s="3" t="s">
        <v>23</v>
      </c>
      <c r="D253" s="3">
        <v>0.04</v>
      </c>
      <c r="E253" s="3">
        <v>100.98</v>
      </c>
      <c r="F253" s="3">
        <v>7.18</v>
      </c>
      <c r="G253" s="3" t="s">
        <v>14</v>
      </c>
      <c r="H253" s="3" t="s">
        <v>47</v>
      </c>
      <c r="I253" s="3" t="s">
        <v>16</v>
      </c>
      <c r="J253" s="3" t="s">
        <v>17</v>
      </c>
      <c r="K253" s="3" t="s">
        <v>49</v>
      </c>
      <c r="L253" s="3" t="s">
        <v>645</v>
      </c>
      <c r="M253" s="3">
        <v>0.4</v>
      </c>
      <c r="N253" s="3" t="s">
        <v>8</v>
      </c>
      <c r="O253" s="3" t="s">
        <v>28</v>
      </c>
      <c r="P253" s="3" t="s">
        <v>163</v>
      </c>
      <c r="Q253" s="3" t="s">
        <v>646</v>
      </c>
      <c r="R253" s="3">
        <v>76053</v>
      </c>
      <c r="S253" s="4">
        <v>42025</v>
      </c>
      <c r="T253" s="4">
        <v>42030</v>
      </c>
      <c r="U253" s="3">
        <v>269.94</v>
      </c>
      <c r="V253" s="3">
        <v>4</v>
      </c>
      <c r="W253" s="3">
        <v>414.91</v>
      </c>
      <c r="X253" s="3">
        <v>89054</v>
      </c>
      <c r="Y253" s="3">
        <f>Table1[[#This Row],[Unit Price]]-Table1[[#This Row],[Discount]]</f>
        <v>100.94</v>
      </c>
      <c r="Z253" s="3" t="s">
        <v>3220</v>
      </c>
    </row>
    <row r="254" spans="1:26" x14ac:dyDescent="0.2">
      <c r="A254" s="1">
        <v>2882</v>
      </c>
      <c r="B254" s="1" t="s">
        <v>647</v>
      </c>
      <c r="C254" s="1" t="s">
        <v>23</v>
      </c>
      <c r="D254" s="1">
        <v>0.02</v>
      </c>
      <c r="E254" s="1">
        <v>43.98</v>
      </c>
      <c r="F254" s="1">
        <v>1.99</v>
      </c>
      <c r="G254" s="1" t="s">
        <v>14</v>
      </c>
      <c r="H254" s="1" t="s">
        <v>15</v>
      </c>
      <c r="I254" s="1" t="s">
        <v>16</v>
      </c>
      <c r="J254" s="1" t="s">
        <v>17</v>
      </c>
      <c r="K254" s="1" t="s">
        <v>18</v>
      </c>
      <c r="L254" s="1" t="s">
        <v>648</v>
      </c>
      <c r="M254" s="1">
        <v>0.44</v>
      </c>
      <c r="N254" s="1" t="s">
        <v>8</v>
      </c>
      <c r="O254" s="1" t="s">
        <v>9</v>
      </c>
      <c r="P254" s="1" t="s">
        <v>73</v>
      </c>
      <c r="Q254" s="1" t="s">
        <v>649</v>
      </c>
      <c r="R254" s="1">
        <v>28206</v>
      </c>
      <c r="S254" s="2">
        <v>42025</v>
      </c>
      <c r="T254" s="2">
        <v>42029</v>
      </c>
      <c r="U254" s="1">
        <v>333.76049999999998</v>
      </c>
      <c r="V254" s="1">
        <v>40</v>
      </c>
      <c r="W254" s="1">
        <v>1724.01</v>
      </c>
      <c r="X254" s="1">
        <v>50917</v>
      </c>
      <c r="Y254" s="1">
        <f>Table1[[#This Row],[Unit Price]]-Table1[[#This Row],[Discount]]</f>
        <v>43.959999999999994</v>
      </c>
      <c r="Z254" s="1" t="s">
        <v>3219</v>
      </c>
    </row>
    <row r="255" spans="1:26" x14ac:dyDescent="0.2">
      <c r="A255" s="3">
        <v>1402</v>
      </c>
      <c r="B255" s="3" t="s">
        <v>507</v>
      </c>
      <c r="C255" s="3" t="s">
        <v>92</v>
      </c>
      <c r="D255" s="3">
        <v>0.04</v>
      </c>
      <c r="E255" s="3">
        <v>30.73</v>
      </c>
      <c r="F255" s="3">
        <v>4</v>
      </c>
      <c r="G255" s="3" t="s">
        <v>14</v>
      </c>
      <c r="H255" s="3" t="s">
        <v>47</v>
      </c>
      <c r="I255" s="3" t="s">
        <v>16</v>
      </c>
      <c r="J255" s="3" t="s">
        <v>17</v>
      </c>
      <c r="K255" s="3" t="s">
        <v>49</v>
      </c>
      <c r="L255" s="3" t="s">
        <v>650</v>
      </c>
      <c r="M255" s="3">
        <v>0.75</v>
      </c>
      <c r="N255" s="3" t="s">
        <v>8</v>
      </c>
      <c r="O255" s="3" t="s">
        <v>28</v>
      </c>
      <c r="P255" s="3" t="s">
        <v>79</v>
      </c>
      <c r="Q255" s="3" t="s">
        <v>509</v>
      </c>
      <c r="R255" s="3">
        <v>60653</v>
      </c>
      <c r="S255" s="4">
        <v>42025</v>
      </c>
      <c r="T255" s="4">
        <v>42026</v>
      </c>
      <c r="U255" s="3">
        <v>-20.79</v>
      </c>
      <c r="V255" s="3">
        <v>48</v>
      </c>
      <c r="W255" s="3">
        <v>1420.84</v>
      </c>
      <c r="X255" s="3">
        <v>43079</v>
      </c>
      <c r="Y255" s="3">
        <f>Table1[[#This Row],[Unit Price]]-Table1[[#This Row],[Discount]]</f>
        <v>30.69</v>
      </c>
      <c r="Z255" s="3" t="s">
        <v>3220</v>
      </c>
    </row>
    <row r="256" spans="1:26" x14ac:dyDescent="0.2">
      <c r="A256" s="1">
        <v>1405</v>
      </c>
      <c r="B256" s="1" t="s">
        <v>510</v>
      </c>
      <c r="C256" s="1" t="s">
        <v>92</v>
      </c>
      <c r="D256" s="1">
        <v>0.04</v>
      </c>
      <c r="E256" s="1">
        <v>30.73</v>
      </c>
      <c r="F256" s="1">
        <v>4</v>
      </c>
      <c r="G256" s="1" t="s">
        <v>14</v>
      </c>
      <c r="H256" s="1" t="s">
        <v>47</v>
      </c>
      <c r="I256" s="1" t="s">
        <v>16</v>
      </c>
      <c r="J256" s="1" t="s">
        <v>17</v>
      </c>
      <c r="K256" s="1" t="s">
        <v>49</v>
      </c>
      <c r="L256" s="1" t="s">
        <v>650</v>
      </c>
      <c r="M256" s="1">
        <v>0.75</v>
      </c>
      <c r="N256" s="1" t="s">
        <v>8</v>
      </c>
      <c r="O256" s="1" t="s">
        <v>28</v>
      </c>
      <c r="P256" s="1" t="s">
        <v>265</v>
      </c>
      <c r="Q256" s="1" t="s">
        <v>511</v>
      </c>
      <c r="R256" s="1">
        <v>49017</v>
      </c>
      <c r="S256" s="2">
        <v>42025</v>
      </c>
      <c r="T256" s="2">
        <v>42026</v>
      </c>
      <c r="U256" s="1">
        <v>-20.79</v>
      </c>
      <c r="V256" s="1">
        <v>12</v>
      </c>
      <c r="W256" s="1">
        <v>355.21</v>
      </c>
      <c r="X256" s="1">
        <v>86145</v>
      </c>
      <c r="Y256" s="1">
        <f>Table1[[#This Row],[Unit Price]]-Table1[[#This Row],[Discount]]</f>
        <v>30.69</v>
      </c>
      <c r="Z256" s="1" t="s">
        <v>3220</v>
      </c>
    </row>
    <row r="257" spans="1:26" x14ac:dyDescent="0.2">
      <c r="A257" s="3">
        <v>2796</v>
      </c>
      <c r="B257" s="3" t="s">
        <v>651</v>
      </c>
      <c r="C257" s="3" t="s">
        <v>92</v>
      </c>
      <c r="D257" s="3">
        <v>0.02</v>
      </c>
      <c r="E257" s="3">
        <v>30.44</v>
      </c>
      <c r="F257" s="3">
        <v>1.49</v>
      </c>
      <c r="G257" s="3" t="s">
        <v>14</v>
      </c>
      <c r="H257" s="3" t="s">
        <v>70</v>
      </c>
      <c r="I257" s="3" t="s">
        <v>24</v>
      </c>
      <c r="J257" s="3" t="s">
        <v>48</v>
      </c>
      <c r="K257" s="3" t="s">
        <v>49</v>
      </c>
      <c r="L257" s="3" t="s">
        <v>652</v>
      </c>
      <c r="M257" s="3">
        <v>0.37</v>
      </c>
      <c r="N257" s="3" t="s">
        <v>8</v>
      </c>
      <c r="O257" s="3" t="s">
        <v>28</v>
      </c>
      <c r="P257" s="3" t="s">
        <v>189</v>
      </c>
      <c r="Q257" s="3" t="s">
        <v>653</v>
      </c>
      <c r="R257" s="3">
        <v>51106</v>
      </c>
      <c r="S257" s="4">
        <v>42025</v>
      </c>
      <c r="T257" s="4">
        <v>42027</v>
      </c>
      <c r="U257" s="3">
        <v>266.76089999999999</v>
      </c>
      <c r="V257" s="3">
        <v>12</v>
      </c>
      <c r="W257" s="3">
        <v>386.61</v>
      </c>
      <c r="X257" s="3">
        <v>87553</v>
      </c>
      <c r="Y257" s="3">
        <f>Table1[[#This Row],[Unit Price]]-Table1[[#This Row],[Discount]]</f>
        <v>30.42</v>
      </c>
      <c r="Z257" s="3" t="s">
        <v>3220</v>
      </c>
    </row>
    <row r="258" spans="1:26" x14ac:dyDescent="0.2">
      <c r="A258" s="1">
        <v>2797</v>
      </c>
      <c r="B258" s="1" t="s">
        <v>366</v>
      </c>
      <c r="C258" s="1" t="s">
        <v>92</v>
      </c>
      <c r="D258" s="1">
        <v>0.02</v>
      </c>
      <c r="E258" s="1">
        <v>4.91</v>
      </c>
      <c r="F258" s="1">
        <v>0.5</v>
      </c>
      <c r="G258" s="1" t="s">
        <v>14</v>
      </c>
      <c r="H258" s="1" t="s">
        <v>70</v>
      </c>
      <c r="I258" s="1" t="s">
        <v>24</v>
      </c>
      <c r="J258" s="1" t="s">
        <v>128</v>
      </c>
      <c r="K258" s="1" t="s">
        <v>49</v>
      </c>
      <c r="L258" s="1" t="s">
        <v>553</v>
      </c>
      <c r="M258" s="1">
        <v>0.36</v>
      </c>
      <c r="N258" s="1" t="s">
        <v>8</v>
      </c>
      <c r="O258" s="1" t="s">
        <v>87</v>
      </c>
      <c r="P258" s="1" t="s">
        <v>296</v>
      </c>
      <c r="Q258" s="1" t="s">
        <v>368</v>
      </c>
      <c r="R258" s="1">
        <v>15122</v>
      </c>
      <c r="S258" s="2">
        <v>42025</v>
      </c>
      <c r="T258" s="2">
        <v>42026</v>
      </c>
      <c r="U258" s="1">
        <v>29.883900000000001</v>
      </c>
      <c r="V258" s="1">
        <v>9</v>
      </c>
      <c r="W258" s="1">
        <v>43.31</v>
      </c>
      <c r="X258" s="1">
        <v>87553</v>
      </c>
      <c r="Y258" s="1">
        <f>Table1[[#This Row],[Unit Price]]-Table1[[#This Row],[Discount]]</f>
        <v>4.8900000000000006</v>
      </c>
      <c r="Z258" s="1" t="s">
        <v>3222</v>
      </c>
    </row>
    <row r="259" spans="1:26" x14ac:dyDescent="0.2">
      <c r="A259" s="3">
        <v>2855</v>
      </c>
      <c r="B259" s="3" t="s">
        <v>654</v>
      </c>
      <c r="C259" s="3" t="s">
        <v>92</v>
      </c>
      <c r="D259" s="3">
        <v>0.08</v>
      </c>
      <c r="E259" s="3">
        <v>7.84</v>
      </c>
      <c r="F259" s="3">
        <v>4.71</v>
      </c>
      <c r="G259" s="3" t="s">
        <v>14</v>
      </c>
      <c r="H259" s="3" t="s">
        <v>70</v>
      </c>
      <c r="I259" s="3" t="s">
        <v>24</v>
      </c>
      <c r="J259" s="3" t="s">
        <v>48</v>
      </c>
      <c r="K259" s="3" t="s">
        <v>49</v>
      </c>
      <c r="L259" s="3" t="s">
        <v>655</v>
      </c>
      <c r="M259" s="3">
        <v>0.35</v>
      </c>
      <c r="N259" s="3" t="s">
        <v>8</v>
      </c>
      <c r="O259" s="3" t="s">
        <v>35</v>
      </c>
      <c r="P259" s="3" t="s">
        <v>42</v>
      </c>
      <c r="Q259" s="3" t="s">
        <v>656</v>
      </c>
      <c r="R259" s="3">
        <v>98198</v>
      </c>
      <c r="S259" s="4">
        <v>42025</v>
      </c>
      <c r="T259" s="4">
        <v>42026</v>
      </c>
      <c r="U259" s="3">
        <v>-12.87678</v>
      </c>
      <c r="V259" s="3">
        <v>10</v>
      </c>
      <c r="W259" s="3">
        <v>76.16</v>
      </c>
      <c r="X259" s="3">
        <v>87316</v>
      </c>
      <c r="Y259" s="3">
        <f>Table1[[#This Row],[Unit Price]]-Table1[[#This Row],[Discount]]</f>
        <v>7.76</v>
      </c>
      <c r="Z259" s="3" t="s">
        <v>3221</v>
      </c>
    </row>
    <row r="260" spans="1:26" x14ac:dyDescent="0.2">
      <c r="A260" s="1">
        <v>2855</v>
      </c>
      <c r="B260" s="1" t="s">
        <v>654</v>
      </c>
      <c r="C260" s="1" t="s">
        <v>92</v>
      </c>
      <c r="D260" s="1">
        <v>0.03</v>
      </c>
      <c r="E260" s="1">
        <v>105.34</v>
      </c>
      <c r="F260" s="1">
        <v>24.49</v>
      </c>
      <c r="G260" s="1" t="s">
        <v>14</v>
      </c>
      <c r="H260" s="1" t="s">
        <v>70</v>
      </c>
      <c r="I260" s="1" t="s">
        <v>4</v>
      </c>
      <c r="J260" s="1" t="s">
        <v>102</v>
      </c>
      <c r="K260" s="1" t="s">
        <v>40</v>
      </c>
      <c r="L260" s="1" t="s">
        <v>657</v>
      </c>
      <c r="M260" s="1">
        <v>0.61</v>
      </c>
      <c r="N260" s="1" t="s">
        <v>8</v>
      </c>
      <c r="O260" s="1" t="s">
        <v>35</v>
      </c>
      <c r="P260" s="1" t="s">
        <v>42</v>
      </c>
      <c r="Q260" s="1" t="s">
        <v>656</v>
      </c>
      <c r="R260" s="1">
        <v>98198</v>
      </c>
      <c r="S260" s="2">
        <v>42025</v>
      </c>
      <c r="T260" s="2">
        <v>42026</v>
      </c>
      <c r="U260" s="1">
        <v>618.13080000000002</v>
      </c>
      <c r="V260" s="1">
        <v>10</v>
      </c>
      <c r="W260" s="1">
        <v>1038.1400000000001</v>
      </c>
      <c r="X260" s="1">
        <v>87316</v>
      </c>
      <c r="Y260" s="1">
        <f>Table1[[#This Row],[Unit Price]]-Table1[[#This Row],[Discount]]</f>
        <v>105.31</v>
      </c>
      <c r="Z260" s="1" t="s">
        <v>3221</v>
      </c>
    </row>
    <row r="261" spans="1:26" x14ac:dyDescent="0.2">
      <c r="A261" s="3">
        <v>584</v>
      </c>
      <c r="B261" s="3" t="s">
        <v>658</v>
      </c>
      <c r="C261" s="3" t="s">
        <v>46</v>
      </c>
      <c r="D261" s="3">
        <v>0.04</v>
      </c>
      <c r="E261" s="3">
        <v>15.51</v>
      </c>
      <c r="F261" s="3">
        <v>17.78</v>
      </c>
      <c r="G261" s="3" t="s">
        <v>14</v>
      </c>
      <c r="H261" s="3" t="s">
        <v>70</v>
      </c>
      <c r="I261" s="3" t="s">
        <v>24</v>
      </c>
      <c r="J261" s="3" t="s">
        <v>54</v>
      </c>
      <c r="K261" s="3" t="s">
        <v>49</v>
      </c>
      <c r="L261" s="3" t="s">
        <v>234</v>
      </c>
      <c r="M261" s="3">
        <v>0.59</v>
      </c>
      <c r="N261" s="3" t="s">
        <v>8</v>
      </c>
      <c r="O261" s="3" t="s">
        <v>87</v>
      </c>
      <c r="P261" s="3" t="s">
        <v>379</v>
      </c>
      <c r="Q261" s="3" t="s">
        <v>659</v>
      </c>
      <c r="R261" s="3">
        <v>1801</v>
      </c>
      <c r="S261" s="4">
        <v>42025</v>
      </c>
      <c r="T261" s="4">
        <v>42027</v>
      </c>
      <c r="U261" s="3">
        <v>-266.22000000000003</v>
      </c>
      <c r="V261" s="3">
        <v>7</v>
      </c>
      <c r="W261" s="3">
        <v>116.93</v>
      </c>
      <c r="X261" s="3">
        <v>88646</v>
      </c>
      <c r="Y261" s="3">
        <f>Table1[[#This Row],[Unit Price]]-Table1[[#This Row],[Discount]]</f>
        <v>15.47</v>
      </c>
      <c r="Z261" s="3" t="s">
        <v>3222</v>
      </c>
    </row>
    <row r="262" spans="1:26" x14ac:dyDescent="0.2">
      <c r="A262" s="1">
        <v>1709</v>
      </c>
      <c r="B262" s="1" t="s">
        <v>660</v>
      </c>
      <c r="C262" s="1" t="s">
        <v>46</v>
      </c>
      <c r="D262" s="1">
        <v>0.01</v>
      </c>
      <c r="E262" s="1">
        <v>14.28</v>
      </c>
      <c r="F262" s="1">
        <v>2.99</v>
      </c>
      <c r="G262" s="1" t="s">
        <v>14</v>
      </c>
      <c r="H262" s="1" t="s">
        <v>15</v>
      </c>
      <c r="I262" s="1" t="s">
        <v>24</v>
      </c>
      <c r="J262" s="1" t="s">
        <v>48</v>
      </c>
      <c r="K262" s="1" t="s">
        <v>49</v>
      </c>
      <c r="L262" s="1" t="s">
        <v>661</v>
      </c>
      <c r="M262" s="1">
        <v>0.39</v>
      </c>
      <c r="N262" s="1" t="s">
        <v>8</v>
      </c>
      <c r="O262" s="1" t="s">
        <v>87</v>
      </c>
      <c r="P262" s="1" t="s">
        <v>296</v>
      </c>
      <c r="Q262" s="1" t="s">
        <v>662</v>
      </c>
      <c r="R262" s="1">
        <v>19464</v>
      </c>
      <c r="S262" s="2">
        <v>42025</v>
      </c>
      <c r="T262" s="2">
        <v>42026</v>
      </c>
      <c r="U262" s="1">
        <v>21.003499999999999</v>
      </c>
      <c r="V262" s="1">
        <v>2</v>
      </c>
      <c r="W262" s="1">
        <v>30.44</v>
      </c>
      <c r="X262" s="1">
        <v>88782</v>
      </c>
      <c r="Y262" s="1">
        <f>Table1[[#This Row],[Unit Price]]-Table1[[#This Row],[Discount]]</f>
        <v>14.27</v>
      </c>
      <c r="Z262" s="1" t="s">
        <v>3222</v>
      </c>
    </row>
    <row r="263" spans="1:26" x14ac:dyDescent="0.2">
      <c r="A263" s="3">
        <v>1727</v>
      </c>
      <c r="B263" s="3" t="s">
        <v>663</v>
      </c>
      <c r="C263" s="3" t="s">
        <v>46</v>
      </c>
      <c r="D263" s="3">
        <v>0.1</v>
      </c>
      <c r="E263" s="3">
        <v>14.98</v>
      </c>
      <c r="F263" s="3">
        <v>7.69</v>
      </c>
      <c r="G263" s="3" t="s">
        <v>63</v>
      </c>
      <c r="H263" s="3" t="s">
        <v>3</v>
      </c>
      <c r="I263" s="3" t="s">
        <v>24</v>
      </c>
      <c r="J263" s="3" t="s">
        <v>54</v>
      </c>
      <c r="K263" s="3" t="s">
        <v>49</v>
      </c>
      <c r="L263" s="3" t="s">
        <v>664</v>
      </c>
      <c r="M263" s="3">
        <v>0.56999999999999995</v>
      </c>
      <c r="N263" s="3" t="s">
        <v>8</v>
      </c>
      <c r="O263" s="3" t="s">
        <v>87</v>
      </c>
      <c r="P263" s="3" t="s">
        <v>293</v>
      </c>
      <c r="Q263" s="3" t="s">
        <v>665</v>
      </c>
      <c r="R263" s="3">
        <v>44240</v>
      </c>
      <c r="S263" s="4">
        <v>42025</v>
      </c>
      <c r="T263" s="4">
        <v>42027</v>
      </c>
      <c r="U263" s="3">
        <v>-76.900000000000006</v>
      </c>
      <c r="V263" s="3">
        <v>8</v>
      </c>
      <c r="W263" s="3">
        <v>114.81</v>
      </c>
      <c r="X263" s="3">
        <v>87194</v>
      </c>
      <c r="Y263" s="3">
        <f>Table1[[#This Row],[Unit Price]]-Table1[[#This Row],[Discount]]</f>
        <v>14.88</v>
      </c>
      <c r="Z263" s="3" t="s">
        <v>3222</v>
      </c>
    </row>
    <row r="264" spans="1:26" x14ac:dyDescent="0.2">
      <c r="A264" s="1">
        <v>1928</v>
      </c>
      <c r="B264" s="1" t="s">
        <v>666</v>
      </c>
      <c r="C264" s="1" t="s">
        <v>46</v>
      </c>
      <c r="D264" s="1">
        <v>0.1</v>
      </c>
      <c r="E264" s="1">
        <v>1889.99</v>
      </c>
      <c r="F264" s="1">
        <v>19.989999999999998</v>
      </c>
      <c r="G264" s="1" t="s">
        <v>14</v>
      </c>
      <c r="H264" s="1" t="s">
        <v>47</v>
      </c>
      <c r="I264" s="1" t="s">
        <v>24</v>
      </c>
      <c r="J264" s="1" t="s">
        <v>48</v>
      </c>
      <c r="K264" s="1" t="s">
        <v>49</v>
      </c>
      <c r="L264" s="1" t="s">
        <v>667</v>
      </c>
      <c r="M264" s="1">
        <v>0.36</v>
      </c>
      <c r="N264" s="1" t="s">
        <v>8</v>
      </c>
      <c r="O264" s="1" t="s">
        <v>9</v>
      </c>
      <c r="P264" s="1" t="s">
        <v>247</v>
      </c>
      <c r="Q264" s="1" t="s">
        <v>668</v>
      </c>
      <c r="R264" s="1">
        <v>29651</v>
      </c>
      <c r="S264" s="2">
        <v>42025</v>
      </c>
      <c r="T264" s="2">
        <v>42025</v>
      </c>
      <c r="U264" s="1">
        <v>-42.545999999999999</v>
      </c>
      <c r="V264" s="1">
        <v>1</v>
      </c>
      <c r="W264" s="1">
        <v>1786.04</v>
      </c>
      <c r="X264" s="1">
        <v>88580</v>
      </c>
      <c r="Y264" s="1">
        <f>Table1[[#This Row],[Unit Price]]-Table1[[#This Row],[Discount]]</f>
        <v>1889.89</v>
      </c>
      <c r="Z264" s="1" t="s">
        <v>3219</v>
      </c>
    </row>
    <row r="265" spans="1:26" x14ac:dyDescent="0.2">
      <c r="A265" s="3">
        <v>1989</v>
      </c>
      <c r="B265" s="3" t="s">
        <v>669</v>
      </c>
      <c r="C265" s="3" t="s">
        <v>46</v>
      </c>
      <c r="D265" s="3">
        <v>0.04</v>
      </c>
      <c r="E265" s="3">
        <v>355.98</v>
      </c>
      <c r="F265" s="3">
        <v>58.92</v>
      </c>
      <c r="G265" s="3" t="s">
        <v>2</v>
      </c>
      <c r="H265" s="3" t="s">
        <v>47</v>
      </c>
      <c r="I265" s="3" t="s">
        <v>4</v>
      </c>
      <c r="J265" s="3" t="s">
        <v>85</v>
      </c>
      <c r="K265" s="3" t="s">
        <v>33</v>
      </c>
      <c r="L265" s="3" t="s">
        <v>670</v>
      </c>
      <c r="M265" s="3">
        <v>0.64</v>
      </c>
      <c r="N265" s="3" t="s">
        <v>8</v>
      </c>
      <c r="O265" s="3" t="s">
        <v>35</v>
      </c>
      <c r="P265" s="3" t="s">
        <v>122</v>
      </c>
      <c r="Q265" s="3" t="s">
        <v>671</v>
      </c>
      <c r="R265" s="3">
        <v>84117</v>
      </c>
      <c r="S265" s="4">
        <v>42025</v>
      </c>
      <c r="T265" s="4">
        <v>42026</v>
      </c>
      <c r="U265" s="3">
        <v>882.93</v>
      </c>
      <c r="V265" s="3">
        <v>8</v>
      </c>
      <c r="W265" s="3">
        <v>2748.21</v>
      </c>
      <c r="X265" s="3">
        <v>90000</v>
      </c>
      <c r="Y265" s="3">
        <f>Table1[[#This Row],[Unit Price]]-Table1[[#This Row],[Discount]]</f>
        <v>355.94</v>
      </c>
      <c r="Z265" s="3" t="s">
        <v>3221</v>
      </c>
    </row>
    <row r="266" spans="1:26" x14ac:dyDescent="0.2">
      <c r="A266" s="1">
        <v>1989</v>
      </c>
      <c r="B266" s="1" t="s">
        <v>669</v>
      </c>
      <c r="C266" s="1" t="s">
        <v>46</v>
      </c>
      <c r="D266" s="1">
        <v>0.09</v>
      </c>
      <c r="E266" s="1">
        <v>19.98</v>
      </c>
      <c r="F266" s="1">
        <v>8.68</v>
      </c>
      <c r="G266" s="1" t="s">
        <v>14</v>
      </c>
      <c r="H266" s="1" t="s">
        <v>47</v>
      </c>
      <c r="I266" s="1" t="s">
        <v>24</v>
      </c>
      <c r="J266" s="1" t="s">
        <v>64</v>
      </c>
      <c r="K266" s="1" t="s">
        <v>49</v>
      </c>
      <c r="L266" s="1" t="s">
        <v>672</v>
      </c>
      <c r="M266" s="1">
        <v>0.37</v>
      </c>
      <c r="N266" s="1" t="s">
        <v>8</v>
      </c>
      <c r="O266" s="1" t="s">
        <v>35</v>
      </c>
      <c r="P266" s="1" t="s">
        <v>122</v>
      </c>
      <c r="Q266" s="1" t="s">
        <v>671</v>
      </c>
      <c r="R266" s="1">
        <v>84117</v>
      </c>
      <c r="S266" s="2">
        <v>42025</v>
      </c>
      <c r="T266" s="2">
        <v>42026</v>
      </c>
      <c r="U266" s="1">
        <v>6.6803999999999997</v>
      </c>
      <c r="V266" s="1">
        <v>5</v>
      </c>
      <c r="W266" s="1">
        <v>93.19</v>
      </c>
      <c r="X266" s="1">
        <v>90000</v>
      </c>
      <c r="Y266" s="1">
        <f>Table1[[#This Row],[Unit Price]]-Table1[[#This Row],[Discount]]</f>
        <v>19.89</v>
      </c>
      <c r="Z266" s="1" t="s">
        <v>3221</v>
      </c>
    </row>
    <row r="267" spans="1:26" x14ac:dyDescent="0.2">
      <c r="A267" s="3">
        <v>3229</v>
      </c>
      <c r="B267" s="3" t="s">
        <v>673</v>
      </c>
      <c r="C267" s="3" t="s">
        <v>46</v>
      </c>
      <c r="D267" s="3">
        <v>0.01</v>
      </c>
      <c r="E267" s="3">
        <v>24.95</v>
      </c>
      <c r="F267" s="3">
        <v>2.99</v>
      </c>
      <c r="G267" s="3" t="s">
        <v>14</v>
      </c>
      <c r="H267" s="3" t="s">
        <v>3</v>
      </c>
      <c r="I267" s="3" t="s">
        <v>24</v>
      </c>
      <c r="J267" s="3" t="s">
        <v>48</v>
      </c>
      <c r="K267" s="3" t="s">
        <v>49</v>
      </c>
      <c r="L267" s="3" t="s">
        <v>674</v>
      </c>
      <c r="M267" s="3">
        <v>0.39</v>
      </c>
      <c r="N267" s="3" t="s">
        <v>8</v>
      </c>
      <c r="O267" s="3" t="s">
        <v>28</v>
      </c>
      <c r="P267" s="3" t="s">
        <v>333</v>
      </c>
      <c r="Q267" s="3" t="s">
        <v>675</v>
      </c>
      <c r="R267" s="3">
        <v>54880</v>
      </c>
      <c r="S267" s="4">
        <v>42025</v>
      </c>
      <c r="T267" s="4">
        <v>42026</v>
      </c>
      <c r="U267" s="3">
        <v>261.38580000000002</v>
      </c>
      <c r="V267" s="3">
        <v>15</v>
      </c>
      <c r="W267" s="3">
        <v>378.82</v>
      </c>
      <c r="X267" s="3">
        <v>87435</v>
      </c>
      <c r="Y267" s="3">
        <f>Table1[[#This Row],[Unit Price]]-Table1[[#This Row],[Discount]]</f>
        <v>24.939999999999998</v>
      </c>
      <c r="Z267" s="3" t="s">
        <v>3220</v>
      </c>
    </row>
    <row r="268" spans="1:26" x14ac:dyDescent="0.2">
      <c r="A268" s="1">
        <v>3230</v>
      </c>
      <c r="B268" s="1" t="s">
        <v>676</v>
      </c>
      <c r="C268" s="1" t="s">
        <v>46</v>
      </c>
      <c r="D268" s="1">
        <v>0</v>
      </c>
      <c r="E268" s="1">
        <v>15.98</v>
      </c>
      <c r="F268" s="1">
        <v>8.99</v>
      </c>
      <c r="G268" s="1" t="s">
        <v>14</v>
      </c>
      <c r="H268" s="1" t="s">
        <v>3</v>
      </c>
      <c r="I268" s="1" t="s">
        <v>16</v>
      </c>
      <c r="J268" s="1" t="s">
        <v>17</v>
      </c>
      <c r="K268" s="1" t="s">
        <v>18</v>
      </c>
      <c r="L268" s="1" t="s">
        <v>677</v>
      </c>
      <c r="M268" s="1">
        <v>0.64</v>
      </c>
      <c r="N268" s="1" t="s">
        <v>8</v>
      </c>
      <c r="O268" s="1" t="s">
        <v>28</v>
      </c>
      <c r="P268" s="1" t="s">
        <v>333</v>
      </c>
      <c r="Q268" s="1" t="s">
        <v>678</v>
      </c>
      <c r="R268" s="1">
        <v>53186</v>
      </c>
      <c r="S268" s="2">
        <v>42025</v>
      </c>
      <c r="T268" s="2">
        <v>42027</v>
      </c>
      <c r="U268" s="1">
        <v>-135.46</v>
      </c>
      <c r="V268" s="1">
        <v>9</v>
      </c>
      <c r="W268" s="1">
        <v>152.18</v>
      </c>
      <c r="X268" s="1">
        <v>87435</v>
      </c>
      <c r="Y268" s="1">
        <f>Table1[[#This Row],[Unit Price]]-Table1[[#This Row],[Discount]]</f>
        <v>15.98</v>
      </c>
      <c r="Z268" s="1" t="s">
        <v>3220</v>
      </c>
    </row>
    <row r="269" spans="1:26" x14ac:dyDescent="0.2">
      <c r="A269" s="3">
        <v>151</v>
      </c>
      <c r="B269" s="3" t="s">
        <v>679</v>
      </c>
      <c r="C269" s="3" t="s">
        <v>1</v>
      </c>
      <c r="D269" s="3">
        <v>0.09</v>
      </c>
      <c r="E269" s="3">
        <v>32.979999999999997</v>
      </c>
      <c r="F269" s="3">
        <v>5.5</v>
      </c>
      <c r="G269" s="3" t="s">
        <v>14</v>
      </c>
      <c r="H269" s="3" t="s">
        <v>47</v>
      </c>
      <c r="I269" s="3" t="s">
        <v>16</v>
      </c>
      <c r="J269" s="3" t="s">
        <v>17</v>
      </c>
      <c r="K269" s="3" t="s">
        <v>49</v>
      </c>
      <c r="L269" s="3" t="s">
        <v>680</v>
      </c>
      <c r="M269" s="3">
        <v>0.75</v>
      </c>
      <c r="N269" s="3" t="s">
        <v>8</v>
      </c>
      <c r="O269" s="3" t="s">
        <v>9</v>
      </c>
      <c r="P269" s="3" t="s">
        <v>376</v>
      </c>
      <c r="Q269" s="3" t="s">
        <v>681</v>
      </c>
      <c r="R269" s="3">
        <v>37664</v>
      </c>
      <c r="S269" s="4">
        <v>42026</v>
      </c>
      <c r="T269" s="4">
        <v>42027</v>
      </c>
      <c r="U269" s="3">
        <v>-20.257999999999999</v>
      </c>
      <c r="V269" s="3">
        <v>2</v>
      </c>
      <c r="W269" s="3">
        <v>62.46</v>
      </c>
      <c r="X269" s="3">
        <v>89521</v>
      </c>
      <c r="Y269" s="3">
        <f>Table1[[#This Row],[Unit Price]]-Table1[[#This Row],[Discount]]</f>
        <v>32.889999999999993</v>
      </c>
      <c r="Z269" s="3" t="s">
        <v>3219</v>
      </c>
    </row>
    <row r="270" spans="1:26" x14ac:dyDescent="0.2">
      <c r="A270" s="1">
        <v>1438</v>
      </c>
      <c r="B270" s="1" t="s">
        <v>682</v>
      </c>
      <c r="C270" s="1" t="s">
        <v>1</v>
      </c>
      <c r="D270" s="1">
        <v>0.01</v>
      </c>
      <c r="E270" s="1">
        <v>80.98</v>
      </c>
      <c r="F270" s="1">
        <v>35</v>
      </c>
      <c r="G270" s="1" t="s">
        <v>14</v>
      </c>
      <c r="H270" s="1" t="s">
        <v>70</v>
      </c>
      <c r="I270" s="1" t="s">
        <v>24</v>
      </c>
      <c r="J270" s="1" t="s">
        <v>54</v>
      </c>
      <c r="K270" s="1" t="s">
        <v>40</v>
      </c>
      <c r="L270" s="1" t="s">
        <v>683</v>
      </c>
      <c r="M270" s="1">
        <v>0.83</v>
      </c>
      <c r="N270" s="1" t="s">
        <v>8</v>
      </c>
      <c r="O270" s="1" t="s">
        <v>87</v>
      </c>
      <c r="P270" s="1" t="s">
        <v>293</v>
      </c>
      <c r="Q270" s="1" t="s">
        <v>684</v>
      </c>
      <c r="R270" s="1">
        <v>44035</v>
      </c>
      <c r="S270" s="2">
        <v>42026</v>
      </c>
      <c r="T270" s="2">
        <v>42028</v>
      </c>
      <c r="U270" s="1">
        <v>-409.37360000000001</v>
      </c>
      <c r="V270" s="1">
        <v>3</v>
      </c>
      <c r="W270" s="1">
        <v>267.83</v>
      </c>
      <c r="X270" s="1">
        <v>90120</v>
      </c>
      <c r="Y270" s="1">
        <f>Table1[[#This Row],[Unit Price]]-Table1[[#This Row],[Discount]]</f>
        <v>80.97</v>
      </c>
      <c r="Z270" s="1" t="s">
        <v>3222</v>
      </c>
    </row>
    <row r="271" spans="1:26" x14ac:dyDescent="0.2">
      <c r="A271" s="3">
        <v>1959</v>
      </c>
      <c r="B271" s="3" t="s">
        <v>685</v>
      </c>
      <c r="C271" s="3" t="s">
        <v>1</v>
      </c>
      <c r="D271" s="3">
        <v>0</v>
      </c>
      <c r="E271" s="3">
        <v>20.28</v>
      </c>
      <c r="F271" s="3">
        <v>14.39</v>
      </c>
      <c r="G271" s="3" t="s">
        <v>14</v>
      </c>
      <c r="H271" s="3" t="s">
        <v>70</v>
      </c>
      <c r="I271" s="3" t="s">
        <v>4</v>
      </c>
      <c r="J271" s="3" t="s">
        <v>102</v>
      </c>
      <c r="K271" s="3" t="s">
        <v>49</v>
      </c>
      <c r="L271" s="3" t="s">
        <v>686</v>
      </c>
      <c r="M271" s="3">
        <v>0.47</v>
      </c>
      <c r="N271" s="3" t="s">
        <v>8</v>
      </c>
      <c r="O271" s="3" t="s">
        <v>9</v>
      </c>
      <c r="P271" s="3" t="s">
        <v>99</v>
      </c>
      <c r="Q271" s="3" t="s">
        <v>104</v>
      </c>
      <c r="R271" s="3">
        <v>33916</v>
      </c>
      <c r="S271" s="4">
        <v>42026</v>
      </c>
      <c r="T271" s="4">
        <v>42026</v>
      </c>
      <c r="U271" s="3">
        <v>-66.247299999999996</v>
      </c>
      <c r="V271" s="3">
        <v>9</v>
      </c>
      <c r="W271" s="3">
        <v>206.04</v>
      </c>
      <c r="X271" s="3">
        <v>28225</v>
      </c>
      <c r="Y271" s="3">
        <f>Table1[[#This Row],[Unit Price]]-Table1[[#This Row],[Discount]]</f>
        <v>20.28</v>
      </c>
      <c r="Z271" s="3" t="s">
        <v>3219</v>
      </c>
    </row>
    <row r="272" spans="1:26" x14ac:dyDescent="0.2">
      <c r="A272" s="1">
        <v>1764</v>
      </c>
      <c r="B272" s="1" t="s">
        <v>687</v>
      </c>
      <c r="C272" s="1" t="s">
        <v>13</v>
      </c>
      <c r="D272" s="1">
        <v>0</v>
      </c>
      <c r="E272" s="1">
        <v>115.99</v>
      </c>
      <c r="F272" s="1">
        <v>5.92</v>
      </c>
      <c r="G272" s="1" t="s">
        <v>14</v>
      </c>
      <c r="H272" s="1" t="s">
        <v>15</v>
      </c>
      <c r="I272" s="1" t="s">
        <v>16</v>
      </c>
      <c r="J272" s="1" t="s">
        <v>111</v>
      </c>
      <c r="K272" s="1" t="s">
        <v>49</v>
      </c>
      <c r="L272" s="1" t="s">
        <v>688</v>
      </c>
      <c r="M272" s="1">
        <v>0.57999999999999996</v>
      </c>
      <c r="N272" s="1" t="s">
        <v>8</v>
      </c>
      <c r="O272" s="1" t="s">
        <v>9</v>
      </c>
      <c r="P272" s="1" t="s">
        <v>99</v>
      </c>
      <c r="Q272" s="1" t="s">
        <v>689</v>
      </c>
      <c r="R272" s="1">
        <v>34698</v>
      </c>
      <c r="S272" s="2">
        <v>42026</v>
      </c>
      <c r="T272" s="2">
        <v>42026</v>
      </c>
      <c r="U272" s="1">
        <v>-16.771999999999998</v>
      </c>
      <c r="V272" s="1">
        <v>11</v>
      </c>
      <c r="W272" s="1">
        <v>1160.42</v>
      </c>
      <c r="X272" s="1">
        <v>89775</v>
      </c>
      <c r="Y272" s="1">
        <f>Table1[[#This Row],[Unit Price]]-Table1[[#This Row],[Discount]]</f>
        <v>115.99</v>
      </c>
      <c r="Z272" s="1" t="s">
        <v>3219</v>
      </c>
    </row>
    <row r="273" spans="1:26" x14ac:dyDescent="0.2">
      <c r="A273" s="3">
        <v>2456</v>
      </c>
      <c r="B273" s="3" t="s">
        <v>690</v>
      </c>
      <c r="C273" s="3" t="s">
        <v>13</v>
      </c>
      <c r="D273" s="3">
        <v>7.0000000000000007E-2</v>
      </c>
      <c r="E273" s="3">
        <v>179.99</v>
      </c>
      <c r="F273" s="3">
        <v>19.989999999999998</v>
      </c>
      <c r="G273" s="3" t="s">
        <v>14</v>
      </c>
      <c r="H273" s="3" t="s">
        <v>47</v>
      </c>
      <c r="I273" s="3" t="s">
        <v>16</v>
      </c>
      <c r="J273" s="3" t="s">
        <v>17</v>
      </c>
      <c r="K273" s="3" t="s">
        <v>49</v>
      </c>
      <c r="L273" s="3" t="s">
        <v>691</v>
      </c>
      <c r="M273" s="3">
        <v>0.48</v>
      </c>
      <c r="N273" s="3" t="s">
        <v>8</v>
      </c>
      <c r="O273" s="3" t="s">
        <v>9</v>
      </c>
      <c r="P273" s="3" t="s">
        <v>140</v>
      </c>
      <c r="Q273" s="3" t="s">
        <v>692</v>
      </c>
      <c r="R273" s="3">
        <v>36608</v>
      </c>
      <c r="S273" s="4">
        <v>42026</v>
      </c>
      <c r="T273" s="4">
        <v>42027</v>
      </c>
      <c r="U273" s="3">
        <v>733.28219999999999</v>
      </c>
      <c r="V273" s="3">
        <v>7</v>
      </c>
      <c r="W273" s="3">
        <v>1188.6300000000001</v>
      </c>
      <c r="X273" s="3">
        <v>89218</v>
      </c>
      <c r="Y273" s="3">
        <f>Table1[[#This Row],[Unit Price]]-Table1[[#This Row],[Discount]]</f>
        <v>179.92000000000002</v>
      </c>
      <c r="Z273" s="3" t="s">
        <v>3219</v>
      </c>
    </row>
    <row r="274" spans="1:26" x14ac:dyDescent="0.2">
      <c r="A274" s="1">
        <v>2456</v>
      </c>
      <c r="B274" s="1" t="s">
        <v>690</v>
      </c>
      <c r="C274" s="1" t="s">
        <v>13</v>
      </c>
      <c r="D274" s="1">
        <v>0.02</v>
      </c>
      <c r="E274" s="1">
        <v>92.23</v>
      </c>
      <c r="F274" s="1">
        <v>39.61</v>
      </c>
      <c r="G274" s="1" t="s">
        <v>63</v>
      </c>
      <c r="H274" s="1" t="s">
        <v>47</v>
      </c>
      <c r="I274" s="1" t="s">
        <v>4</v>
      </c>
      <c r="J274" s="1" t="s">
        <v>102</v>
      </c>
      <c r="K274" s="1" t="s">
        <v>120</v>
      </c>
      <c r="L274" s="1" t="s">
        <v>693</v>
      </c>
      <c r="M274" s="1">
        <v>0.67</v>
      </c>
      <c r="N274" s="1" t="s">
        <v>8</v>
      </c>
      <c r="O274" s="1" t="s">
        <v>9</v>
      </c>
      <c r="P274" s="1" t="s">
        <v>140</v>
      </c>
      <c r="Q274" s="1" t="s">
        <v>692</v>
      </c>
      <c r="R274" s="1">
        <v>36608</v>
      </c>
      <c r="S274" s="2">
        <v>42026</v>
      </c>
      <c r="T274" s="2">
        <v>42027</v>
      </c>
      <c r="U274" s="1">
        <v>-905.99040000000002</v>
      </c>
      <c r="V274" s="1">
        <v>11</v>
      </c>
      <c r="W274" s="1">
        <v>1009.93</v>
      </c>
      <c r="X274" s="1">
        <v>89218</v>
      </c>
      <c r="Y274" s="1">
        <f>Table1[[#This Row],[Unit Price]]-Table1[[#This Row],[Discount]]</f>
        <v>92.210000000000008</v>
      </c>
      <c r="Z274" s="1" t="s">
        <v>3219</v>
      </c>
    </row>
    <row r="275" spans="1:26" x14ac:dyDescent="0.2">
      <c r="A275" s="3">
        <v>2457</v>
      </c>
      <c r="B275" s="3" t="s">
        <v>694</v>
      </c>
      <c r="C275" s="3" t="s">
        <v>13</v>
      </c>
      <c r="D275" s="3">
        <v>0.02</v>
      </c>
      <c r="E275" s="3">
        <v>15.22</v>
      </c>
      <c r="F275" s="3">
        <v>9.73</v>
      </c>
      <c r="G275" s="3" t="s">
        <v>14</v>
      </c>
      <c r="H275" s="3" t="s">
        <v>47</v>
      </c>
      <c r="I275" s="3" t="s">
        <v>24</v>
      </c>
      <c r="J275" s="3" t="s">
        <v>48</v>
      </c>
      <c r="K275" s="3" t="s">
        <v>49</v>
      </c>
      <c r="L275" s="3" t="s">
        <v>695</v>
      </c>
      <c r="M275" s="3">
        <v>0.36</v>
      </c>
      <c r="N275" s="3" t="s">
        <v>8</v>
      </c>
      <c r="O275" s="3" t="s">
        <v>28</v>
      </c>
      <c r="P275" s="3" t="s">
        <v>60</v>
      </c>
      <c r="Q275" s="3" t="s">
        <v>696</v>
      </c>
      <c r="R275" s="3">
        <v>55014</v>
      </c>
      <c r="S275" s="4">
        <v>42026</v>
      </c>
      <c r="T275" s="4">
        <v>42026</v>
      </c>
      <c r="U275" s="3">
        <v>-21.63242</v>
      </c>
      <c r="V275" s="3">
        <v>9</v>
      </c>
      <c r="W275" s="3">
        <v>140.69999999999999</v>
      </c>
      <c r="X275" s="3">
        <v>89218</v>
      </c>
      <c r="Y275" s="3">
        <f>Table1[[#This Row],[Unit Price]]-Table1[[#This Row],[Discount]]</f>
        <v>15.200000000000001</v>
      </c>
      <c r="Z275" s="3" t="s">
        <v>3220</v>
      </c>
    </row>
    <row r="276" spans="1:26" x14ac:dyDescent="0.2">
      <c r="A276" s="1">
        <v>2209</v>
      </c>
      <c r="B276" s="1" t="s">
        <v>697</v>
      </c>
      <c r="C276" s="1" t="s">
        <v>23</v>
      </c>
      <c r="D276" s="1">
        <v>0.06</v>
      </c>
      <c r="E276" s="1">
        <v>6.98</v>
      </c>
      <c r="F276" s="1">
        <v>1.6</v>
      </c>
      <c r="G276" s="1" t="s">
        <v>14</v>
      </c>
      <c r="H276" s="1" t="s">
        <v>47</v>
      </c>
      <c r="I276" s="1" t="s">
        <v>24</v>
      </c>
      <c r="J276" s="1" t="s">
        <v>64</v>
      </c>
      <c r="K276" s="1" t="s">
        <v>26</v>
      </c>
      <c r="L276" s="1" t="s">
        <v>698</v>
      </c>
      <c r="M276" s="1">
        <v>0.38</v>
      </c>
      <c r="N276" s="1" t="s">
        <v>8</v>
      </c>
      <c r="O276" s="1" t="s">
        <v>9</v>
      </c>
      <c r="P276" s="1" t="s">
        <v>51</v>
      </c>
      <c r="Q276" s="1" t="s">
        <v>436</v>
      </c>
      <c r="R276" s="1">
        <v>30337</v>
      </c>
      <c r="S276" s="2">
        <v>42026</v>
      </c>
      <c r="T276" s="2">
        <v>42033</v>
      </c>
      <c r="U276" s="1">
        <v>-98.055999999999997</v>
      </c>
      <c r="V276" s="1">
        <v>12</v>
      </c>
      <c r="W276" s="1">
        <v>83.93</v>
      </c>
      <c r="X276" s="1">
        <v>88030</v>
      </c>
      <c r="Y276" s="1">
        <f>Table1[[#This Row],[Unit Price]]-Table1[[#This Row],[Discount]]</f>
        <v>6.9200000000000008</v>
      </c>
      <c r="Z276" s="1" t="s">
        <v>3219</v>
      </c>
    </row>
    <row r="277" spans="1:26" x14ac:dyDescent="0.2">
      <c r="A277" s="3">
        <v>2896</v>
      </c>
      <c r="B277" s="3" t="s">
        <v>699</v>
      </c>
      <c r="C277" s="3" t="s">
        <v>23</v>
      </c>
      <c r="D277" s="3">
        <v>0.02</v>
      </c>
      <c r="E277" s="3">
        <v>880.98</v>
      </c>
      <c r="F277" s="3">
        <v>44.55</v>
      </c>
      <c r="G277" s="3" t="s">
        <v>2</v>
      </c>
      <c r="H277" s="3" t="s">
        <v>47</v>
      </c>
      <c r="I277" s="3" t="s">
        <v>4</v>
      </c>
      <c r="J277" s="3" t="s">
        <v>93</v>
      </c>
      <c r="K277" s="3" t="s">
        <v>6</v>
      </c>
      <c r="L277" s="3" t="s">
        <v>214</v>
      </c>
      <c r="M277" s="3">
        <v>0.62</v>
      </c>
      <c r="N277" s="3" t="s">
        <v>8</v>
      </c>
      <c r="O277" s="3" t="s">
        <v>28</v>
      </c>
      <c r="P277" s="3" t="s">
        <v>60</v>
      </c>
      <c r="Q277" s="3" t="s">
        <v>700</v>
      </c>
      <c r="R277" s="3">
        <v>56001</v>
      </c>
      <c r="S277" s="4">
        <v>42026</v>
      </c>
      <c r="T277" s="4">
        <v>42030</v>
      </c>
      <c r="U277" s="3">
        <v>4861.0637999999999</v>
      </c>
      <c r="V277" s="3">
        <v>8</v>
      </c>
      <c r="W277" s="3">
        <v>7045.02</v>
      </c>
      <c r="X277" s="3">
        <v>86925</v>
      </c>
      <c r="Y277" s="3">
        <f>Table1[[#This Row],[Unit Price]]-Table1[[#This Row],[Discount]]</f>
        <v>880.96</v>
      </c>
      <c r="Z277" s="3" t="s">
        <v>3220</v>
      </c>
    </row>
    <row r="278" spans="1:26" x14ac:dyDescent="0.2">
      <c r="A278" s="1">
        <v>2422</v>
      </c>
      <c r="B278" s="1" t="s">
        <v>701</v>
      </c>
      <c r="C278" s="1" t="s">
        <v>92</v>
      </c>
      <c r="D278" s="1">
        <v>0.09</v>
      </c>
      <c r="E278" s="1">
        <v>3.89</v>
      </c>
      <c r="F278" s="1">
        <v>7.01</v>
      </c>
      <c r="G278" s="1" t="s">
        <v>63</v>
      </c>
      <c r="H278" s="1" t="s">
        <v>47</v>
      </c>
      <c r="I278" s="1" t="s">
        <v>24</v>
      </c>
      <c r="J278" s="1" t="s">
        <v>48</v>
      </c>
      <c r="K278" s="1" t="s">
        <v>49</v>
      </c>
      <c r="L278" s="1" t="s">
        <v>702</v>
      </c>
      <c r="M278" s="1">
        <v>0.37</v>
      </c>
      <c r="N278" s="1" t="s">
        <v>8</v>
      </c>
      <c r="O278" s="1" t="s">
        <v>28</v>
      </c>
      <c r="P278" s="1" t="s">
        <v>163</v>
      </c>
      <c r="Q278" s="1" t="s">
        <v>703</v>
      </c>
      <c r="R278" s="1">
        <v>77340</v>
      </c>
      <c r="S278" s="2">
        <v>42026</v>
      </c>
      <c r="T278" s="2">
        <v>42028</v>
      </c>
      <c r="U278" s="1">
        <v>-154.30699999999999</v>
      </c>
      <c r="V278" s="1">
        <v>10</v>
      </c>
      <c r="W278" s="1">
        <v>42.56</v>
      </c>
      <c r="X278" s="1">
        <v>89055</v>
      </c>
      <c r="Y278" s="1">
        <f>Table1[[#This Row],[Unit Price]]-Table1[[#This Row],[Discount]]</f>
        <v>3.8000000000000003</v>
      </c>
      <c r="Z278" s="1" t="s">
        <v>3220</v>
      </c>
    </row>
    <row r="279" spans="1:26" x14ac:dyDescent="0.2">
      <c r="A279" s="3">
        <v>2873</v>
      </c>
      <c r="B279" s="3" t="s">
        <v>704</v>
      </c>
      <c r="C279" s="3" t="s">
        <v>92</v>
      </c>
      <c r="D279" s="3">
        <v>7.0000000000000007E-2</v>
      </c>
      <c r="E279" s="3">
        <v>2.89</v>
      </c>
      <c r="F279" s="3">
        <v>0.5</v>
      </c>
      <c r="G279" s="3" t="s">
        <v>14</v>
      </c>
      <c r="H279" s="3" t="s">
        <v>3</v>
      </c>
      <c r="I279" s="3" t="s">
        <v>24</v>
      </c>
      <c r="J279" s="3" t="s">
        <v>128</v>
      </c>
      <c r="K279" s="3" t="s">
        <v>49</v>
      </c>
      <c r="L279" s="3" t="s">
        <v>705</v>
      </c>
      <c r="M279" s="3">
        <v>0.38</v>
      </c>
      <c r="N279" s="3" t="s">
        <v>8</v>
      </c>
      <c r="O279" s="3" t="s">
        <v>9</v>
      </c>
      <c r="P279" s="3" t="s">
        <v>99</v>
      </c>
      <c r="Q279" s="3" t="s">
        <v>706</v>
      </c>
      <c r="R279" s="3">
        <v>33012</v>
      </c>
      <c r="S279" s="4">
        <v>42026</v>
      </c>
      <c r="T279" s="4">
        <v>42028</v>
      </c>
      <c r="U279" s="3">
        <v>441.59399999999999</v>
      </c>
      <c r="V279" s="3">
        <v>12</v>
      </c>
      <c r="W279" s="3">
        <v>33.020000000000003</v>
      </c>
      <c r="X279" s="3">
        <v>89872</v>
      </c>
      <c r="Y279" s="3">
        <f>Table1[[#This Row],[Unit Price]]-Table1[[#This Row],[Discount]]</f>
        <v>2.8200000000000003</v>
      </c>
      <c r="Z279" s="3" t="s">
        <v>3219</v>
      </c>
    </row>
    <row r="280" spans="1:26" x14ac:dyDescent="0.2">
      <c r="A280" s="1">
        <v>2873</v>
      </c>
      <c r="B280" s="1" t="s">
        <v>704</v>
      </c>
      <c r="C280" s="1" t="s">
        <v>92</v>
      </c>
      <c r="D280" s="1">
        <v>0</v>
      </c>
      <c r="E280" s="1">
        <v>217.85</v>
      </c>
      <c r="F280" s="1">
        <v>29.1</v>
      </c>
      <c r="G280" s="1" t="s">
        <v>2</v>
      </c>
      <c r="H280" s="1" t="s">
        <v>3</v>
      </c>
      <c r="I280" s="1" t="s">
        <v>4</v>
      </c>
      <c r="J280" s="1" t="s">
        <v>5</v>
      </c>
      <c r="K280" s="1" t="s">
        <v>6</v>
      </c>
      <c r="L280" s="1" t="s">
        <v>707</v>
      </c>
      <c r="M280" s="1">
        <v>0.68</v>
      </c>
      <c r="N280" s="1" t="s">
        <v>8</v>
      </c>
      <c r="O280" s="1" t="s">
        <v>9</v>
      </c>
      <c r="P280" s="1" t="s">
        <v>99</v>
      </c>
      <c r="Q280" s="1" t="s">
        <v>706</v>
      </c>
      <c r="R280" s="1">
        <v>33012</v>
      </c>
      <c r="S280" s="2">
        <v>42026</v>
      </c>
      <c r="T280" s="2">
        <v>42027</v>
      </c>
      <c r="U280" s="1">
        <v>394.17</v>
      </c>
      <c r="V280" s="1">
        <v>10</v>
      </c>
      <c r="W280" s="1">
        <v>2273.1</v>
      </c>
      <c r="X280" s="1">
        <v>89872</v>
      </c>
      <c r="Y280" s="1">
        <f>Table1[[#This Row],[Unit Price]]-Table1[[#This Row],[Discount]]</f>
        <v>217.85</v>
      </c>
      <c r="Z280" s="1" t="s">
        <v>3219</v>
      </c>
    </row>
    <row r="281" spans="1:26" x14ac:dyDescent="0.2">
      <c r="A281" s="3">
        <v>3350</v>
      </c>
      <c r="B281" s="3" t="s">
        <v>708</v>
      </c>
      <c r="C281" s="3" t="s">
        <v>92</v>
      </c>
      <c r="D281" s="3">
        <v>0.01</v>
      </c>
      <c r="E281" s="3">
        <v>73.98</v>
      </c>
      <c r="F281" s="3">
        <v>12.14</v>
      </c>
      <c r="G281" s="3" t="s">
        <v>14</v>
      </c>
      <c r="H281" s="3" t="s">
        <v>3</v>
      </c>
      <c r="I281" s="3" t="s">
        <v>16</v>
      </c>
      <c r="J281" s="3" t="s">
        <v>17</v>
      </c>
      <c r="K281" s="3" t="s">
        <v>49</v>
      </c>
      <c r="L281" s="3" t="s">
        <v>709</v>
      </c>
      <c r="M281" s="3">
        <v>0.67</v>
      </c>
      <c r="N281" s="3" t="s">
        <v>8</v>
      </c>
      <c r="O281" s="3" t="s">
        <v>35</v>
      </c>
      <c r="P281" s="3" t="s">
        <v>42</v>
      </c>
      <c r="Q281" s="3" t="s">
        <v>710</v>
      </c>
      <c r="R281" s="3">
        <v>98444</v>
      </c>
      <c r="S281" s="4">
        <v>42027</v>
      </c>
      <c r="T281" s="4">
        <v>42029</v>
      </c>
      <c r="U281" s="3">
        <v>-29.0656</v>
      </c>
      <c r="V281" s="3">
        <v>5</v>
      </c>
      <c r="W281" s="3">
        <v>384.22</v>
      </c>
      <c r="X281" s="3">
        <v>91296</v>
      </c>
      <c r="Y281" s="3">
        <f>Table1[[#This Row],[Unit Price]]-Table1[[#This Row],[Discount]]</f>
        <v>73.97</v>
      </c>
      <c r="Z281" s="3" t="s">
        <v>3221</v>
      </c>
    </row>
    <row r="282" spans="1:26" x14ac:dyDescent="0.2">
      <c r="A282" s="1">
        <v>1692</v>
      </c>
      <c r="B282" s="1" t="s">
        <v>711</v>
      </c>
      <c r="C282" s="1" t="s">
        <v>46</v>
      </c>
      <c r="D282" s="1">
        <v>0</v>
      </c>
      <c r="E282" s="1">
        <v>6.84</v>
      </c>
      <c r="F282" s="1">
        <v>8.3699999999999992</v>
      </c>
      <c r="G282" s="1" t="s">
        <v>14</v>
      </c>
      <c r="H282" s="1" t="s">
        <v>15</v>
      </c>
      <c r="I282" s="1" t="s">
        <v>24</v>
      </c>
      <c r="J282" s="1" t="s">
        <v>544</v>
      </c>
      <c r="K282" s="1" t="s">
        <v>18</v>
      </c>
      <c r="L282" s="1" t="s">
        <v>712</v>
      </c>
      <c r="M282" s="1">
        <v>0.57999999999999996</v>
      </c>
      <c r="N282" s="1" t="s">
        <v>8</v>
      </c>
      <c r="O282" s="1" t="s">
        <v>28</v>
      </c>
      <c r="P282" s="1" t="s">
        <v>513</v>
      </c>
      <c r="Q282" s="1" t="s">
        <v>713</v>
      </c>
      <c r="R282" s="1">
        <v>67114</v>
      </c>
      <c r="S282" s="2">
        <v>42027</v>
      </c>
      <c r="T282" s="2">
        <v>42028</v>
      </c>
      <c r="U282" s="1">
        <v>-123.1816</v>
      </c>
      <c r="V282" s="1">
        <v>5</v>
      </c>
      <c r="W282" s="1">
        <v>37.89</v>
      </c>
      <c r="X282" s="1">
        <v>90189</v>
      </c>
      <c r="Y282" s="1">
        <f>Table1[[#This Row],[Unit Price]]-Table1[[#This Row],[Discount]]</f>
        <v>6.84</v>
      </c>
      <c r="Z282" s="1" t="s">
        <v>3220</v>
      </c>
    </row>
    <row r="283" spans="1:26" x14ac:dyDescent="0.2">
      <c r="A283" s="3">
        <v>1693</v>
      </c>
      <c r="B283" s="3" t="s">
        <v>714</v>
      </c>
      <c r="C283" s="3" t="s">
        <v>46</v>
      </c>
      <c r="D283" s="3">
        <v>7.0000000000000007E-2</v>
      </c>
      <c r="E283" s="3">
        <v>30.98</v>
      </c>
      <c r="F283" s="3">
        <v>5.76</v>
      </c>
      <c r="G283" s="3" t="s">
        <v>14</v>
      </c>
      <c r="H283" s="3" t="s">
        <v>15</v>
      </c>
      <c r="I283" s="3" t="s">
        <v>24</v>
      </c>
      <c r="J283" s="3" t="s">
        <v>64</v>
      </c>
      <c r="K283" s="3" t="s">
        <v>49</v>
      </c>
      <c r="L283" s="3" t="s">
        <v>715</v>
      </c>
      <c r="M283" s="3">
        <v>0.4</v>
      </c>
      <c r="N283" s="3" t="s">
        <v>8</v>
      </c>
      <c r="O283" s="3" t="s">
        <v>9</v>
      </c>
      <c r="P283" s="3" t="s">
        <v>218</v>
      </c>
      <c r="Q283" s="3" t="s">
        <v>716</v>
      </c>
      <c r="R283" s="3">
        <v>20190</v>
      </c>
      <c r="S283" s="4">
        <v>42027</v>
      </c>
      <c r="T283" s="4">
        <v>42029</v>
      </c>
      <c r="U283" s="3">
        <v>-28.797999999999998</v>
      </c>
      <c r="V283" s="3">
        <v>11</v>
      </c>
      <c r="W283" s="3">
        <v>343.79</v>
      </c>
      <c r="X283" s="3">
        <v>90189</v>
      </c>
      <c r="Y283" s="3">
        <f>Table1[[#This Row],[Unit Price]]-Table1[[#This Row],[Discount]]</f>
        <v>30.91</v>
      </c>
      <c r="Z283" s="3" t="s">
        <v>3219</v>
      </c>
    </row>
    <row r="284" spans="1:26" x14ac:dyDescent="0.2">
      <c r="A284" s="1">
        <v>604</v>
      </c>
      <c r="B284" s="1" t="s">
        <v>717</v>
      </c>
      <c r="C284" s="1" t="s">
        <v>1</v>
      </c>
      <c r="D284" s="1">
        <v>0.03</v>
      </c>
      <c r="E284" s="1">
        <v>1.88</v>
      </c>
      <c r="F284" s="1">
        <v>1.49</v>
      </c>
      <c r="G284" s="1" t="s">
        <v>14</v>
      </c>
      <c r="H284" s="1" t="s">
        <v>47</v>
      </c>
      <c r="I284" s="1" t="s">
        <v>24</v>
      </c>
      <c r="J284" s="1" t="s">
        <v>48</v>
      </c>
      <c r="K284" s="1" t="s">
        <v>49</v>
      </c>
      <c r="L284" s="1" t="s">
        <v>589</v>
      </c>
      <c r="M284" s="1">
        <v>0.37</v>
      </c>
      <c r="N284" s="1" t="s">
        <v>8</v>
      </c>
      <c r="O284" s="1" t="s">
        <v>35</v>
      </c>
      <c r="P284" s="1" t="s">
        <v>66</v>
      </c>
      <c r="Q284" s="1" t="s">
        <v>76</v>
      </c>
      <c r="R284" s="1">
        <v>90045</v>
      </c>
      <c r="S284" s="2">
        <v>42028</v>
      </c>
      <c r="T284" s="2">
        <v>42029</v>
      </c>
      <c r="U284" s="1">
        <v>-15.099500000000001</v>
      </c>
      <c r="V284" s="1">
        <v>52</v>
      </c>
      <c r="W284" s="1">
        <v>102.32</v>
      </c>
      <c r="X284" s="1">
        <v>34882</v>
      </c>
      <c r="Y284" s="1">
        <f>Table1[[#This Row],[Unit Price]]-Table1[[#This Row],[Discount]]</f>
        <v>1.8499999999999999</v>
      </c>
      <c r="Z284" s="1" t="s">
        <v>3221</v>
      </c>
    </row>
    <row r="285" spans="1:26" x14ac:dyDescent="0.2">
      <c r="A285" s="3">
        <v>830</v>
      </c>
      <c r="B285" s="3" t="s">
        <v>718</v>
      </c>
      <c r="C285" s="3" t="s">
        <v>13</v>
      </c>
      <c r="D285" s="3">
        <v>0.01</v>
      </c>
      <c r="E285" s="3">
        <v>14.42</v>
      </c>
      <c r="F285" s="3">
        <v>6.75</v>
      </c>
      <c r="G285" s="3" t="s">
        <v>14</v>
      </c>
      <c r="H285" s="3" t="s">
        <v>70</v>
      </c>
      <c r="I285" s="3" t="s">
        <v>24</v>
      </c>
      <c r="J285" s="3" t="s">
        <v>71</v>
      </c>
      <c r="K285" s="3" t="s">
        <v>120</v>
      </c>
      <c r="L285" s="3" t="s">
        <v>385</v>
      </c>
      <c r="M285" s="3">
        <v>0.52</v>
      </c>
      <c r="N285" s="3" t="s">
        <v>8</v>
      </c>
      <c r="O285" s="3" t="s">
        <v>35</v>
      </c>
      <c r="P285" s="3" t="s">
        <v>36</v>
      </c>
      <c r="Q285" s="3" t="s">
        <v>719</v>
      </c>
      <c r="R285" s="3">
        <v>80033</v>
      </c>
      <c r="S285" s="4">
        <v>42028</v>
      </c>
      <c r="T285" s="4">
        <v>42028</v>
      </c>
      <c r="U285" s="3">
        <v>-13.826000000000001</v>
      </c>
      <c r="V285" s="3">
        <v>6</v>
      </c>
      <c r="W285" s="3">
        <v>89.91</v>
      </c>
      <c r="X285" s="3">
        <v>90270</v>
      </c>
      <c r="Y285" s="3">
        <f>Table1[[#This Row],[Unit Price]]-Table1[[#This Row],[Discount]]</f>
        <v>14.41</v>
      </c>
      <c r="Z285" s="3" t="s">
        <v>3221</v>
      </c>
    </row>
    <row r="286" spans="1:26" x14ac:dyDescent="0.2">
      <c r="A286" s="1">
        <v>997</v>
      </c>
      <c r="B286" s="1" t="s">
        <v>720</v>
      </c>
      <c r="C286" s="1" t="s">
        <v>23</v>
      </c>
      <c r="D286" s="1">
        <v>0.08</v>
      </c>
      <c r="E286" s="1">
        <v>67.84</v>
      </c>
      <c r="F286" s="1">
        <v>0.99</v>
      </c>
      <c r="G286" s="1" t="s">
        <v>14</v>
      </c>
      <c r="H286" s="1" t="s">
        <v>3</v>
      </c>
      <c r="I286" s="1" t="s">
        <v>24</v>
      </c>
      <c r="J286" s="1" t="s">
        <v>71</v>
      </c>
      <c r="K286" s="1" t="s">
        <v>49</v>
      </c>
      <c r="L286" s="1" t="s">
        <v>721</v>
      </c>
      <c r="M286" s="1">
        <v>0.57999999999999996</v>
      </c>
      <c r="N286" s="1" t="s">
        <v>8</v>
      </c>
      <c r="O286" s="1" t="s">
        <v>87</v>
      </c>
      <c r="P286" s="1" t="s">
        <v>373</v>
      </c>
      <c r="Q286" s="1" t="s">
        <v>374</v>
      </c>
      <c r="R286" s="1">
        <v>7002</v>
      </c>
      <c r="S286" s="2">
        <v>42028</v>
      </c>
      <c r="T286" s="2">
        <v>42033</v>
      </c>
      <c r="U286" s="1">
        <v>-23.634399999999999</v>
      </c>
      <c r="V286" s="1">
        <v>1</v>
      </c>
      <c r="W286" s="1">
        <v>63.66</v>
      </c>
      <c r="X286" s="1">
        <v>89431</v>
      </c>
      <c r="Y286" s="1">
        <f>Table1[[#This Row],[Unit Price]]-Table1[[#This Row],[Discount]]</f>
        <v>67.760000000000005</v>
      </c>
      <c r="Z286" s="1" t="s">
        <v>3222</v>
      </c>
    </row>
    <row r="287" spans="1:26" x14ac:dyDescent="0.2">
      <c r="A287" s="3">
        <v>1281</v>
      </c>
      <c r="B287" s="3" t="s">
        <v>722</v>
      </c>
      <c r="C287" s="3" t="s">
        <v>23</v>
      </c>
      <c r="D287" s="3">
        <v>0.03</v>
      </c>
      <c r="E287" s="3">
        <v>199.99</v>
      </c>
      <c r="F287" s="3">
        <v>24.49</v>
      </c>
      <c r="G287" s="3" t="s">
        <v>63</v>
      </c>
      <c r="H287" s="3" t="s">
        <v>3</v>
      </c>
      <c r="I287" s="3" t="s">
        <v>16</v>
      </c>
      <c r="J287" s="3" t="s">
        <v>39</v>
      </c>
      <c r="K287" s="3" t="s">
        <v>40</v>
      </c>
      <c r="L287" s="3" t="s">
        <v>723</v>
      </c>
      <c r="M287" s="3">
        <v>0.46</v>
      </c>
      <c r="N287" s="3" t="s">
        <v>8</v>
      </c>
      <c r="O287" s="3" t="s">
        <v>28</v>
      </c>
      <c r="P287" s="3" t="s">
        <v>29</v>
      </c>
      <c r="Q287" s="3" t="s">
        <v>724</v>
      </c>
      <c r="R287" s="3">
        <v>47591</v>
      </c>
      <c r="S287" s="4">
        <v>42028</v>
      </c>
      <c r="T287" s="4">
        <v>42030</v>
      </c>
      <c r="U287" s="3">
        <v>727.73609999999996</v>
      </c>
      <c r="V287" s="3">
        <v>5</v>
      </c>
      <c r="W287" s="3">
        <v>1054.69</v>
      </c>
      <c r="X287" s="3">
        <v>89112</v>
      </c>
      <c r="Y287" s="3">
        <f>Table1[[#This Row],[Unit Price]]-Table1[[#This Row],[Discount]]</f>
        <v>199.96</v>
      </c>
      <c r="Z287" s="3" t="s">
        <v>3220</v>
      </c>
    </row>
    <row r="288" spans="1:26" x14ac:dyDescent="0.2">
      <c r="A288" s="1">
        <v>1282</v>
      </c>
      <c r="B288" s="1" t="s">
        <v>725</v>
      </c>
      <c r="C288" s="1" t="s">
        <v>23</v>
      </c>
      <c r="D288" s="1">
        <v>0.03</v>
      </c>
      <c r="E288" s="1">
        <v>199.99</v>
      </c>
      <c r="F288" s="1">
        <v>24.49</v>
      </c>
      <c r="G288" s="1" t="s">
        <v>63</v>
      </c>
      <c r="H288" s="1" t="s">
        <v>3</v>
      </c>
      <c r="I288" s="1" t="s">
        <v>16</v>
      </c>
      <c r="J288" s="1" t="s">
        <v>39</v>
      </c>
      <c r="K288" s="1" t="s">
        <v>40</v>
      </c>
      <c r="L288" s="1" t="s">
        <v>723</v>
      </c>
      <c r="M288" s="1">
        <v>0.46</v>
      </c>
      <c r="N288" s="1" t="s">
        <v>8</v>
      </c>
      <c r="O288" s="1" t="s">
        <v>87</v>
      </c>
      <c r="P288" s="1" t="s">
        <v>296</v>
      </c>
      <c r="Q288" s="1" t="s">
        <v>297</v>
      </c>
      <c r="R288" s="1">
        <v>19134</v>
      </c>
      <c r="S288" s="2">
        <v>42028</v>
      </c>
      <c r="T288" s="2">
        <v>42030</v>
      </c>
      <c r="U288" s="1">
        <v>393.42</v>
      </c>
      <c r="V288" s="1">
        <v>21</v>
      </c>
      <c r="W288" s="1">
        <v>4429.6899999999996</v>
      </c>
      <c r="X288" s="1">
        <v>29319</v>
      </c>
      <c r="Y288" s="1">
        <f>Table1[[#This Row],[Unit Price]]-Table1[[#This Row],[Discount]]</f>
        <v>199.96</v>
      </c>
      <c r="Z288" s="1" t="s">
        <v>3222</v>
      </c>
    </row>
    <row r="289" spans="1:26" x14ac:dyDescent="0.2">
      <c r="A289" s="3">
        <v>1690</v>
      </c>
      <c r="B289" s="3" t="s">
        <v>726</v>
      </c>
      <c r="C289" s="3" t="s">
        <v>23</v>
      </c>
      <c r="D289" s="3">
        <v>0.05</v>
      </c>
      <c r="E289" s="3">
        <v>115.99</v>
      </c>
      <c r="F289" s="3">
        <v>5.26</v>
      </c>
      <c r="G289" s="3" t="s">
        <v>14</v>
      </c>
      <c r="H289" s="3" t="s">
        <v>70</v>
      </c>
      <c r="I289" s="3" t="s">
        <v>16</v>
      </c>
      <c r="J289" s="3" t="s">
        <v>111</v>
      </c>
      <c r="K289" s="3" t="s">
        <v>49</v>
      </c>
      <c r="L289" s="3" t="s">
        <v>727</v>
      </c>
      <c r="M289" s="3">
        <v>0.56999999999999995</v>
      </c>
      <c r="N289" s="3" t="s">
        <v>8</v>
      </c>
      <c r="O289" s="3" t="s">
        <v>87</v>
      </c>
      <c r="P289" s="3" t="s">
        <v>296</v>
      </c>
      <c r="Q289" s="3" t="s">
        <v>728</v>
      </c>
      <c r="R289" s="3">
        <v>17112</v>
      </c>
      <c r="S289" s="4">
        <v>42028</v>
      </c>
      <c r="T289" s="4">
        <v>42032</v>
      </c>
      <c r="U289" s="3">
        <v>616.53570000000002</v>
      </c>
      <c r="V289" s="3">
        <v>9</v>
      </c>
      <c r="W289" s="3">
        <v>893.53</v>
      </c>
      <c r="X289" s="3">
        <v>91076</v>
      </c>
      <c r="Y289" s="3">
        <f>Table1[[#This Row],[Unit Price]]-Table1[[#This Row],[Discount]]</f>
        <v>115.94</v>
      </c>
      <c r="Z289" s="3" t="s">
        <v>3222</v>
      </c>
    </row>
    <row r="290" spans="1:26" x14ac:dyDescent="0.2">
      <c r="A290" s="1">
        <v>2613</v>
      </c>
      <c r="B290" s="1" t="s">
        <v>729</v>
      </c>
      <c r="C290" s="1" t="s">
        <v>23</v>
      </c>
      <c r="D290" s="1">
        <v>0.02</v>
      </c>
      <c r="E290" s="1">
        <v>50.98</v>
      </c>
      <c r="F290" s="1">
        <v>13.66</v>
      </c>
      <c r="G290" s="1" t="s">
        <v>63</v>
      </c>
      <c r="H290" s="1" t="s">
        <v>70</v>
      </c>
      <c r="I290" s="1" t="s">
        <v>24</v>
      </c>
      <c r="J290" s="1" t="s">
        <v>71</v>
      </c>
      <c r="K290" s="1" t="s">
        <v>49</v>
      </c>
      <c r="L290" s="1" t="s">
        <v>730</v>
      </c>
      <c r="M290" s="1">
        <v>0.57999999999999996</v>
      </c>
      <c r="N290" s="1" t="s">
        <v>8</v>
      </c>
      <c r="O290" s="1" t="s">
        <v>87</v>
      </c>
      <c r="P290" s="1" t="s">
        <v>373</v>
      </c>
      <c r="Q290" s="1" t="s">
        <v>731</v>
      </c>
      <c r="R290" s="1">
        <v>8863</v>
      </c>
      <c r="S290" s="2">
        <v>42028</v>
      </c>
      <c r="T290" s="2">
        <v>42028</v>
      </c>
      <c r="U290" s="1">
        <v>-25.76</v>
      </c>
      <c r="V290" s="1">
        <v>1</v>
      </c>
      <c r="W290" s="1">
        <v>68.45</v>
      </c>
      <c r="X290" s="1">
        <v>86119</v>
      </c>
      <c r="Y290" s="1">
        <f>Table1[[#This Row],[Unit Price]]-Table1[[#This Row],[Discount]]</f>
        <v>50.959999999999994</v>
      </c>
      <c r="Z290" s="1" t="s">
        <v>3222</v>
      </c>
    </row>
    <row r="291" spans="1:26" x14ac:dyDescent="0.2">
      <c r="A291" s="3">
        <v>3089</v>
      </c>
      <c r="B291" s="3" t="s">
        <v>732</v>
      </c>
      <c r="C291" s="3" t="s">
        <v>23</v>
      </c>
      <c r="D291" s="3">
        <v>7.0000000000000007E-2</v>
      </c>
      <c r="E291" s="3">
        <v>49.43</v>
      </c>
      <c r="F291" s="3">
        <v>19.989999999999998</v>
      </c>
      <c r="G291" s="3" t="s">
        <v>14</v>
      </c>
      <c r="H291" s="3" t="s">
        <v>70</v>
      </c>
      <c r="I291" s="3" t="s">
        <v>24</v>
      </c>
      <c r="J291" s="3" t="s">
        <v>71</v>
      </c>
      <c r="K291" s="3" t="s">
        <v>49</v>
      </c>
      <c r="L291" s="3" t="s">
        <v>733</v>
      </c>
      <c r="M291" s="3">
        <v>0.56999999999999995</v>
      </c>
      <c r="N291" s="3" t="s">
        <v>8</v>
      </c>
      <c r="O291" s="3" t="s">
        <v>28</v>
      </c>
      <c r="P291" s="3" t="s">
        <v>513</v>
      </c>
      <c r="Q291" s="3" t="s">
        <v>734</v>
      </c>
      <c r="R291" s="3">
        <v>66209</v>
      </c>
      <c r="S291" s="4">
        <v>42028</v>
      </c>
      <c r="T291" s="4">
        <v>42033</v>
      </c>
      <c r="U291" s="3">
        <v>-122.77</v>
      </c>
      <c r="V291" s="3">
        <v>6</v>
      </c>
      <c r="W291" s="3">
        <v>281.82</v>
      </c>
      <c r="X291" s="3">
        <v>91219</v>
      </c>
      <c r="Y291" s="3">
        <f>Table1[[#This Row],[Unit Price]]-Table1[[#This Row],[Discount]]</f>
        <v>49.36</v>
      </c>
      <c r="Z291" s="3" t="s">
        <v>3220</v>
      </c>
    </row>
    <row r="292" spans="1:26" x14ac:dyDescent="0.2">
      <c r="A292" s="1">
        <v>2283</v>
      </c>
      <c r="B292" s="1" t="s">
        <v>735</v>
      </c>
      <c r="C292" s="1" t="s">
        <v>92</v>
      </c>
      <c r="D292" s="1">
        <v>0.01</v>
      </c>
      <c r="E292" s="1">
        <v>11.7</v>
      </c>
      <c r="F292" s="1">
        <v>6.96</v>
      </c>
      <c r="G292" s="1" t="s">
        <v>14</v>
      </c>
      <c r="H292" s="1" t="s">
        <v>47</v>
      </c>
      <c r="I292" s="1" t="s">
        <v>24</v>
      </c>
      <c r="J292" s="1" t="s">
        <v>71</v>
      </c>
      <c r="K292" s="1" t="s">
        <v>120</v>
      </c>
      <c r="L292" s="1" t="s">
        <v>736</v>
      </c>
      <c r="M292" s="1">
        <v>0.5</v>
      </c>
      <c r="N292" s="1" t="s">
        <v>8</v>
      </c>
      <c r="O292" s="1" t="s">
        <v>28</v>
      </c>
      <c r="P292" s="1" t="s">
        <v>333</v>
      </c>
      <c r="Q292" s="1" t="s">
        <v>737</v>
      </c>
      <c r="R292" s="1">
        <v>53132</v>
      </c>
      <c r="S292" s="2">
        <v>42028</v>
      </c>
      <c r="T292" s="2">
        <v>42030</v>
      </c>
      <c r="U292" s="1">
        <v>-28.954000000000001</v>
      </c>
      <c r="V292" s="1">
        <v>6</v>
      </c>
      <c r="W292" s="1">
        <v>76.87</v>
      </c>
      <c r="X292" s="1">
        <v>85947</v>
      </c>
      <c r="Y292" s="1">
        <f>Table1[[#This Row],[Unit Price]]-Table1[[#This Row],[Discount]]</f>
        <v>11.69</v>
      </c>
      <c r="Z292" s="1" t="s">
        <v>3220</v>
      </c>
    </row>
    <row r="293" spans="1:26" x14ac:dyDescent="0.2">
      <c r="A293" s="3">
        <v>275</v>
      </c>
      <c r="B293" s="3" t="s">
        <v>738</v>
      </c>
      <c r="C293" s="3" t="s">
        <v>46</v>
      </c>
      <c r="D293" s="3">
        <v>0.09</v>
      </c>
      <c r="E293" s="3">
        <v>15.28</v>
      </c>
      <c r="F293" s="3">
        <v>10.91</v>
      </c>
      <c r="G293" s="3" t="s">
        <v>14</v>
      </c>
      <c r="H293" s="3" t="s">
        <v>70</v>
      </c>
      <c r="I293" s="3" t="s">
        <v>24</v>
      </c>
      <c r="J293" s="3" t="s">
        <v>48</v>
      </c>
      <c r="K293" s="3" t="s">
        <v>49</v>
      </c>
      <c r="L293" s="3" t="s">
        <v>739</v>
      </c>
      <c r="M293" s="3">
        <v>0.36</v>
      </c>
      <c r="N293" s="3" t="s">
        <v>8</v>
      </c>
      <c r="O293" s="3" t="s">
        <v>87</v>
      </c>
      <c r="P293" s="3" t="s">
        <v>224</v>
      </c>
      <c r="Q293" s="3" t="s">
        <v>740</v>
      </c>
      <c r="R293" s="3">
        <v>6824</v>
      </c>
      <c r="S293" s="4">
        <v>42028</v>
      </c>
      <c r="T293" s="4">
        <v>42029</v>
      </c>
      <c r="U293" s="3">
        <v>-51.75</v>
      </c>
      <c r="V293" s="3">
        <v>4</v>
      </c>
      <c r="W293" s="3">
        <v>61.52</v>
      </c>
      <c r="X293" s="3">
        <v>89292</v>
      </c>
      <c r="Y293" s="3">
        <f>Table1[[#This Row],[Unit Price]]-Table1[[#This Row],[Discount]]</f>
        <v>15.19</v>
      </c>
      <c r="Z293" s="3" t="s">
        <v>3222</v>
      </c>
    </row>
    <row r="294" spans="1:26" x14ac:dyDescent="0.2">
      <c r="A294" s="1">
        <v>1653</v>
      </c>
      <c r="B294" s="1" t="s">
        <v>741</v>
      </c>
      <c r="C294" s="1" t="s">
        <v>46</v>
      </c>
      <c r="D294" s="1">
        <v>0</v>
      </c>
      <c r="E294" s="1">
        <v>101.41</v>
      </c>
      <c r="F294" s="1">
        <v>35</v>
      </c>
      <c r="G294" s="1" t="s">
        <v>63</v>
      </c>
      <c r="H294" s="1" t="s">
        <v>70</v>
      </c>
      <c r="I294" s="1" t="s">
        <v>24</v>
      </c>
      <c r="J294" s="1" t="s">
        <v>54</v>
      </c>
      <c r="K294" s="1" t="s">
        <v>40</v>
      </c>
      <c r="L294" s="1" t="s">
        <v>742</v>
      </c>
      <c r="M294" s="1">
        <v>0.82</v>
      </c>
      <c r="N294" s="1" t="s">
        <v>8</v>
      </c>
      <c r="O294" s="1" t="s">
        <v>35</v>
      </c>
      <c r="P294" s="1" t="s">
        <v>66</v>
      </c>
      <c r="Q294" s="1" t="s">
        <v>743</v>
      </c>
      <c r="R294" s="1">
        <v>91360</v>
      </c>
      <c r="S294" s="2">
        <v>42028</v>
      </c>
      <c r="T294" s="2">
        <v>42029</v>
      </c>
      <c r="U294" s="1">
        <v>-457.73</v>
      </c>
      <c r="V294" s="1">
        <v>10</v>
      </c>
      <c r="W294" s="1">
        <v>1104.32</v>
      </c>
      <c r="X294" s="1">
        <v>89885</v>
      </c>
      <c r="Y294" s="1">
        <f>Table1[[#This Row],[Unit Price]]-Table1[[#This Row],[Discount]]</f>
        <v>101.41</v>
      </c>
      <c r="Z294" s="1" t="s">
        <v>3221</v>
      </c>
    </row>
    <row r="295" spans="1:26" x14ac:dyDescent="0.2">
      <c r="A295" s="3">
        <v>1653</v>
      </c>
      <c r="B295" s="3" t="s">
        <v>741</v>
      </c>
      <c r="C295" s="3" t="s">
        <v>46</v>
      </c>
      <c r="D295" s="3">
        <v>0.1</v>
      </c>
      <c r="E295" s="3">
        <v>95.99</v>
      </c>
      <c r="F295" s="3">
        <v>4.9000000000000004</v>
      </c>
      <c r="G295" s="3" t="s">
        <v>14</v>
      </c>
      <c r="H295" s="3" t="s">
        <v>70</v>
      </c>
      <c r="I295" s="3" t="s">
        <v>16</v>
      </c>
      <c r="J295" s="3" t="s">
        <v>111</v>
      </c>
      <c r="K295" s="3" t="s">
        <v>49</v>
      </c>
      <c r="L295" s="3" t="s">
        <v>744</v>
      </c>
      <c r="M295" s="3">
        <v>0.56000000000000005</v>
      </c>
      <c r="N295" s="3" t="s">
        <v>8</v>
      </c>
      <c r="O295" s="3" t="s">
        <v>35</v>
      </c>
      <c r="P295" s="3" t="s">
        <v>66</v>
      </c>
      <c r="Q295" s="3" t="s">
        <v>743</v>
      </c>
      <c r="R295" s="3">
        <v>91360</v>
      </c>
      <c r="S295" s="4">
        <v>42028</v>
      </c>
      <c r="T295" s="4">
        <v>42029</v>
      </c>
      <c r="U295" s="3">
        <v>-268.66399999999999</v>
      </c>
      <c r="V295" s="3">
        <v>2</v>
      </c>
      <c r="W295" s="3">
        <v>149.80000000000001</v>
      </c>
      <c r="X295" s="3">
        <v>89885</v>
      </c>
      <c r="Y295" s="3">
        <f>Table1[[#This Row],[Unit Price]]-Table1[[#This Row],[Discount]]</f>
        <v>95.89</v>
      </c>
      <c r="Z295" s="3" t="s">
        <v>3221</v>
      </c>
    </row>
    <row r="296" spans="1:26" x14ac:dyDescent="0.2">
      <c r="A296" s="1">
        <v>1389</v>
      </c>
      <c r="B296" s="1" t="s">
        <v>745</v>
      </c>
      <c r="C296" s="1" t="s">
        <v>1</v>
      </c>
      <c r="D296" s="1">
        <v>0.06</v>
      </c>
      <c r="E296" s="1">
        <v>1.74</v>
      </c>
      <c r="F296" s="1">
        <v>4.08</v>
      </c>
      <c r="G296" s="1" t="s">
        <v>14</v>
      </c>
      <c r="H296" s="1" t="s">
        <v>70</v>
      </c>
      <c r="I296" s="1" t="s">
        <v>4</v>
      </c>
      <c r="J296" s="1" t="s">
        <v>102</v>
      </c>
      <c r="K296" s="1" t="s">
        <v>18</v>
      </c>
      <c r="L296" s="1" t="s">
        <v>746</v>
      </c>
      <c r="M296" s="1">
        <v>0.53</v>
      </c>
      <c r="N296" s="1" t="s">
        <v>8</v>
      </c>
      <c r="O296" s="1" t="s">
        <v>35</v>
      </c>
      <c r="P296" s="1" t="s">
        <v>66</v>
      </c>
      <c r="Q296" s="1" t="s">
        <v>747</v>
      </c>
      <c r="R296" s="1">
        <v>94025</v>
      </c>
      <c r="S296" s="2">
        <v>42029</v>
      </c>
      <c r="T296" s="2">
        <v>42030</v>
      </c>
      <c r="U296" s="1">
        <v>-11.0732</v>
      </c>
      <c r="V296" s="1">
        <v>1</v>
      </c>
      <c r="W296" s="1">
        <v>2.77</v>
      </c>
      <c r="X296" s="1">
        <v>88726</v>
      </c>
      <c r="Y296" s="1">
        <f>Table1[[#This Row],[Unit Price]]-Table1[[#This Row],[Discount]]</f>
        <v>1.68</v>
      </c>
      <c r="Z296" s="1" t="s">
        <v>3221</v>
      </c>
    </row>
    <row r="297" spans="1:26" x14ac:dyDescent="0.2">
      <c r="A297" s="3">
        <v>156</v>
      </c>
      <c r="B297" s="3" t="s">
        <v>748</v>
      </c>
      <c r="C297" s="3" t="s">
        <v>13</v>
      </c>
      <c r="D297" s="3">
        <v>0.03</v>
      </c>
      <c r="E297" s="3">
        <v>10.89</v>
      </c>
      <c r="F297" s="3">
        <v>4.5</v>
      </c>
      <c r="G297" s="3" t="s">
        <v>14</v>
      </c>
      <c r="H297" s="3" t="s">
        <v>70</v>
      </c>
      <c r="I297" s="3" t="s">
        <v>24</v>
      </c>
      <c r="J297" s="3" t="s">
        <v>71</v>
      </c>
      <c r="K297" s="3" t="s">
        <v>49</v>
      </c>
      <c r="L297" s="3" t="s">
        <v>749</v>
      </c>
      <c r="M297" s="3">
        <v>0.59</v>
      </c>
      <c r="N297" s="3" t="s">
        <v>8</v>
      </c>
      <c r="O297" s="3" t="s">
        <v>35</v>
      </c>
      <c r="P297" s="3" t="s">
        <v>36</v>
      </c>
      <c r="Q297" s="3" t="s">
        <v>37</v>
      </c>
      <c r="R297" s="3">
        <v>80525</v>
      </c>
      <c r="S297" s="4">
        <v>42029</v>
      </c>
      <c r="T297" s="4">
        <v>42030</v>
      </c>
      <c r="U297" s="3">
        <v>-18.64</v>
      </c>
      <c r="V297" s="3">
        <v>3</v>
      </c>
      <c r="W297" s="3">
        <v>33.82</v>
      </c>
      <c r="X297" s="3">
        <v>87672</v>
      </c>
      <c r="Y297" s="3">
        <f>Table1[[#This Row],[Unit Price]]-Table1[[#This Row],[Discount]]</f>
        <v>10.860000000000001</v>
      </c>
      <c r="Z297" s="3" t="s">
        <v>3221</v>
      </c>
    </row>
    <row r="298" spans="1:26" x14ac:dyDescent="0.2">
      <c r="A298" s="1">
        <v>1997</v>
      </c>
      <c r="B298" s="1" t="s">
        <v>750</v>
      </c>
      <c r="C298" s="1" t="s">
        <v>46</v>
      </c>
      <c r="D298" s="1">
        <v>0.1</v>
      </c>
      <c r="E298" s="1">
        <v>125.99</v>
      </c>
      <c r="F298" s="1">
        <v>8.99</v>
      </c>
      <c r="G298" s="1" t="s">
        <v>14</v>
      </c>
      <c r="H298" s="1" t="s">
        <v>15</v>
      </c>
      <c r="I298" s="1" t="s">
        <v>16</v>
      </c>
      <c r="J298" s="1" t="s">
        <v>111</v>
      </c>
      <c r="K298" s="1" t="s">
        <v>49</v>
      </c>
      <c r="L298" s="1" t="s">
        <v>751</v>
      </c>
      <c r="M298" s="1">
        <v>0.56999999999999995</v>
      </c>
      <c r="N298" s="1" t="s">
        <v>8</v>
      </c>
      <c r="O298" s="1" t="s">
        <v>9</v>
      </c>
      <c r="P298" s="1" t="s">
        <v>247</v>
      </c>
      <c r="Q298" s="1" t="s">
        <v>248</v>
      </c>
      <c r="R298" s="1">
        <v>29915</v>
      </c>
      <c r="S298" s="2">
        <v>42029</v>
      </c>
      <c r="T298" s="2">
        <v>42032</v>
      </c>
      <c r="U298" s="1">
        <v>17.652000000000001</v>
      </c>
      <c r="V298" s="1">
        <v>4</v>
      </c>
      <c r="W298" s="1">
        <v>408.66</v>
      </c>
      <c r="X298" s="1">
        <v>90333</v>
      </c>
      <c r="Y298" s="1">
        <f>Table1[[#This Row],[Unit Price]]-Table1[[#This Row],[Discount]]</f>
        <v>125.89</v>
      </c>
      <c r="Z298" s="1" t="s">
        <v>3219</v>
      </c>
    </row>
    <row r="299" spans="1:26" x14ac:dyDescent="0.2">
      <c r="A299" s="3">
        <v>1360</v>
      </c>
      <c r="B299" s="3" t="s">
        <v>752</v>
      </c>
      <c r="C299" s="3" t="s">
        <v>13</v>
      </c>
      <c r="D299" s="3">
        <v>0.03</v>
      </c>
      <c r="E299" s="3">
        <v>14.34</v>
      </c>
      <c r="F299" s="3">
        <v>5</v>
      </c>
      <c r="G299" s="3" t="s">
        <v>14</v>
      </c>
      <c r="H299" s="3" t="s">
        <v>15</v>
      </c>
      <c r="I299" s="3" t="s">
        <v>4</v>
      </c>
      <c r="J299" s="3" t="s">
        <v>102</v>
      </c>
      <c r="K299" s="3" t="s">
        <v>18</v>
      </c>
      <c r="L299" s="3" t="s">
        <v>753</v>
      </c>
      <c r="M299" s="3">
        <v>0.49</v>
      </c>
      <c r="N299" s="3" t="s">
        <v>8</v>
      </c>
      <c r="O299" s="3" t="s">
        <v>28</v>
      </c>
      <c r="P299" s="3" t="s">
        <v>189</v>
      </c>
      <c r="Q299" s="3" t="s">
        <v>754</v>
      </c>
      <c r="R299" s="3">
        <v>52761</v>
      </c>
      <c r="S299" s="4">
        <v>42030</v>
      </c>
      <c r="T299" s="4">
        <v>42031</v>
      </c>
      <c r="U299" s="3">
        <v>82.310100000000006</v>
      </c>
      <c r="V299" s="3">
        <v>8</v>
      </c>
      <c r="W299" s="3">
        <v>119.29</v>
      </c>
      <c r="X299" s="3">
        <v>89595</v>
      </c>
      <c r="Y299" s="3">
        <f>Table1[[#This Row],[Unit Price]]-Table1[[#This Row],[Discount]]</f>
        <v>14.31</v>
      </c>
      <c r="Z299" s="3" t="s">
        <v>3220</v>
      </c>
    </row>
    <row r="300" spans="1:26" x14ac:dyDescent="0.2">
      <c r="A300" s="1">
        <v>1361</v>
      </c>
      <c r="B300" s="1" t="s">
        <v>755</v>
      </c>
      <c r="C300" s="1" t="s">
        <v>13</v>
      </c>
      <c r="D300" s="1">
        <v>0.01</v>
      </c>
      <c r="E300" s="1">
        <v>2.89</v>
      </c>
      <c r="F300" s="1">
        <v>0.5</v>
      </c>
      <c r="G300" s="1" t="s">
        <v>14</v>
      </c>
      <c r="H300" s="1" t="s">
        <v>15</v>
      </c>
      <c r="I300" s="1" t="s">
        <v>24</v>
      </c>
      <c r="J300" s="1" t="s">
        <v>128</v>
      </c>
      <c r="K300" s="1" t="s">
        <v>49</v>
      </c>
      <c r="L300" s="1" t="s">
        <v>705</v>
      </c>
      <c r="M300" s="1">
        <v>0.38</v>
      </c>
      <c r="N300" s="1" t="s">
        <v>8</v>
      </c>
      <c r="O300" s="1" t="s">
        <v>28</v>
      </c>
      <c r="P300" s="1" t="s">
        <v>265</v>
      </c>
      <c r="Q300" s="1" t="s">
        <v>756</v>
      </c>
      <c r="R300" s="1">
        <v>48101</v>
      </c>
      <c r="S300" s="2">
        <v>42030</v>
      </c>
      <c r="T300" s="2">
        <v>42032</v>
      </c>
      <c r="U300" s="1">
        <v>1.2236</v>
      </c>
      <c r="V300" s="1">
        <v>1</v>
      </c>
      <c r="W300" s="1">
        <v>3.08</v>
      </c>
      <c r="X300" s="1">
        <v>89595</v>
      </c>
      <c r="Y300" s="1">
        <f>Table1[[#This Row],[Unit Price]]-Table1[[#This Row],[Discount]]</f>
        <v>2.8800000000000003</v>
      </c>
      <c r="Z300" s="1" t="s">
        <v>3220</v>
      </c>
    </row>
    <row r="301" spans="1:26" x14ac:dyDescent="0.2">
      <c r="A301" s="3">
        <v>3154</v>
      </c>
      <c r="B301" s="3" t="s">
        <v>757</v>
      </c>
      <c r="C301" s="3" t="s">
        <v>13</v>
      </c>
      <c r="D301" s="3">
        <v>0.08</v>
      </c>
      <c r="E301" s="3">
        <v>150.97999999999999</v>
      </c>
      <c r="F301" s="3">
        <v>13.99</v>
      </c>
      <c r="G301" s="3" t="s">
        <v>63</v>
      </c>
      <c r="H301" s="3" t="s">
        <v>70</v>
      </c>
      <c r="I301" s="3" t="s">
        <v>16</v>
      </c>
      <c r="J301" s="3" t="s">
        <v>32</v>
      </c>
      <c r="K301" s="3" t="s">
        <v>120</v>
      </c>
      <c r="L301" s="3" t="s">
        <v>758</v>
      </c>
      <c r="M301" s="3">
        <v>0.38</v>
      </c>
      <c r="N301" s="3" t="s">
        <v>8</v>
      </c>
      <c r="O301" s="3" t="s">
        <v>9</v>
      </c>
      <c r="P301" s="3" t="s">
        <v>99</v>
      </c>
      <c r="Q301" s="3" t="s">
        <v>759</v>
      </c>
      <c r="R301" s="3">
        <v>33710</v>
      </c>
      <c r="S301" s="4">
        <v>42030</v>
      </c>
      <c r="T301" s="4">
        <v>42031</v>
      </c>
      <c r="U301" s="3">
        <v>-3.948</v>
      </c>
      <c r="V301" s="3">
        <v>8</v>
      </c>
      <c r="W301" s="3">
        <v>1183.82</v>
      </c>
      <c r="X301" s="3">
        <v>86899</v>
      </c>
      <c r="Y301" s="3">
        <f>Table1[[#This Row],[Unit Price]]-Table1[[#This Row],[Discount]]</f>
        <v>150.89999999999998</v>
      </c>
      <c r="Z301" s="3" t="s">
        <v>3219</v>
      </c>
    </row>
    <row r="302" spans="1:26" x14ac:dyDescent="0.2">
      <c r="A302" s="1">
        <v>3155</v>
      </c>
      <c r="B302" s="1" t="s">
        <v>618</v>
      </c>
      <c r="C302" s="1" t="s">
        <v>13</v>
      </c>
      <c r="D302" s="1">
        <v>0.03</v>
      </c>
      <c r="E302" s="1">
        <v>25.98</v>
      </c>
      <c r="F302" s="1">
        <v>14.36</v>
      </c>
      <c r="G302" s="1" t="s">
        <v>2</v>
      </c>
      <c r="H302" s="1" t="s">
        <v>70</v>
      </c>
      <c r="I302" s="1" t="s">
        <v>4</v>
      </c>
      <c r="J302" s="1" t="s">
        <v>85</v>
      </c>
      <c r="K302" s="1" t="s">
        <v>33</v>
      </c>
      <c r="L302" s="1" t="s">
        <v>760</v>
      </c>
      <c r="M302" s="1">
        <v>0.6</v>
      </c>
      <c r="N302" s="1" t="s">
        <v>8</v>
      </c>
      <c r="O302" s="1" t="s">
        <v>9</v>
      </c>
      <c r="P302" s="1" t="s">
        <v>99</v>
      </c>
      <c r="Q302" s="1" t="s">
        <v>308</v>
      </c>
      <c r="R302" s="1">
        <v>32771</v>
      </c>
      <c r="S302" s="2">
        <v>42030</v>
      </c>
      <c r="T302" s="2">
        <v>42031</v>
      </c>
      <c r="U302" s="1">
        <v>57.545999999999999</v>
      </c>
      <c r="V302" s="1">
        <v>4</v>
      </c>
      <c r="W302" s="1">
        <v>107.66</v>
      </c>
      <c r="X302" s="1">
        <v>86899</v>
      </c>
      <c r="Y302" s="1">
        <f>Table1[[#This Row],[Unit Price]]-Table1[[#This Row],[Discount]]</f>
        <v>25.95</v>
      </c>
      <c r="Z302" s="1" t="s">
        <v>3219</v>
      </c>
    </row>
    <row r="303" spans="1:26" x14ac:dyDescent="0.2">
      <c r="A303" s="3">
        <v>3155</v>
      </c>
      <c r="B303" s="3" t="s">
        <v>618</v>
      </c>
      <c r="C303" s="3" t="s">
        <v>13</v>
      </c>
      <c r="D303" s="3">
        <v>0.1</v>
      </c>
      <c r="E303" s="3">
        <v>32.479999999999997</v>
      </c>
      <c r="F303" s="3">
        <v>35</v>
      </c>
      <c r="G303" s="3" t="s">
        <v>14</v>
      </c>
      <c r="H303" s="3" t="s">
        <v>70</v>
      </c>
      <c r="I303" s="3" t="s">
        <v>24</v>
      </c>
      <c r="J303" s="3" t="s">
        <v>54</v>
      </c>
      <c r="K303" s="3" t="s">
        <v>40</v>
      </c>
      <c r="L303" s="3" t="s">
        <v>761</v>
      </c>
      <c r="M303" s="3">
        <v>0.81</v>
      </c>
      <c r="N303" s="3" t="s">
        <v>8</v>
      </c>
      <c r="O303" s="3" t="s">
        <v>9</v>
      </c>
      <c r="P303" s="3" t="s">
        <v>99</v>
      </c>
      <c r="Q303" s="3" t="s">
        <v>308</v>
      </c>
      <c r="R303" s="3">
        <v>32771</v>
      </c>
      <c r="S303" s="4">
        <v>42030</v>
      </c>
      <c r="T303" s="4">
        <v>42031</v>
      </c>
      <c r="U303" s="3">
        <v>-333.42540000000002</v>
      </c>
      <c r="V303" s="3">
        <v>10</v>
      </c>
      <c r="W303" s="3">
        <v>318.83</v>
      </c>
      <c r="X303" s="3">
        <v>86899</v>
      </c>
      <c r="Y303" s="3">
        <f>Table1[[#This Row],[Unit Price]]-Table1[[#This Row],[Discount]]</f>
        <v>32.379999999999995</v>
      </c>
      <c r="Z303" s="3" t="s">
        <v>3219</v>
      </c>
    </row>
    <row r="304" spans="1:26" x14ac:dyDescent="0.2">
      <c r="A304" s="1">
        <v>1129</v>
      </c>
      <c r="B304" s="1" t="s">
        <v>762</v>
      </c>
      <c r="C304" s="1" t="s">
        <v>23</v>
      </c>
      <c r="D304" s="1">
        <v>0.02</v>
      </c>
      <c r="E304" s="1">
        <v>4.9800000000000004</v>
      </c>
      <c r="F304" s="1">
        <v>6.07</v>
      </c>
      <c r="G304" s="1" t="s">
        <v>14</v>
      </c>
      <c r="H304" s="1" t="s">
        <v>47</v>
      </c>
      <c r="I304" s="1" t="s">
        <v>24</v>
      </c>
      <c r="J304" s="1" t="s">
        <v>64</v>
      </c>
      <c r="K304" s="1" t="s">
        <v>49</v>
      </c>
      <c r="L304" s="1" t="s">
        <v>763</v>
      </c>
      <c r="M304" s="1">
        <v>0.36</v>
      </c>
      <c r="N304" s="1" t="s">
        <v>8</v>
      </c>
      <c r="O304" s="1" t="s">
        <v>87</v>
      </c>
      <c r="P304" s="1" t="s">
        <v>379</v>
      </c>
      <c r="Q304" s="1" t="s">
        <v>764</v>
      </c>
      <c r="R304" s="1">
        <v>2118</v>
      </c>
      <c r="S304" s="2">
        <v>42030</v>
      </c>
      <c r="T304" s="2">
        <v>42032</v>
      </c>
      <c r="U304" s="1">
        <v>-46.92</v>
      </c>
      <c r="V304" s="1">
        <v>19</v>
      </c>
      <c r="W304" s="1">
        <v>105.5</v>
      </c>
      <c r="X304" s="1">
        <v>57794</v>
      </c>
      <c r="Y304" s="1">
        <f>Table1[[#This Row],[Unit Price]]-Table1[[#This Row],[Discount]]</f>
        <v>4.9600000000000009</v>
      </c>
      <c r="Z304" s="1" t="s">
        <v>3222</v>
      </c>
    </row>
    <row r="305" spans="1:26" x14ac:dyDescent="0.2">
      <c r="A305" s="3">
        <v>1133</v>
      </c>
      <c r="B305" s="3" t="s">
        <v>765</v>
      </c>
      <c r="C305" s="3" t="s">
        <v>23</v>
      </c>
      <c r="D305" s="3">
        <v>0.02</v>
      </c>
      <c r="E305" s="3">
        <v>4.9800000000000004</v>
      </c>
      <c r="F305" s="3">
        <v>6.07</v>
      </c>
      <c r="G305" s="3" t="s">
        <v>14</v>
      </c>
      <c r="H305" s="3" t="s">
        <v>47</v>
      </c>
      <c r="I305" s="3" t="s">
        <v>24</v>
      </c>
      <c r="J305" s="3" t="s">
        <v>64</v>
      </c>
      <c r="K305" s="3" t="s">
        <v>49</v>
      </c>
      <c r="L305" s="3" t="s">
        <v>763</v>
      </c>
      <c r="M305" s="3">
        <v>0.36</v>
      </c>
      <c r="N305" s="3" t="s">
        <v>8</v>
      </c>
      <c r="O305" s="3" t="s">
        <v>28</v>
      </c>
      <c r="P305" s="3" t="s">
        <v>163</v>
      </c>
      <c r="Q305" s="3" t="s">
        <v>766</v>
      </c>
      <c r="R305" s="3">
        <v>75234</v>
      </c>
      <c r="S305" s="4">
        <v>42030</v>
      </c>
      <c r="T305" s="4">
        <v>42032</v>
      </c>
      <c r="U305" s="3">
        <v>-46.92</v>
      </c>
      <c r="V305" s="3">
        <v>5</v>
      </c>
      <c r="W305" s="3">
        <v>27.76</v>
      </c>
      <c r="X305" s="3">
        <v>88105</v>
      </c>
      <c r="Y305" s="3">
        <f>Table1[[#This Row],[Unit Price]]-Table1[[#This Row],[Discount]]</f>
        <v>4.9600000000000009</v>
      </c>
      <c r="Z305" s="3" t="s">
        <v>3220</v>
      </c>
    </row>
    <row r="306" spans="1:26" x14ac:dyDescent="0.2">
      <c r="A306" s="1">
        <v>2795</v>
      </c>
      <c r="B306" s="1" t="s">
        <v>767</v>
      </c>
      <c r="C306" s="1" t="s">
        <v>23</v>
      </c>
      <c r="D306" s="1">
        <v>0.04</v>
      </c>
      <c r="E306" s="1">
        <v>3.57</v>
      </c>
      <c r="F306" s="1">
        <v>4.17</v>
      </c>
      <c r="G306" s="1" t="s">
        <v>14</v>
      </c>
      <c r="H306" s="1" t="s">
        <v>70</v>
      </c>
      <c r="I306" s="1" t="s">
        <v>24</v>
      </c>
      <c r="J306" s="1" t="s">
        <v>25</v>
      </c>
      <c r="K306" s="1" t="s">
        <v>18</v>
      </c>
      <c r="L306" s="1" t="s">
        <v>768</v>
      </c>
      <c r="M306" s="1">
        <v>0.59</v>
      </c>
      <c r="N306" s="1" t="s">
        <v>8</v>
      </c>
      <c r="O306" s="1" t="s">
        <v>28</v>
      </c>
      <c r="P306" s="1" t="s">
        <v>189</v>
      </c>
      <c r="Q306" s="1" t="s">
        <v>769</v>
      </c>
      <c r="R306" s="1">
        <v>50401</v>
      </c>
      <c r="S306" s="2">
        <v>42030</v>
      </c>
      <c r="T306" s="2">
        <v>42032</v>
      </c>
      <c r="U306" s="1">
        <v>-69.91</v>
      </c>
      <c r="V306" s="1">
        <v>8</v>
      </c>
      <c r="W306" s="1">
        <v>30.9</v>
      </c>
      <c r="X306" s="1">
        <v>87556</v>
      </c>
      <c r="Y306" s="1">
        <f>Table1[[#This Row],[Unit Price]]-Table1[[#This Row],[Discount]]</f>
        <v>3.53</v>
      </c>
      <c r="Z306" s="1" t="s">
        <v>3220</v>
      </c>
    </row>
    <row r="307" spans="1:26" x14ac:dyDescent="0.2">
      <c r="A307" s="3">
        <v>2795</v>
      </c>
      <c r="B307" s="3" t="s">
        <v>767</v>
      </c>
      <c r="C307" s="3" t="s">
        <v>23</v>
      </c>
      <c r="D307" s="3">
        <v>0.05</v>
      </c>
      <c r="E307" s="3">
        <v>200.99</v>
      </c>
      <c r="F307" s="3">
        <v>4.2</v>
      </c>
      <c r="G307" s="3" t="s">
        <v>14</v>
      </c>
      <c r="H307" s="3" t="s">
        <v>70</v>
      </c>
      <c r="I307" s="3" t="s">
        <v>16</v>
      </c>
      <c r="J307" s="3" t="s">
        <v>111</v>
      </c>
      <c r="K307" s="3" t="s">
        <v>49</v>
      </c>
      <c r="L307" s="3" t="s">
        <v>770</v>
      </c>
      <c r="M307" s="3">
        <v>0.59</v>
      </c>
      <c r="N307" s="3" t="s">
        <v>8</v>
      </c>
      <c r="O307" s="3" t="s">
        <v>28</v>
      </c>
      <c r="P307" s="3" t="s">
        <v>189</v>
      </c>
      <c r="Q307" s="3" t="s">
        <v>769</v>
      </c>
      <c r="R307" s="3">
        <v>50401</v>
      </c>
      <c r="S307" s="4">
        <v>42030</v>
      </c>
      <c r="T307" s="4">
        <v>42034</v>
      </c>
      <c r="U307" s="3">
        <v>1630.5252</v>
      </c>
      <c r="V307" s="3">
        <v>14</v>
      </c>
      <c r="W307" s="3">
        <v>2363.08</v>
      </c>
      <c r="X307" s="3">
        <v>87556</v>
      </c>
      <c r="Y307" s="3">
        <f>Table1[[#This Row],[Unit Price]]-Table1[[#This Row],[Discount]]</f>
        <v>200.94</v>
      </c>
      <c r="Z307" s="3" t="s">
        <v>3220</v>
      </c>
    </row>
    <row r="308" spans="1:26" x14ac:dyDescent="0.2">
      <c r="A308" s="1">
        <v>2795</v>
      </c>
      <c r="B308" s="1" t="s">
        <v>767</v>
      </c>
      <c r="C308" s="1" t="s">
        <v>23</v>
      </c>
      <c r="D308" s="1">
        <v>7.0000000000000007E-2</v>
      </c>
      <c r="E308" s="1">
        <v>195.99</v>
      </c>
      <c r="F308" s="1">
        <v>8.99</v>
      </c>
      <c r="G308" s="1" t="s">
        <v>14</v>
      </c>
      <c r="H308" s="1" t="s">
        <v>70</v>
      </c>
      <c r="I308" s="1" t="s">
        <v>16</v>
      </c>
      <c r="J308" s="1" t="s">
        <v>111</v>
      </c>
      <c r="K308" s="1" t="s">
        <v>49</v>
      </c>
      <c r="L308" s="1" t="s">
        <v>771</v>
      </c>
      <c r="M308" s="1">
        <v>0.57999999999999996</v>
      </c>
      <c r="N308" s="1" t="s">
        <v>8</v>
      </c>
      <c r="O308" s="1" t="s">
        <v>28</v>
      </c>
      <c r="P308" s="1" t="s">
        <v>189</v>
      </c>
      <c r="Q308" s="1" t="s">
        <v>769</v>
      </c>
      <c r="R308" s="1">
        <v>50401</v>
      </c>
      <c r="S308" s="2">
        <v>42030</v>
      </c>
      <c r="T308" s="2">
        <v>42030</v>
      </c>
      <c r="U308" s="1">
        <v>-457.16</v>
      </c>
      <c r="V308" s="1">
        <v>2</v>
      </c>
      <c r="W308" s="1">
        <v>328.45</v>
      </c>
      <c r="X308" s="1">
        <v>87556</v>
      </c>
      <c r="Y308" s="1">
        <f>Table1[[#This Row],[Unit Price]]-Table1[[#This Row],[Discount]]</f>
        <v>195.92000000000002</v>
      </c>
      <c r="Z308" s="1" t="s">
        <v>3220</v>
      </c>
    </row>
    <row r="309" spans="1:26" x14ac:dyDescent="0.2">
      <c r="A309" s="3">
        <v>3000</v>
      </c>
      <c r="B309" s="3" t="s">
        <v>772</v>
      </c>
      <c r="C309" s="3" t="s">
        <v>23</v>
      </c>
      <c r="D309" s="3">
        <v>0.01</v>
      </c>
      <c r="E309" s="3">
        <v>10.14</v>
      </c>
      <c r="F309" s="3">
        <v>2.27</v>
      </c>
      <c r="G309" s="3" t="s">
        <v>14</v>
      </c>
      <c r="H309" s="3" t="s">
        <v>15</v>
      </c>
      <c r="I309" s="3" t="s">
        <v>24</v>
      </c>
      <c r="J309" s="3" t="s">
        <v>64</v>
      </c>
      <c r="K309" s="3" t="s">
        <v>26</v>
      </c>
      <c r="L309" s="3" t="s">
        <v>147</v>
      </c>
      <c r="M309" s="3">
        <v>0.36</v>
      </c>
      <c r="N309" s="3" t="s">
        <v>8</v>
      </c>
      <c r="O309" s="3" t="s">
        <v>28</v>
      </c>
      <c r="P309" s="3" t="s">
        <v>265</v>
      </c>
      <c r="Q309" s="3" t="s">
        <v>773</v>
      </c>
      <c r="R309" s="3">
        <v>48342</v>
      </c>
      <c r="S309" s="4">
        <v>42030</v>
      </c>
      <c r="T309" s="4">
        <v>42032</v>
      </c>
      <c r="U309" s="3">
        <v>28.152000000000001</v>
      </c>
      <c r="V309" s="3">
        <v>4</v>
      </c>
      <c r="W309" s="3">
        <v>40.799999999999997</v>
      </c>
      <c r="X309" s="3">
        <v>87042</v>
      </c>
      <c r="Y309" s="3">
        <f>Table1[[#This Row],[Unit Price]]-Table1[[#This Row],[Discount]]</f>
        <v>10.130000000000001</v>
      </c>
      <c r="Z309" s="3" t="s">
        <v>3220</v>
      </c>
    </row>
    <row r="310" spans="1:26" x14ac:dyDescent="0.2">
      <c r="A310" s="1">
        <v>3307</v>
      </c>
      <c r="B310" s="1" t="s">
        <v>774</v>
      </c>
      <c r="C310" s="1" t="s">
        <v>23</v>
      </c>
      <c r="D310" s="1">
        <v>7.0000000000000007E-2</v>
      </c>
      <c r="E310" s="1">
        <v>16.739999999999998</v>
      </c>
      <c r="F310" s="1">
        <v>7.04</v>
      </c>
      <c r="G310" s="1" t="s">
        <v>14</v>
      </c>
      <c r="H310" s="1" t="s">
        <v>3</v>
      </c>
      <c r="I310" s="1" t="s">
        <v>24</v>
      </c>
      <c r="J310" s="1" t="s">
        <v>54</v>
      </c>
      <c r="K310" s="1" t="s">
        <v>49</v>
      </c>
      <c r="L310" s="1" t="s">
        <v>775</v>
      </c>
      <c r="M310" s="1">
        <v>0.81</v>
      </c>
      <c r="N310" s="1" t="s">
        <v>8</v>
      </c>
      <c r="O310" s="1" t="s">
        <v>87</v>
      </c>
      <c r="P310" s="1" t="s">
        <v>379</v>
      </c>
      <c r="Q310" s="1" t="s">
        <v>776</v>
      </c>
      <c r="R310" s="1">
        <v>1001</v>
      </c>
      <c r="S310" s="2">
        <v>42030</v>
      </c>
      <c r="T310" s="2">
        <v>42037</v>
      </c>
      <c r="U310" s="1">
        <v>-114.2</v>
      </c>
      <c r="V310" s="1">
        <v>5</v>
      </c>
      <c r="W310" s="1">
        <v>80.58</v>
      </c>
      <c r="X310" s="1">
        <v>90462</v>
      </c>
      <c r="Y310" s="1">
        <f>Table1[[#This Row],[Unit Price]]-Table1[[#This Row],[Discount]]</f>
        <v>16.669999999999998</v>
      </c>
      <c r="Z310" s="1" t="s">
        <v>3222</v>
      </c>
    </row>
    <row r="311" spans="1:26" x14ac:dyDescent="0.2">
      <c r="A311" s="3">
        <v>3311</v>
      </c>
      <c r="B311" s="3" t="s">
        <v>777</v>
      </c>
      <c r="C311" s="3" t="s">
        <v>23</v>
      </c>
      <c r="D311" s="3">
        <v>0.06</v>
      </c>
      <c r="E311" s="3">
        <v>6.45</v>
      </c>
      <c r="F311" s="3">
        <v>1.34</v>
      </c>
      <c r="G311" s="3" t="s">
        <v>14</v>
      </c>
      <c r="H311" s="3" t="s">
        <v>3</v>
      </c>
      <c r="I311" s="3" t="s">
        <v>24</v>
      </c>
      <c r="J311" s="3" t="s">
        <v>64</v>
      </c>
      <c r="K311" s="3" t="s">
        <v>26</v>
      </c>
      <c r="L311" s="3" t="s">
        <v>462</v>
      </c>
      <c r="M311" s="3">
        <v>0.36</v>
      </c>
      <c r="N311" s="3" t="s">
        <v>8</v>
      </c>
      <c r="O311" s="3" t="s">
        <v>87</v>
      </c>
      <c r="P311" s="3" t="s">
        <v>379</v>
      </c>
      <c r="Q311" s="3" t="s">
        <v>778</v>
      </c>
      <c r="R311" s="3">
        <v>1890</v>
      </c>
      <c r="S311" s="4">
        <v>42030</v>
      </c>
      <c r="T311" s="4">
        <v>42035</v>
      </c>
      <c r="U311" s="3">
        <v>39.426600000000001</v>
      </c>
      <c r="V311" s="3">
        <v>9</v>
      </c>
      <c r="W311" s="3">
        <v>57.14</v>
      </c>
      <c r="X311" s="3">
        <v>90462</v>
      </c>
      <c r="Y311" s="3">
        <f>Table1[[#This Row],[Unit Price]]-Table1[[#This Row],[Discount]]</f>
        <v>6.3900000000000006</v>
      </c>
      <c r="Z311" s="3" t="s">
        <v>3222</v>
      </c>
    </row>
    <row r="312" spans="1:26" x14ac:dyDescent="0.2">
      <c r="A312" s="1">
        <v>3314</v>
      </c>
      <c r="B312" s="1" t="s">
        <v>779</v>
      </c>
      <c r="C312" s="1" t="s">
        <v>23</v>
      </c>
      <c r="D312" s="1">
        <v>0.05</v>
      </c>
      <c r="E312" s="1">
        <v>122.99</v>
      </c>
      <c r="F312" s="1">
        <v>70.2</v>
      </c>
      <c r="G312" s="1" t="s">
        <v>2</v>
      </c>
      <c r="H312" s="1" t="s">
        <v>3</v>
      </c>
      <c r="I312" s="1" t="s">
        <v>4</v>
      </c>
      <c r="J312" s="1" t="s">
        <v>85</v>
      </c>
      <c r="K312" s="1" t="s">
        <v>33</v>
      </c>
      <c r="L312" s="1" t="s">
        <v>780</v>
      </c>
      <c r="M312" s="1">
        <v>0.74</v>
      </c>
      <c r="N312" s="1" t="s">
        <v>8</v>
      </c>
      <c r="O312" s="1" t="s">
        <v>87</v>
      </c>
      <c r="P312" s="1" t="s">
        <v>373</v>
      </c>
      <c r="Q312" s="1" t="s">
        <v>781</v>
      </c>
      <c r="R312" s="1">
        <v>7024</v>
      </c>
      <c r="S312" s="2">
        <v>42030</v>
      </c>
      <c r="T312" s="2">
        <v>42034</v>
      </c>
      <c r="U312" s="1">
        <v>-722.23</v>
      </c>
      <c r="V312" s="1">
        <v>4</v>
      </c>
      <c r="W312" s="1">
        <v>498.31</v>
      </c>
      <c r="X312" s="1">
        <v>90462</v>
      </c>
      <c r="Y312" s="1">
        <f>Table1[[#This Row],[Unit Price]]-Table1[[#This Row],[Discount]]</f>
        <v>122.94</v>
      </c>
      <c r="Z312" s="1" t="s">
        <v>3222</v>
      </c>
    </row>
    <row r="313" spans="1:26" x14ac:dyDescent="0.2">
      <c r="A313" s="3">
        <v>1946</v>
      </c>
      <c r="B313" s="3" t="s">
        <v>782</v>
      </c>
      <c r="C313" s="3" t="s">
        <v>92</v>
      </c>
      <c r="D313" s="3">
        <v>0.08</v>
      </c>
      <c r="E313" s="3">
        <v>90.98</v>
      </c>
      <c r="F313" s="3">
        <v>56.2</v>
      </c>
      <c r="G313" s="3" t="s">
        <v>14</v>
      </c>
      <c r="H313" s="3" t="s">
        <v>15</v>
      </c>
      <c r="I313" s="3" t="s">
        <v>4</v>
      </c>
      <c r="J313" s="3" t="s">
        <v>102</v>
      </c>
      <c r="K313" s="3" t="s">
        <v>120</v>
      </c>
      <c r="L313" s="3" t="s">
        <v>783</v>
      </c>
      <c r="M313" s="3">
        <v>0.74</v>
      </c>
      <c r="N313" s="3" t="s">
        <v>8</v>
      </c>
      <c r="O313" s="3" t="s">
        <v>87</v>
      </c>
      <c r="P313" s="3" t="s">
        <v>296</v>
      </c>
      <c r="Q313" s="3" t="s">
        <v>784</v>
      </c>
      <c r="R313" s="3">
        <v>15228</v>
      </c>
      <c r="S313" s="4">
        <v>42030</v>
      </c>
      <c r="T313" s="4">
        <v>42032</v>
      </c>
      <c r="U313" s="3">
        <v>-1920.9336000000001</v>
      </c>
      <c r="V313" s="3">
        <v>12</v>
      </c>
      <c r="W313" s="3">
        <v>1058.3599999999999</v>
      </c>
      <c r="X313" s="3">
        <v>86331</v>
      </c>
      <c r="Y313" s="3">
        <f>Table1[[#This Row],[Unit Price]]-Table1[[#This Row],[Discount]]</f>
        <v>90.9</v>
      </c>
      <c r="Z313" s="3" t="s">
        <v>3222</v>
      </c>
    </row>
    <row r="314" spans="1:26" x14ac:dyDescent="0.2">
      <c r="A314" s="1">
        <v>1946</v>
      </c>
      <c r="B314" s="1" t="s">
        <v>782</v>
      </c>
      <c r="C314" s="1" t="s">
        <v>92</v>
      </c>
      <c r="D314" s="1">
        <v>7.0000000000000007E-2</v>
      </c>
      <c r="E314" s="1">
        <v>5.98</v>
      </c>
      <c r="F314" s="1">
        <v>5.35</v>
      </c>
      <c r="G314" s="1" t="s">
        <v>14</v>
      </c>
      <c r="H314" s="1" t="s">
        <v>15</v>
      </c>
      <c r="I314" s="1" t="s">
        <v>24</v>
      </c>
      <c r="J314" s="1" t="s">
        <v>64</v>
      </c>
      <c r="K314" s="1" t="s">
        <v>49</v>
      </c>
      <c r="L314" s="1" t="s">
        <v>785</v>
      </c>
      <c r="M314" s="1">
        <v>0.4</v>
      </c>
      <c r="N314" s="1" t="s">
        <v>8</v>
      </c>
      <c r="O314" s="1" t="s">
        <v>87</v>
      </c>
      <c r="P314" s="1" t="s">
        <v>296</v>
      </c>
      <c r="Q314" s="1" t="s">
        <v>784</v>
      </c>
      <c r="R314" s="1">
        <v>15228</v>
      </c>
      <c r="S314" s="2">
        <v>42030</v>
      </c>
      <c r="T314" s="2">
        <v>42032</v>
      </c>
      <c r="U314" s="1">
        <v>-37.175199999999997</v>
      </c>
      <c r="V314" s="1">
        <v>3</v>
      </c>
      <c r="W314" s="1">
        <v>18.309999999999999</v>
      </c>
      <c r="X314" s="1">
        <v>86331</v>
      </c>
      <c r="Y314" s="1">
        <f>Table1[[#This Row],[Unit Price]]-Table1[[#This Row],[Discount]]</f>
        <v>5.91</v>
      </c>
      <c r="Z314" s="1" t="s">
        <v>3222</v>
      </c>
    </row>
    <row r="315" spans="1:26" x14ac:dyDescent="0.2">
      <c r="A315" s="3">
        <v>3361</v>
      </c>
      <c r="B315" s="3" t="s">
        <v>786</v>
      </c>
      <c r="C315" s="3" t="s">
        <v>92</v>
      </c>
      <c r="D315" s="3">
        <v>0.04</v>
      </c>
      <c r="E315" s="3">
        <v>7.96</v>
      </c>
      <c r="F315" s="3">
        <v>4.95</v>
      </c>
      <c r="G315" s="3" t="s">
        <v>14</v>
      </c>
      <c r="H315" s="3" t="s">
        <v>47</v>
      </c>
      <c r="I315" s="3" t="s">
        <v>4</v>
      </c>
      <c r="J315" s="3" t="s">
        <v>102</v>
      </c>
      <c r="K315" s="3" t="s">
        <v>49</v>
      </c>
      <c r="L315" s="3" t="s">
        <v>787</v>
      </c>
      <c r="M315" s="3">
        <v>0.41</v>
      </c>
      <c r="N315" s="3" t="s">
        <v>8</v>
      </c>
      <c r="O315" s="3" t="s">
        <v>28</v>
      </c>
      <c r="P315" s="3" t="s">
        <v>333</v>
      </c>
      <c r="Q315" s="3" t="s">
        <v>788</v>
      </c>
      <c r="R315" s="3">
        <v>53095</v>
      </c>
      <c r="S315" s="4">
        <v>42030</v>
      </c>
      <c r="T315" s="4">
        <v>42030</v>
      </c>
      <c r="U315" s="3">
        <v>-7.73</v>
      </c>
      <c r="V315" s="3">
        <v>15</v>
      </c>
      <c r="W315" s="3">
        <v>116.11</v>
      </c>
      <c r="X315" s="3">
        <v>91436</v>
      </c>
      <c r="Y315" s="3">
        <f>Table1[[#This Row],[Unit Price]]-Table1[[#This Row],[Discount]]</f>
        <v>7.92</v>
      </c>
      <c r="Z315" s="3" t="s">
        <v>3220</v>
      </c>
    </row>
    <row r="316" spans="1:26" x14ac:dyDescent="0.2">
      <c r="A316" s="1">
        <v>2264</v>
      </c>
      <c r="B316" s="1" t="s">
        <v>789</v>
      </c>
      <c r="C316" s="1" t="s">
        <v>46</v>
      </c>
      <c r="D316" s="1">
        <v>0.09</v>
      </c>
      <c r="E316" s="1">
        <v>207.48</v>
      </c>
      <c r="F316" s="1">
        <v>0.99</v>
      </c>
      <c r="G316" s="1" t="s">
        <v>14</v>
      </c>
      <c r="H316" s="1" t="s">
        <v>70</v>
      </c>
      <c r="I316" s="1" t="s">
        <v>24</v>
      </c>
      <c r="J316" s="1" t="s">
        <v>71</v>
      </c>
      <c r="K316" s="1" t="s">
        <v>49</v>
      </c>
      <c r="L316" s="1" t="s">
        <v>612</v>
      </c>
      <c r="M316" s="1">
        <v>0.55000000000000004</v>
      </c>
      <c r="N316" s="1" t="s">
        <v>8</v>
      </c>
      <c r="O316" s="1" t="s">
        <v>28</v>
      </c>
      <c r="P316" s="1" t="s">
        <v>56</v>
      </c>
      <c r="Q316" s="1" t="s">
        <v>790</v>
      </c>
      <c r="R316" s="1">
        <v>64804</v>
      </c>
      <c r="S316" s="2">
        <v>42030</v>
      </c>
      <c r="T316" s="2">
        <v>42033</v>
      </c>
      <c r="U316" s="1">
        <v>359.83</v>
      </c>
      <c r="V316" s="1">
        <v>3</v>
      </c>
      <c r="W316" s="1">
        <v>577.75</v>
      </c>
      <c r="X316" s="1">
        <v>86611</v>
      </c>
      <c r="Y316" s="1">
        <f>Table1[[#This Row],[Unit Price]]-Table1[[#This Row],[Discount]]</f>
        <v>207.39</v>
      </c>
      <c r="Z316" s="1" t="s">
        <v>3220</v>
      </c>
    </row>
    <row r="317" spans="1:26" x14ac:dyDescent="0.2">
      <c r="A317" s="3">
        <v>483</v>
      </c>
      <c r="B317" s="3" t="s">
        <v>791</v>
      </c>
      <c r="C317" s="3" t="s">
        <v>1</v>
      </c>
      <c r="D317" s="3">
        <v>0.03</v>
      </c>
      <c r="E317" s="3">
        <v>11.97</v>
      </c>
      <c r="F317" s="3">
        <v>4.9800000000000004</v>
      </c>
      <c r="G317" s="3" t="s">
        <v>14</v>
      </c>
      <c r="H317" s="3" t="s">
        <v>70</v>
      </c>
      <c r="I317" s="3" t="s">
        <v>24</v>
      </c>
      <c r="J317" s="3" t="s">
        <v>71</v>
      </c>
      <c r="K317" s="3" t="s">
        <v>49</v>
      </c>
      <c r="L317" s="3" t="s">
        <v>792</v>
      </c>
      <c r="M317" s="3">
        <v>0.57999999999999996</v>
      </c>
      <c r="N317" s="3" t="s">
        <v>8</v>
      </c>
      <c r="O317" s="3" t="s">
        <v>28</v>
      </c>
      <c r="P317" s="3" t="s">
        <v>79</v>
      </c>
      <c r="Q317" s="3" t="s">
        <v>793</v>
      </c>
      <c r="R317" s="3">
        <v>60543</v>
      </c>
      <c r="S317" s="4">
        <v>42031</v>
      </c>
      <c r="T317" s="4">
        <v>42032</v>
      </c>
      <c r="U317" s="3">
        <v>-18.190000000000001</v>
      </c>
      <c r="V317" s="3">
        <v>6</v>
      </c>
      <c r="W317" s="3">
        <v>73.180000000000007</v>
      </c>
      <c r="X317" s="3">
        <v>90353</v>
      </c>
      <c r="Y317" s="3">
        <f>Table1[[#This Row],[Unit Price]]-Table1[[#This Row],[Discount]]</f>
        <v>11.940000000000001</v>
      </c>
      <c r="Z317" s="3" t="s">
        <v>3220</v>
      </c>
    </row>
    <row r="318" spans="1:26" x14ac:dyDescent="0.2">
      <c r="A318" s="1">
        <v>2979</v>
      </c>
      <c r="B318" s="1" t="s">
        <v>794</v>
      </c>
      <c r="C318" s="1" t="s">
        <v>1</v>
      </c>
      <c r="D318" s="1">
        <v>0.09</v>
      </c>
      <c r="E318" s="1">
        <v>2.94</v>
      </c>
      <c r="F318" s="1">
        <v>0.7</v>
      </c>
      <c r="G318" s="1" t="s">
        <v>14</v>
      </c>
      <c r="H318" s="1" t="s">
        <v>70</v>
      </c>
      <c r="I318" s="1" t="s">
        <v>24</v>
      </c>
      <c r="J318" s="1" t="s">
        <v>25</v>
      </c>
      <c r="K318" s="1" t="s">
        <v>26</v>
      </c>
      <c r="L318" s="1" t="s">
        <v>795</v>
      </c>
      <c r="M318" s="1">
        <v>0.57999999999999996</v>
      </c>
      <c r="N318" s="1" t="s">
        <v>8</v>
      </c>
      <c r="O318" s="1" t="s">
        <v>28</v>
      </c>
      <c r="P318" s="1" t="s">
        <v>541</v>
      </c>
      <c r="Q318" s="1" t="s">
        <v>796</v>
      </c>
      <c r="R318" s="1">
        <v>58601</v>
      </c>
      <c r="S318" s="2">
        <v>42031</v>
      </c>
      <c r="T318" s="2">
        <v>42032</v>
      </c>
      <c r="U318" s="1">
        <v>6.3840000000000003</v>
      </c>
      <c r="V318" s="1">
        <v>9</v>
      </c>
      <c r="W318" s="1">
        <v>25.22</v>
      </c>
      <c r="X318" s="1">
        <v>86544</v>
      </c>
      <c r="Y318" s="1">
        <f>Table1[[#This Row],[Unit Price]]-Table1[[#This Row],[Discount]]</f>
        <v>2.85</v>
      </c>
      <c r="Z318" s="1" t="s">
        <v>3220</v>
      </c>
    </row>
    <row r="319" spans="1:26" x14ac:dyDescent="0.2">
      <c r="A319" s="3">
        <v>2980</v>
      </c>
      <c r="B319" s="3" t="s">
        <v>797</v>
      </c>
      <c r="C319" s="3" t="s">
        <v>1</v>
      </c>
      <c r="D319" s="3">
        <v>0.03</v>
      </c>
      <c r="E319" s="3">
        <v>43.98</v>
      </c>
      <c r="F319" s="3">
        <v>8.99</v>
      </c>
      <c r="G319" s="3" t="s">
        <v>14</v>
      </c>
      <c r="H319" s="3" t="s">
        <v>70</v>
      </c>
      <c r="I319" s="3" t="s">
        <v>24</v>
      </c>
      <c r="J319" s="3" t="s">
        <v>25</v>
      </c>
      <c r="K319" s="3" t="s">
        <v>18</v>
      </c>
      <c r="L319" s="3" t="s">
        <v>798</v>
      </c>
      <c r="M319" s="3">
        <v>0.57999999999999996</v>
      </c>
      <c r="N319" s="3" t="s">
        <v>8</v>
      </c>
      <c r="O319" s="3" t="s">
        <v>87</v>
      </c>
      <c r="P319" s="3" t="s">
        <v>293</v>
      </c>
      <c r="Q319" s="3" t="s">
        <v>799</v>
      </c>
      <c r="R319" s="3">
        <v>44870</v>
      </c>
      <c r="S319" s="4">
        <v>42031</v>
      </c>
      <c r="T319" s="4">
        <v>42033</v>
      </c>
      <c r="U319" s="3">
        <v>274.0788</v>
      </c>
      <c r="V319" s="3">
        <v>10</v>
      </c>
      <c r="W319" s="3">
        <v>454.4</v>
      </c>
      <c r="X319" s="3">
        <v>86544</v>
      </c>
      <c r="Y319" s="3">
        <f>Table1[[#This Row],[Unit Price]]-Table1[[#This Row],[Discount]]</f>
        <v>43.949999999999996</v>
      </c>
      <c r="Z319" s="3" t="s">
        <v>3222</v>
      </c>
    </row>
    <row r="320" spans="1:26" x14ac:dyDescent="0.2">
      <c r="A320" s="1">
        <v>2980</v>
      </c>
      <c r="B320" s="1" t="s">
        <v>797</v>
      </c>
      <c r="C320" s="1" t="s">
        <v>1</v>
      </c>
      <c r="D320" s="1">
        <v>0.06</v>
      </c>
      <c r="E320" s="1">
        <v>1.1399999999999999</v>
      </c>
      <c r="F320" s="1">
        <v>0.7</v>
      </c>
      <c r="G320" s="1" t="s">
        <v>14</v>
      </c>
      <c r="H320" s="1" t="s">
        <v>70</v>
      </c>
      <c r="I320" s="1" t="s">
        <v>24</v>
      </c>
      <c r="J320" s="1" t="s">
        <v>152</v>
      </c>
      <c r="K320" s="1" t="s">
        <v>26</v>
      </c>
      <c r="L320" s="1" t="s">
        <v>800</v>
      </c>
      <c r="M320" s="1">
        <v>0.38</v>
      </c>
      <c r="N320" s="1" t="s">
        <v>8</v>
      </c>
      <c r="O320" s="1" t="s">
        <v>87</v>
      </c>
      <c r="P320" s="1" t="s">
        <v>293</v>
      </c>
      <c r="Q320" s="1" t="s">
        <v>799</v>
      </c>
      <c r="R320" s="1">
        <v>44870</v>
      </c>
      <c r="S320" s="2">
        <v>42031</v>
      </c>
      <c r="T320" s="2">
        <v>42034</v>
      </c>
      <c r="U320" s="1">
        <v>-3.782</v>
      </c>
      <c r="V320" s="1">
        <v>13</v>
      </c>
      <c r="W320" s="1">
        <v>14.53</v>
      </c>
      <c r="X320" s="1">
        <v>86544</v>
      </c>
      <c r="Y320" s="1">
        <f>Table1[[#This Row],[Unit Price]]-Table1[[#This Row],[Discount]]</f>
        <v>1.0799999999999998</v>
      </c>
      <c r="Z320" s="1" t="s">
        <v>3222</v>
      </c>
    </row>
    <row r="321" spans="1:26" x14ac:dyDescent="0.2">
      <c r="A321" s="3">
        <v>2254</v>
      </c>
      <c r="B321" s="3" t="s">
        <v>801</v>
      </c>
      <c r="C321" s="3" t="s">
        <v>23</v>
      </c>
      <c r="D321" s="3">
        <v>0.1</v>
      </c>
      <c r="E321" s="3">
        <v>6.3</v>
      </c>
      <c r="F321" s="3">
        <v>0.5</v>
      </c>
      <c r="G321" s="3" t="s">
        <v>14</v>
      </c>
      <c r="H321" s="3" t="s">
        <v>70</v>
      </c>
      <c r="I321" s="3" t="s">
        <v>24</v>
      </c>
      <c r="J321" s="3" t="s">
        <v>128</v>
      </c>
      <c r="K321" s="3" t="s">
        <v>49</v>
      </c>
      <c r="L321" s="3" t="s">
        <v>802</v>
      </c>
      <c r="M321" s="3">
        <v>0.39</v>
      </c>
      <c r="N321" s="3" t="s">
        <v>8</v>
      </c>
      <c r="O321" s="3" t="s">
        <v>9</v>
      </c>
      <c r="P321" s="3" t="s">
        <v>364</v>
      </c>
      <c r="Q321" s="3" t="s">
        <v>803</v>
      </c>
      <c r="R321" s="3">
        <v>42003</v>
      </c>
      <c r="S321" s="4">
        <v>42031</v>
      </c>
      <c r="T321" s="4">
        <v>42036</v>
      </c>
      <c r="U321" s="3">
        <v>-464.28199999999998</v>
      </c>
      <c r="V321" s="3">
        <v>12</v>
      </c>
      <c r="W321" s="3">
        <v>68.72</v>
      </c>
      <c r="X321" s="3">
        <v>89278</v>
      </c>
      <c r="Y321" s="3">
        <f>Table1[[#This Row],[Unit Price]]-Table1[[#This Row],[Discount]]</f>
        <v>6.2</v>
      </c>
      <c r="Z321" s="3" t="s">
        <v>3219</v>
      </c>
    </row>
    <row r="322" spans="1:26" x14ac:dyDescent="0.2">
      <c r="A322" s="1">
        <v>2178</v>
      </c>
      <c r="B322" s="1" t="s">
        <v>804</v>
      </c>
      <c r="C322" s="1" t="s">
        <v>92</v>
      </c>
      <c r="D322" s="1">
        <v>0.08</v>
      </c>
      <c r="E322" s="1">
        <v>2.94</v>
      </c>
      <c r="F322" s="1">
        <v>0.96</v>
      </c>
      <c r="G322" s="1" t="s">
        <v>14</v>
      </c>
      <c r="H322" s="1" t="s">
        <v>3</v>
      </c>
      <c r="I322" s="1" t="s">
        <v>24</v>
      </c>
      <c r="J322" s="1" t="s">
        <v>25</v>
      </c>
      <c r="K322" s="1" t="s">
        <v>26</v>
      </c>
      <c r="L322" s="1" t="s">
        <v>805</v>
      </c>
      <c r="M322" s="1">
        <v>0.57999999999999996</v>
      </c>
      <c r="N322" s="1" t="s">
        <v>8</v>
      </c>
      <c r="O322" s="1" t="s">
        <v>87</v>
      </c>
      <c r="P322" s="1" t="s">
        <v>379</v>
      </c>
      <c r="Q322" s="1" t="s">
        <v>806</v>
      </c>
      <c r="R322" s="1">
        <v>1610</v>
      </c>
      <c r="S322" s="2">
        <v>42031</v>
      </c>
      <c r="T322" s="2">
        <v>42033</v>
      </c>
      <c r="U322" s="1">
        <v>-1.18</v>
      </c>
      <c r="V322" s="1">
        <v>9</v>
      </c>
      <c r="W322" s="1">
        <v>25.35</v>
      </c>
      <c r="X322" s="1">
        <v>89465</v>
      </c>
      <c r="Y322" s="1">
        <f>Table1[[#This Row],[Unit Price]]-Table1[[#This Row],[Discount]]</f>
        <v>2.86</v>
      </c>
      <c r="Z322" s="1" t="s">
        <v>3222</v>
      </c>
    </row>
    <row r="323" spans="1:26" x14ac:dyDescent="0.2">
      <c r="A323" s="3">
        <v>3347</v>
      </c>
      <c r="B323" s="3" t="s">
        <v>241</v>
      </c>
      <c r="C323" s="3" t="s">
        <v>92</v>
      </c>
      <c r="D323" s="3">
        <v>0.02</v>
      </c>
      <c r="E323" s="3">
        <v>110.99</v>
      </c>
      <c r="F323" s="3">
        <v>2.5</v>
      </c>
      <c r="G323" s="3" t="s">
        <v>14</v>
      </c>
      <c r="H323" s="3" t="s">
        <v>15</v>
      </c>
      <c r="I323" s="3" t="s">
        <v>16</v>
      </c>
      <c r="J323" s="3" t="s">
        <v>111</v>
      </c>
      <c r="K323" s="3" t="s">
        <v>49</v>
      </c>
      <c r="L323" s="3" t="s">
        <v>112</v>
      </c>
      <c r="M323" s="3">
        <v>0.56999999999999995</v>
      </c>
      <c r="N323" s="3" t="s">
        <v>8</v>
      </c>
      <c r="O323" s="3" t="s">
        <v>9</v>
      </c>
      <c r="P323" s="3" t="s">
        <v>99</v>
      </c>
      <c r="Q323" s="3" t="s">
        <v>243</v>
      </c>
      <c r="R323" s="3">
        <v>33411</v>
      </c>
      <c r="S323" s="4">
        <v>42031</v>
      </c>
      <c r="T323" s="4">
        <v>42033</v>
      </c>
      <c r="U323" s="3">
        <v>-39.808999999999997</v>
      </c>
      <c r="V323" s="3">
        <v>1</v>
      </c>
      <c r="W323" s="3">
        <v>94.3</v>
      </c>
      <c r="X323" s="3">
        <v>89356</v>
      </c>
      <c r="Y323" s="3">
        <f>Table1[[#This Row],[Unit Price]]-Table1[[#This Row],[Discount]]</f>
        <v>110.97</v>
      </c>
      <c r="Z323" s="3" t="s">
        <v>3219</v>
      </c>
    </row>
    <row r="324" spans="1:26" x14ac:dyDescent="0.2">
      <c r="A324" s="1">
        <v>129</v>
      </c>
      <c r="B324" s="1" t="s">
        <v>807</v>
      </c>
      <c r="C324" s="1" t="s">
        <v>46</v>
      </c>
      <c r="D324" s="1">
        <v>0.02</v>
      </c>
      <c r="E324" s="1">
        <v>1.74</v>
      </c>
      <c r="F324" s="1">
        <v>4.08</v>
      </c>
      <c r="G324" s="1" t="s">
        <v>14</v>
      </c>
      <c r="H324" s="1" t="s">
        <v>3</v>
      </c>
      <c r="I324" s="1" t="s">
        <v>4</v>
      </c>
      <c r="J324" s="1" t="s">
        <v>102</v>
      </c>
      <c r="K324" s="1" t="s">
        <v>18</v>
      </c>
      <c r="L324" s="1" t="s">
        <v>746</v>
      </c>
      <c r="M324" s="1">
        <v>0.53</v>
      </c>
      <c r="N324" s="1" t="s">
        <v>8</v>
      </c>
      <c r="O324" s="1" t="s">
        <v>28</v>
      </c>
      <c r="P324" s="1" t="s">
        <v>79</v>
      </c>
      <c r="Q324" s="1" t="s">
        <v>808</v>
      </c>
      <c r="R324" s="1">
        <v>62002</v>
      </c>
      <c r="S324" s="2">
        <v>42031</v>
      </c>
      <c r="T324" s="2">
        <v>42032</v>
      </c>
      <c r="U324" s="1">
        <v>-37.39</v>
      </c>
      <c r="V324" s="1">
        <v>5</v>
      </c>
      <c r="W324" s="1">
        <v>10.23</v>
      </c>
      <c r="X324" s="1">
        <v>86693</v>
      </c>
      <c r="Y324" s="1">
        <f>Table1[[#This Row],[Unit Price]]-Table1[[#This Row],[Discount]]</f>
        <v>1.72</v>
      </c>
      <c r="Z324" s="1" t="s">
        <v>3220</v>
      </c>
    </row>
    <row r="325" spans="1:26" x14ac:dyDescent="0.2">
      <c r="A325" s="3">
        <v>898</v>
      </c>
      <c r="B325" s="3" t="s">
        <v>400</v>
      </c>
      <c r="C325" s="3" t="s">
        <v>46</v>
      </c>
      <c r="D325" s="3">
        <v>0.02</v>
      </c>
      <c r="E325" s="3">
        <v>12.53</v>
      </c>
      <c r="F325" s="3">
        <v>0.49</v>
      </c>
      <c r="G325" s="3" t="s">
        <v>14</v>
      </c>
      <c r="H325" s="3" t="s">
        <v>3</v>
      </c>
      <c r="I325" s="3" t="s">
        <v>24</v>
      </c>
      <c r="J325" s="3" t="s">
        <v>128</v>
      </c>
      <c r="K325" s="3" t="s">
        <v>49</v>
      </c>
      <c r="L325" s="3" t="s">
        <v>129</v>
      </c>
      <c r="M325" s="3">
        <v>0.38</v>
      </c>
      <c r="N325" s="3" t="s">
        <v>8</v>
      </c>
      <c r="O325" s="3" t="s">
        <v>87</v>
      </c>
      <c r="P325" s="3" t="s">
        <v>88</v>
      </c>
      <c r="Q325" s="3" t="s">
        <v>89</v>
      </c>
      <c r="R325" s="3">
        <v>10039</v>
      </c>
      <c r="S325" s="4">
        <v>42031</v>
      </c>
      <c r="T325" s="4">
        <v>42031</v>
      </c>
      <c r="U325" s="3">
        <v>263.39999999999998</v>
      </c>
      <c r="V325" s="3">
        <v>47</v>
      </c>
      <c r="W325" s="3">
        <v>594.44000000000005</v>
      </c>
      <c r="X325" s="3">
        <v>9606</v>
      </c>
      <c r="Y325" s="3">
        <f>Table1[[#This Row],[Unit Price]]-Table1[[#This Row],[Discount]]</f>
        <v>12.51</v>
      </c>
      <c r="Z325" s="3" t="s">
        <v>3222</v>
      </c>
    </row>
    <row r="326" spans="1:26" x14ac:dyDescent="0.2">
      <c r="A326" s="1">
        <v>898</v>
      </c>
      <c r="B326" s="1" t="s">
        <v>400</v>
      </c>
      <c r="C326" s="1" t="s">
        <v>46</v>
      </c>
      <c r="D326" s="1">
        <v>7.0000000000000007E-2</v>
      </c>
      <c r="E326" s="1">
        <v>5.18</v>
      </c>
      <c r="F326" s="1">
        <v>2.04</v>
      </c>
      <c r="G326" s="1" t="s">
        <v>63</v>
      </c>
      <c r="H326" s="1" t="s">
        <v>3</v>
      </c>
      <c r="I326" s="1" t="s">
        <v>24</v>
      </c>
      <c r="J326" s="1" t="s">
        <v>64</v>
      </c>
      <c r="K326" s="1" t="s">
        <v>26</v>
      </c>
      <c r="L326" s="1" t="s">
        <v>809</v>
      </c>
      <c r="M326" s="1">
        <v>0.36</v>
      </c>
      <c r="N326" s="1" t="s">
        <v>8</v>
      </c>
      <c r="O326" s="1" t="s">
        <v>87</v>
      </c>
      <c r="P326" s="1" t="s">
        <v>88</v>
      </c>
      <c r="Q326" s="1" t="s">
        <v>89</v>
      </c>
      <c r="R326" s="1">
        <v>10039</v>
      </c>
      <c r="S326" s="2">
        <v>42031</v>
      </c>
      <c r="T326" s="2">
        <v>42033</v>
      </c>
      <c r="U326" s="1">
        <v>37.31</v>
      </c>
      <c r="V326" s="1">
        <v>44</v>
      </c>
      <c r="W326" s="1">
        <v>228.5</v>
      </c>
      <c r="X326" s="1">
        <v>9606</v>
      </c>
      <c r="Y326" s="1">
        <f>Table1[[#This Row],[Unit Price]]-Table1[[#This Row],[Discount]]</f>
        <v>5.1099999999999994</v>
      </c>
      <c r="Z326" s="1" t="s">
        <v>3222</v>
      </c>
    </row>
    <row r="327" spans="1:26" x14ac:dyDescent="0.2">
      <c r="A327" s="3">
        <v>899</v>
      </c>
      <c r="B327" s="3" t="s">
        <v>402</v>
      </c>
      <c r="C327" s="3" t="s">
        <v>46</v>
      </c>
      <c r="D327" s="3">
        <v>0.02</v>
      </c>
      <c r="E327" s="3">
        <v>12.53</v>
      </c>
      <c r="F327" s="3">
        <v>0.49</v>
      </c>
      <c r="G327" s="3" t="s">
        <v>14</v>
      </c>
      <c r="H327" s="3" t="s">
        <v>3</v>
      </c>
      <c r="I327" s="3" t="s">
        <v>24</v>
      </c>
      <c r="J327" s="3" t="s">
        <v>128</v>
      </c>
      <c r="K327" s="3" t="s">
        <v>49</v>
      </c>
      <c r="L327" s="3" t="s">
        <v>129</v>
      </c>
      <c r="M327" s="3">
        <v>0.38</v>
      </c>
      <c r="N327" s="3" t="s">
        <v>8</v>
      </c>
      <c r="O327" s="3" t="s">
        <v>87</v>
      </c>
      <c r="P327" s="3" t="s">
        <v>296</v>
      </c>
      <c r="Q327" s="3" t="s">
        <v>403</v>
      </c>
      <c r="R327" s="3">
        <v>16602</v>
      </c>
      <c r="S327" s="4">
        <v>42031</v>
      </c>
      <c r="T327" s="4">
        <v>42031</v>
      </c>
      <c r="U327" s="3">
        <v>104.7213</v>
      </c>
      <c r="V327" s="3">
        <v>12</v>
      </c>
      <c r="W327" s="3">
        <v>151.77000000000001</v>
      </c>
      <c r="X327" s="3">
        <v>86264</v>
      </c>
      <c r="Y327" s="3">
        <f>Table1[[#This Row],[Unit Price]]-Table1[[#This Row],[Discount]]</f>
        <v>12.51</v>
      </c>
      <c r="Z327" s="3" t="s">
        <v>3222</v>
      </c>
    </row>
    <row r="328" spans="1:26" x14ac:dyDescent="0.2">
      <c r="A328" s="1">
        <v>899</v>
      </c>
      <c r="B328" s="1" t="s">
        <v>402</v>
      </c>
      <c r="C328" s="1" t="s">
        <v>46</v>
      </c>
      <c r="D328" s="1">
        <v>7.0000000000000007E-2</v>
      </c>
      <c r="E328" s="1">
        <v>5.18</v>
      </c>
      <c r="F328" s="1">
        <v>2.04</v>
      </c>
      <c r="G328" s="1" t="s">
        <v>63</v>
      </c>
      <c r="H328" s="1" t="s">
        <v>3</v>
      </c>
      <c r="I328" s="1" t="s">
        <v>24</v>
      </c>
      <c r="J328" s="1" t="s">
        <v>64</v>
      </c>
      <c r="K328" s="1" t="s">
        <v>26</v>
      </c>
      <c r="L328" s="1" t="s">
        <v>809</v>
      </c>
      <c r="M328" s="1">
        <v>0.36</v>
      </c>
      <c r="N328" s="1" t="s">
        <v>8</v>
      </c>
      <c r="O328" s="1" t="s">
        <v>87</v>
      </c>
      <c r="P328" s="1" t="s">
        <v>296</v>
      </c>
      <c r="Q328" s="1" t="s">
        <v>403</v>
      </c>
      <c r="R328" s="1">
        <v>16602</v>
      </c>
      <c r="S328" s="2">
        <v>42031</v>
      </c>
      <c r="T328" s="2">
        <v>42033</v>
      </c>
      <c r="U328" s="1">
        <v>37.31</v>
      </c>
      <c r="V328" s="1">
        <v>11</v>
      </c>
      <c r="W328" s="1">
        <v>57.13</v>
      </c>
      <c r="X328" s="1">
        <v>86264</v>
      </c>
      <c r="Y328" s="1">
        <f>Table1[[#This Row],[Unit Price]]-Table1[[#This Row],[Discount]]</f>
        <v>5.1099999999999994</v>
      </c>
      <c r="Z328" s="1" t="s">
        <v>3222</v>
      </c>
    </row>
    <row r="329" spans="1:26" x14ac:dyDescent="0.2">
      <c r="A329" s="3">
        <v>1351</v>
      </c>
      <c r="B329" s="3" t="s">
        <v>810</v>
      </c>
      <c r="C329" s="3" t="s">
        <v>46</v>
      </c>
      <c r="D329" s="3">
        <v>0.1</v>
      </c>
      <c r="E329" s="3">
        <v>110.99</v>
      </c>
      <c r="F329" s="3">
        <v>8.99</v>
      </c>
      <c r="G329" s="3" t="s">
        <v>63</v>
      </c>
      <c r="H329" s="3" t="s">
        <v>47</v>
      </c>
      <c r="I329" s="3" t="s">
        <v>16</v>
      </c>
      <c r="J329" s="3" t="s">
        <v>111</v>
      </c>
      <c r="K329" s="3" t="s">
        <v>49</v>
      </c>
      <c r="L329" s="3" t="s">
        <v>811</v>
      </c>
      <c r="M329" s="3">
        <v>0.56999999999999995</v>
      </c>
      <c r="N329" s="3" t="s">
        <v>8</v>
      </c>
      <c r="O329" s="3" t="s">
        <v>9</v>
      </c>
      <c r="P329" s="3" t="s">
        <v>99</v>
      </c>
      <c r="Q329" s="3" t="s">
        <v>812</v>
      </c>
      <c r="R329" s="3">
        <v>33063</v>
      </c>
      <c r="S329" s="4">
        <v>42031</v>
      </c>
      <c r="T329" s="4">
        <v>42033</v>
      </c>
      <c r="U329" s="3">
        <v>3285.48</v>
      </c>
      <c r="V329" s="3">
        <v>7</v>
      </c>
      <c r="W329" s="3">
        <v>627.78</v>
      </c>
      <c r="X329" s="3">
        <v>88232</v>
      </c>
      <c r="Y329" s="3">
        <f>Table1[[#This Row],[Unit Price]]-Table1[[#This Row],[Discount]]</f>
        <v>110.89</v>
      </c>
      <c r="Z329" s="3" t="s">
        <v>3219</v>
      </c>
    </row>
    <row r="330" spans="1:26" x14ac:dyDescent="0.2">
      <c r="A330" s="1">
        <v>2281</v>
      </c>
      <c r="B330" s="1" t="s">
        <v>813</v>
      </c>
      <c r="C330" s="1" t="s">
        <v>46</v>
      </c>
      <c r="D330" s="1">
        <v>0.08</v>
      </c>
      <c r="E330" s="1">
        <v>205.99</v>
      </c>
      <c r="F330" s="1">
        <v>2.5</v>
      </c>
      <c r="G330" s="1" t="s">
        <v>14</v>
      </c>
      <c r="H330" s="1" t="s">
        <v>47</v>
      </c>
      <c r="I330" s="1" t="s">
        <v>16</v>
      </c>
      <c r="J330" s="1" t="s">
        <v>111</v>
      </c>
      <c r="K330" s="1" t="s">
        <v>49</v>
      </c>
      <c r="L330" s="1" t="s">
        <v>814</v>
      </c>
      <c r="M330" s="1">
        <v>0.59</v>
      </c>
      <c r="N330" s="1" t="s">
        <v>8</v>
      </c>
      <c r="O330" s="1" t="s">
        <v>28</v>
      </c>
      <c r="P330" s="1" t="s">
        <v>333</v>
      </c>
      <c r="Q330" s="1" t="s">
        <v>815</v>
      </c>
      <c r="R330" s="1">
        <v>54703</v>
      </c>
      <c r="S330" s="2">
        <v>42031</v>
      </c>
      <c r="T330" s="2">
        <v>42032</v>
      </c>
      <c r="U330" s="1">
        <v>997.38144</v>
      </c>
      <c r="V330" s="1">
        <v>10</v>
      </c>
      <c r="W330" s="1">
        <v>1610.84</v>
      </c>
      <c r="X330" s="1">
        <v>85948</v>
      </c>
      <c r="Y330" s="1">
        <f>Table1[[#This Row],[Unit Price]]-Table1[[#This Row],[Discount]]</f>
        <v>205.91</v>
      </c>
      <c r="Z330" s="1" t="s">
        <v>3220</v>
      </c>
    </row>
    <row r="331" spans="1:26" x14ac:dyDescent="0.2">
      <c r="A331" s="3">
        <v>53</v>
      </c>
      <c r="B331" s="3" t="s">
        <v>816</v>
      </c>
      <c r="C331" s="3" t="s">
        <v>1</v>
      </c>
      <c r="D331" s="3">
        <v>7.0000000000000007E-2</v>
      </c>
      <c r="E331" s="3">
        <v>3502.14</v>
      </c>
      <c r="F331" s="3">
        <v>8.73</v>
      </c>
      <c r="G331" s="3" t="s">
        <v>2</v>
      </c>
      <c r="H331" s="3" t="s">
        <v>70</v>
      </c>
      <c r="I331" s="3" t="s">
        <v>16</v>
      </c>
      <c r="J331" s="3" t="s">
        <v>32</v>
      </c>
      <c r="K331" s="3" t="s">
        <v>6</v>
      </c>
      <c r="L331" s="3" t="s">
        <v>817</v>
      </c>
      <c r="M331" s="3">
        <v>0.56999999999999995</v>
      </c>
      <c r="N331" s="3" t="s">
        <v>8</v>
      </c>
      <c r="O331" s="3" t="s">
        <v>35</v>
      </c>
      <c r="P331" s="3" t="s">
        <v>42</v>
      </c>
      <c r="Q331" s="3" t="s">
        <v>818</v>
      </c>
      <c r="R331" s="3">
        <v>98052</v>
      </c>
      <c r="S331" s="4">
        <v>42032</v>
      </c>
      <c r="T331" s="4">
        <v>42034</v>
      </c>
      <c r="U331" s="3">
        <v>-6923.5991999999997</v>
      </c>
      <c r="V331" s="3">
        <v>1</v>
      </c>
      <c r="W331" s="3">
        <v>3267.55</v>
      </c>
      <c r="X331" s="3">
        <v>88425</v>
      </c>
      <c r="Y331" s="3">
        <f>Table1[[#This Row],[Unit Price]]-Table1[[#This Row],[Discount]]</f>
        <v>3502.0699999999997</v>
      </c>
      <c r="Z331" s="3" t="s">
        <v>3221</v>
      </c>
    </row>
    <row r="332" spans="1:26" x14ac:dyDescent="0.2">
      <c r="A332" s="1">
        <v>3266</v>
      </c>
      <c r="B332" s="1" t="s">
        <v>819</v>
      </c>
      <c r="C332" s="1" t="s">
        <v>1</v>
      </c>
      <c r="D332" s="1">
        <v>0</v>
      </c>
      <c r="E332" s="1">
        <v>122.99</v>
      </c>
      <c r="F332" s="1">
        <v>70.2</v>
      </c>
      <c r="G332" s="1" t="s">
        <v>2</v>
      </c>
      <c r="H332" s="1" t="s">
        <v>70</v>
      </c>
      <c r="I332" s="1" t="s">
        <v>4</v>
      </c>
      <c r="J332" s="1" t="s">
        <v>85</v>
      </c>
      <c r="K332" s="1" t="s">
        <v>33</v>
      </c>
      <c r="L332" s="1" t="s">
        <v>780</v>
      </c>
      <c r="M332" s="1">
        <v>0.74</v>
      </c>
      <c r="N332" s="1" t="s">
        <v>8</v>
      </c>
      <c r="O332" s="1" t="s">
        <v>87</v>
      </c>
      <c r="P332" s="1" t="s">
        <v>307</v>
      </c>
      <c r="Q332" s="1" t="s">
        <v>308</v>
      </c>
      <c r="R332" s="1">
        <v>4073</v>
      </c>
      <c r="S332" s="2">
        <v>42032</v>
      </c>
      <c r="T332" s="2">
        <v>42033</v>
      </c>
      <c r="U332" s="1">
        <v>-1764.29</v>
      </c>
      <c r="V332" s="1">
        <v>14</v>
      </c>
      <c r="W332" s="1">
        <v>1794.88</v>
      </c>
      <c r="X332" s="1">
        <v>89836</v>
      </c>
      <c r="Y332" s="1">
        <f>Table1[[#This Row],[Unit Price]]-Table1[[#This Row],[Discount]]</f>
        <v>122.99</v>
      </c>
      <c r="Z332" s="1" t="s">
        <v>3222</v>
      </c>
    </row>
    <row r="333" spans="1:26" x14ac:dyDescent="0.2">
      <c r="A333" s="3">
        <v>3269</v>
      </c>
      <c r="B333" s="3" t="s">
        <v>820</v>
      </c>
      <c r="C333" s="3" t="s">
        <v>1</v>
      </c>
      <c r="D333" s="3">
        <v>0.01</v>
      </c>
      <c r="E333" s="3">
        <v>60.97</v>
      </c>
      <c r="F333" s="3">
        <v>4.5</v>
      </c>
      <c r="G333" s="3" t="s">
        <v>63</v>
      </c>
      <c r="H333" s="3" t="s">
        <v>70</v>
      </c>
      <c r="I333" s="3" t="s">
        <v>24</v>
      </c>
      <c r="J333" s="3" t="s">
        <v>71</v>
      </c>
      <c r="K333" s="3" t="s">
        <v>49</v>
      </c>
      <c r="L333" s="3" t="s">
        <v>72</v>
      </c>
      <c r="M333" s="3">
        <v>0.56000000000000005</v>
      </c>
      <c r="N333" s="3" t="s">
        <v>8</v>
      </c>
      <c r="O333" s="3" t="s">
        <v>87</v>
      </c>
      <c r="P333" s="3" t="s">
        <v>373</v>
      </c>
      <c r="Q333" s="3" t="s">
        <v>821</v>
      </c>
      <c r="R333" s="3">
        <v>7060</v>
      </c>
      <c r="S333" s="4">
        <v>42032</v>
      </c>
      <c r="T333" s="4">
        <v>42034</v>
      </c>
      <c r="U333" s="3">
        <v>527.87760000000003</v>
      </c>
      <c r="V333" s="3">
        <v>12</v>
      </c>
      <c r="W333" s="3">
        <v>765.04</v>
      </c>
      <c r="X333" s="3">
        <v>89836</v>
      </c>
      <c r="Y333" s="3">
        <f>Table1[[#This Row],[Unit Price]]-Table1[[#This Row],[Discount]]</f>
        <v>60.96</v>
      </c>
      <c r="Z333" s="3" t="s">
        <v>3222</v>
      </c>
    </row>
    <row r="334" spans="1:26" x14ac:dyDescent="0.2">
      <c r="A334" s="1">
        <v>24</v>
      </c>
      <c r="B334" s="1" t="s">
        <v>822</v>
      </c>
      <c r="C334" s="1" t="s">
        <v>13</v>
      </c>
      <c r="D334" s="1">
        <v>0.06</v>
      </c>
      <c r="E334" s="1">
        <v>55.48</v>
      </c>
      <c r="F334" s="1">
        <v>14.3</v>
      </c>
      <c r="G334" s="1" t="s">
        <v>14</v>
      </c>
      <c r="H334" s="1" t="s">
        <v>70</v>
      </c>
      <c r="I334" s="1" t="s">
        <v>24</v>
      </c>
      <c r="J334" s="1" t="s">
        <v>64</v>
      </c>
      <c r="K334" s="1" t="s">
        <v>49</v>
      </c>
      <c r="L334" s="1" t="s">
        <v>823</v>
      </c>
      <c r="M334" s="1">
        <v>0.37</v>
      </c>
      <c r="N334" s="1" t="s">
        <v>8</v>
      </c>
      <c r="O334" s="1" t="s">
        <v>35</v>
      </c>
      <c r="P334" s="1" t="s">
        <v>66</v>
      </c>
      <c r="Q334" s="1" t="s">
        <v>824</v>
      </c>
      <c r="R334" s="1">
        <v>92677</v>
      </c>
      <c r="S334" s="2">
        <v>42032</v>
      </c>
      <c r="T334" s="2">
        <v>42033</v>
      </c>
      <c r="U334" s="1">
        <v>-28.296800000000001</v>
      </c>
      <c r="V334" s="1">
        <v>1</v>
      </c>
      <c r="W334" s="1">
        <v>67.489999999999995</v>
      </c>
      <c r="X334" s="1">
        <v>87651</v>
      </c>
      <c r="Y334" s="1">
        <f>Table1[[#This Row],[Unit Price]]-Table1[[#This Row],[Discount]]</f>
        <v>55.419999999999995</v>
      </c>
      <c r="Z334" s="1" t="s">
        <v>3221</v>
      </c>
    </row>
    <row r="335" spans="1:26" x14ac:dyDescent="0.2">
      <c r="A335" s="3">
        <v>24</v>
      </c>
      <c r="B335" s="3" t="s">
        <v>822</v>
      </c>
      <c r="C335" s="3" t="s">
        <v>13</v>
      </c>
      <c r="D335" s="3">
        <v>0.02</v>
      </c>
      <c r="E335" s="3">
        <v>1.68</v>
      </c>
      <c r="F335" s="3">
        <v>1.57</v>
      </c>
      <c r="G335" s="3" t="s">
        <v>14</v>
      </c>
      <c r="H335" s="3" t="s">
        <v>70</v>
      </c>
      <c r="I335" s="3" t="s">
        <v>24</v>
      </c>
      <c r="J335" s="3" t="s">
        <v>25</v>
      </c>
      <c r="K335" s="3" t="s">
        <v>26</v>
      </c>
      <c r="L335" s="3" t="s">
        <v>550</v>
      </c>
      <c r="M335" s="3">
        <v>0.59</v>
      </c>
      <c r="N335" s="3" t="s">
        <v>8</v>
      </c>
      <c r="O335" s="3" t="s">
        <v>35</v>
      </c>
      <c r="P335" s="3" t="s">
        <v>66</v>
      </c>
      <c r="Q335" s="3" t="s">
        <v>824</v>
      </c>
      <c r="R335" s="3">
        <v>92677</v>
      </c>
      <c r="S335" s="4">
        <v>42032</v>
      </c>
      <c r="T335" s="4">
        <v>42034</v>
      </c>
      <c r="U335" s="3">
        <v>-5.3071999999999999</v>
      </c>
      <c r="V335" s="3">
        <v>1</v>
      </c>
      <c r="W335" s="3">
        <v>2.25</v>
      </c>
      <c r="X335" s="3">
        <v>87651</v>
      </c>
      <c r="Y335" s="3">
        <f>Table1[[#This Row],[Unit Price]]-Table1[[#This Row],[Discount]]</f>
        <v>1.66</v>
      </c>
      <c r="Z335" s="3" t="s">
        <v>3221</v>
      </c>
    </row>
    <row r="336" spans="1:26" x14ac:dyDescent="0.2">
      <c r="A336" s="1">
        <v>744</v>
      </c>
      <c r="B336" s="1" t="s">
        <v>562</v>
      </c>
      <c r="C336" s="1" t="s">
        <v>23</v>
      </c>
      <c r="D336" s="1">
        <v>0.02</v>
      </c>
      <c r="E336" s="1">
        <v>59.98</v>
      </c>
      <c r="F336" s="1">
        <v>3.99</v>
      </c>
      <c r="G336" s="1" t="s">
        <v>14</v>
      </c>
      <c r="H336" s="1" t="s">
        <v>70</v>
      </c>
      <c r="I336" s="1" t="s">
        <v>24</v>
      </c>
      <c r="J336" s="1" t="s">
        <v>71</v>
      </c>
      <c r="K336" s="1" t="s">
        <v>49</v>
      </c>
      <c r="L336" s="1" t="s">
        <v>825</v>
      </c>
      <c r="M336" s="1">
        <v>0.56999999999999995</v>
      </c>
      <c r="N336" s="1" t="s">
        <v>8</v>
      </c>
      <c r="O336" s="1" t="s">
        <v>35</v>
      </c>
      <c r="P336" s="1" t="s">
        <v>564</v>
      </c>
      <c r="Q336" s="1" t="s">
        <v>565</v>
      </c>
      <c r="R336" s="1">
        <v>85737</v>
      </c>
      <c r="S336" s="2">
        <v>42032</v>
      </c>
      <c r="T336" s="2">
        <v>42041</v>
      </c>
      <c r="U336" s="1">
        <v>-54.622</v>
      </c>
      <c r="V336" s="1">
        <v>1</v>
      </c>
      <c r="W336" s="1">
        <v>63.48</v>
      </c>
      <c r="X336" s="1">
        <v>87725</v>
      </c>
      <c r="Y336" s="1">
        <f>Table1[[#This Row],[Unit Price]]-Table1[[#This Row],[Discount]]</f>
        <v>59.959999999999994</v>
      </c>
      <c r="Z336" s="1" t="s">
        <v>3221</v>
      </c>
    </row>
    <row r="337" spans="1:26" x14ac:dyDescent="0.2">
      <c r="A337" s="3">
        <v>744</v>
      </c>
      <c r="B337" s="3" t="s">
        <v>562</v>
      </c>
      <c r="C337" s="3" t="s">
        <v>23</v>
      </c>
      <c r="D337" s="3">
        <v>0.03</v>
      </c>
      <c r="E337" s="3">
        <v>5.18</v>
      </c>
      <c r="F337" s="3">
        <v>5.74</v>
      </c>
      <c r="G337" s="3" t="s">
        <v>14</v>
      </c>
      <c r="H337" s="3" t="s">
        <v>70</v>
      </c>
      <c r="I337" s="3" t="s">
        <v>24</v>
      </c>
      <c r="J337" s="3" t="s">
        <v>48</v>
      </c>
      <c r="K337" s="3" t="s">
        <v>49</v>
      </c>
      <c r="L337" s="3" t="s">
        <v>826</v>
      </c>
      <c r="M337" s="3">
        <v>0.36</v>
      </c>
      <c r="N337" s="3" t="s">
        <v>8</v>
      </c>
      <c r="O337" s="3" t="s">
        <v>35</v>
      </c>
      <c r="P337" s="3" t="s">
        <v>564</v>
      </c>
      <c r="Q337" s="3" t="s">
        <v>565</v>
      </c>
      <c r="R337" s="3">
        <v>85737</v>
      </c>
      <c r="S337" s="4">
        <v>42032</v>
      </c>
      <c r="T337" s="4">
        <v>42036</v>
      </c>
      <c r="U337" s="3">
        <v>-126.81417999999999</v>
      </c>
      <c r="V337" s="3">
        <v>9</v>
      </c>
      <c r="W337" s="3">
        <v>47.64</v>
      </c>
      <c r="X337" s="3">
        <v>87725</v>
      </c>
      <c r="Y337" s="3">
        <f>Table1[[#This Row],[Unit Price]]-Table1[[#This Row],[Discount]]</f>
        <v>5.1499999999999995</v>
      </c>
      <c r="Z337" s="3" t="s">
        <v>3221</v>
      </c>
    </row>
    <row r="338" spans="1:26" x14ac:dyDescent="0.2">
      <c r="A338" s="1">
        <v>553</v>
      </c>
      <c r="B338" s="1" t="s">
        <v>827</v>
      </c>
      <c r="C338" s="1" t="s">
        <v>92</v>
      </c>
      <c r="D338" s="1">
        <v>0</v>
      </c>
      <c r="E338" s="1">
        <v>6.88</v>
      </c>
      <c r="F338" s="1">
        <v>2</v>
      </c>
      <c r="G338" s="1" t="s">
        <v>63</v>
      </c>
      <c r="H338" s="1" t="s">
        <v>47</v>
      </c>
      <c r="I338" s="1" t="s">
        <v>24</v>
      </c>
      <c r="J338" s="1" t="s">
        <v>64</v>
      </c>
      <c r="K338" s="1" t="s">
        <v>26</v>
      </c>
      <c r="L338" s="1" t="s">
        <v>828</v>
      </c>
      <c r="M338" s="1">
        <v>0.39</v>
      </c>
      <c r="N338" s="1" t="s">
        <v>8</v>
      </c>
      <c r="O338" s="1" t="s">
        <v>35</v>
      </c>
      <c r="P338" s="1" t="s">
        <v>66</v>
      </c>
      <c r="Q338" s="1" t="s">
        <v>76</v>
      </c>
      <c r="R338" s="1">
        <v>90008</v>
      </c>
      <c r="S338" s="2">
        <v>42032</v>
      </c>
      <c r="T338" s="2">
        <v>42033</v>
      </c>
      <c r="U338" s="1">
        <v>34.067999999999998</v>
      </c>
      <c r="V338" s="1">
        <v>36</v>
      </c>
      <c r="W338" s="1">
        <v>267.52999999999997</v>
      </c>
      <c r="X338" s="1">
        <v>17155</v>
      </c>
      <c r="Y338" s="1">
        <f>Table1[[#This Row],[Unit Price]]-Table1[[#This Row],[Discount]]</f>
        <v>6.88</v>
      </c>
      <c r="Z338" s="1" t="s">
        <v>3221</v>
      </c>
    </row>
    <row r="339" spans="1:26" x14ac:dyDescent="0.2">
      <c r="A339" s="3">
        <v>556</v>
      </c>
      <c r="B339" s="3" t="s">
        <v>829</v>
      </c>
      <c r="C339" s="3" t="s">
        <v>92</v>
      </c>
      <c r="D339" s="3">
        <v>0</v>
      </c>
      <c r="E339" s="3">
        <v>6.88</v>
      </c>
      <c r="F339" s="3">
        <v>2</v>
      </c>
      <c r="G339" s="3" t="s">
        <v>63</v>
      </c>
      <c r="H339" s="3" t="s">
        <v>47</v>
      </c>
      <c r="I339" s="3" t="s">
        <v>24</v>
      </c>
      <c r="J339" s="3" t="s">
        <v>64</v>
      </c>
      <c r="K339" s="3" t="s">
        <v>26</v>
      </c>
      <c r="L339" s="3" t="s">
        <v>828</v>
      </c>
      <c r="M339" s="3">
        <v>0.39</v>
      </c>
      <c r="N339" s="3" t="s">
        <v>8</v>
      </c>
      <c r="O339" s="3" t="s">
        <v>35</v>
      </c>
      <c r="P339" s="3" t="s">
        <v>122</v>
      </c>
      <c r="Q339" s="3" t="s">
        <v>830</v>
      </c>
      <c r="R339" s="3">
        <v>84604</v>
      </c>
      <c r="S339" s="4">
        <v>42032</v>
      </c>
      <c r="T339" s="4">
        <v>42033</v>
      </c>
      <c r="U339" s="3">
        <v>46.147199999999998</v>
      </c>
      <c r="V339" s="3">
        <v>9</v>
      </c>
      <c r="W339" s="3">
        <v>66.88</v>
      </c>
      <c r="X339" s="3">
        <v>86189</v>
      </c>
      <c r="Y339" s="3">
        <f>Table1[[#This Row],[Unit Price]]-Table1[[#This Row],[Discount]]</f>
        <v>6.88</v>
      </c>
      <c r="Z339" s="3" t="s">
        <v>3221</v>
      </c>
    </row>
    <row r="340" spans="1:26" x14ac:dyDescent="0.2">
      <c r="A340" s="1">
        <v>556</v>
      </c>
      <c r="B340" s="1" t="s">
        <v>829</v>
      </c>
      <c r="C340" s="1" t="s">
        <v>92</v>
      </c>
      <c r="D340" s="1">
        <v>0.03</v>
      </c>
      <c r="E340" s="1">
        <v>32.479999999999997</v>
      </c>
      <c r="F340" s="1">
        <v>35</v>
      </c>
      <c r="G340" s="1" t="s">
        <v>63</v>
      </c>
      <c r="H340" s="1" t="s">
        <v>47</v>
      </c>
      <c r="I340" s="1" t="s">
        <v>24</v>
      </c>
      <c r="J340" s="1" t="s">
        <v>54</v>
      </c>
      <c r="K340" s="1" t="s">
        <v>40</v>
      </c>
      <c r="L340" s="1" t="s">
        <v>761</v>
      </c>
      <c r="M340" s="1">
        <v>0.81</v>
      </c>
      <c r="N340" s="1" t="s">
        <v>8</v>
      </c>
      <c r="O340" s="1" t="s">
        <v>35</v>
      </c>
      <c r="P340" s="1" t="s">
        <v>122</v>
      </c>
      <c r="Q340" s="1" t="s">
        <v>830</v>
      </c>
      <c r="R340" s="1">
        <v>84604</v>
      </c>
      <c r="S340" s="2">
        <v>42032</v>
      </c>
      <c r="T340" s="2">
        <v>42032</v>
      </c>
      <c r="U340" s="1">
        <v>-1116.3348000000001</v>
      </c>
      <c r="V340" s="1">
        <v>8</v>
      </c>
      <c r="W340" s="1">
        <v>274.91000000000003</v>
      </c>
      <c r="X340" s="1">
        <v>86189</v>
      </c>
      <c r="Y340" s="1">
        <f>Table1[[#This Row],[Unit Price]]-Table1[[#This Row],[Discount]]</f>
        <v>32.449999999999996</v>
      </c>
      <c r="Z340" s="1" t="s">
        <v>3221</v>
      </c>
    </row>
    <row r="341" spans="1:26" x14ac:dyDescent="0.2">
      <c r="A341" s="3">
        <v>1875</v>
      </c>
      <c r="B341" s="3" t="s">
        <v>831</v>
      </c>
      <c r="C341" s="3" t="s">
        <v>1</v>
      </c>
      <c r="D341" s="3">
        <v>0.09</v>
      </c>
      <c r="E341" s="3">
        <v>95.99</v>
      </c>
      <c r="F341" s="3">
        <v>4.9000000000000004</v>
      </c>
      <c r="G341" s="3" t="s">
        <v>14</v>
      </c>
      <c r="H341" s="3" t="s">
        <v>15</v>
      </c>
      <c r="I341" s="3" t="s">
        <v>16</v>
      </c>
      <c r="J341" s="3" t="s">
        <v>111</v>
      </c>
      <c r="K341" s="3" t="s">
        <v>49</v>
      </c>
      <c r="L341" s="3" t="s">
        <v>744</v>
      </c>
      <c r="M341" s="3">
        <v>0.56000000000000005</v>
      </c>
      <c r="N341" s="3" t="s">
        <v>8</v>
      </c>
      <c r="O341" s="3" t="s">
        <v>9</v>
      </c>
      <c r="P341" s="3" t="s">
        <v>218</v>
      </c>
      <c r="Q341" s="3" t="s">
        <v>832</v>
      </c>
      <c r="R341" s="3">
        <v>23320</v>
      </c>
      <c r="S341" s="4">
        <v>42033</v>
      </c>
      <c r="T341" s="4">
        <v>42035</v>
      </c>
      <c r="U341" s="3">
        <v>34.302</v>
      </c>
      <c r="V341" s="3">
        <v>4</v>
      </c>
      <c r="W341" s="3">
        <v>320.75</v>
      </c>
      <c r="X341" s="3">
        <v>90899</v>
      </c>
      <c r="Y341" s="3">
        <f>Table1[[#This Row],[Unit Price]]-Table1[[#This Row],[Discount]]</f>
        <v>95.899999999999991</v>
      </c>
      <c r="Z341" s="3" t="s">
        <v>3219</v>
      </c>
    </row>
    <row r="342" spans="1:26" x14ac:dyDescent="0.2">
      <c r="A342" s="1">
        <v>2265</v>
      </c>
      <c r="B342" s="1" t="s">
        <v>833</v>
      </c>
      <c r="C342" s="1" t="s">
        <v>1</v>
      </c>
      <c r="D342" s="1">
        <v>0.1</v>
      </c>
      <c r="E342" s="1">
        <v>7.45</v>
      </c>
      <c r="F342" s="1">
        <v>6.28</v>
      </c>
      <c r="G342" s="1" t="s">
        <v>14</v>
      </c>
      <c r="H342" s="1" t="s">
        <v>70</v>
      </c>
      <c r="I342" s="1" t="s">
        <v>24</v>
      </c>
      <c r="J342" s="1" t="s">
        <v>48</v>
      </c>
      <c r="K342" s="1" t="s">
        <v>49</v>
      </c>
      <c r="L342" s="1" t="s">
        <v>834</v>
      </c>
      <c r="M342" s="1">
        <v>0.4</v>
      </c>
      <c r="N342" s="1" t="s">
        <v>8</v>
      </c>
      <c r="O342" s="1" t="s">
        <v>28</v>
      </c>
      <c r="P342" s="1" t="s">
        <v>56</v>
      </c>
      <c r="Q342" s="1" t="s">
        <v>835</v>
      </c>
      <c r="R342" s="1">
        <v>64130</v>
      </c>
      <c r="S342" s="2">
        <v>42033</v>
      </c>
      <c r="T342" s="2">
        <v>42036</v>
      </c>
      <c r="U342" s="1">
        <v>-69.873999999999995</v>
      </c>
      <c r="V342" s="1">
        <v>8</v>
      </c>
      <c r="W342" s="1">
        <v>59.4</v>
      </c>
      <c r="X342" s="1">
        <v>86612</v>
      </c>
      <c r="Y342" s="1">
        <f>Table1[[#This Row],[Unit Price]]-Table1[[#This Row],[Discount]]</f>
        <v>7.3500000000000005</v>
      </c>
      <c r="Z342" s="1" t="s">
        <v>3220</v>
      </c>
    </row>
    <row r="343" spans="1:26" x14ac:dyDescent="0.2">
      <c r="A343" s="3">
        <v>2265</v>
      </c>
      <c r="B343" s="3" t="s">
        <v>833</v>
      </c>
      <c r="C343" s="3" t="s">
        <v>1</v>
      </c>
      <c r="D343" s="3">
        <v>0.01</v>
      </c>
      <c r="E343" s="3">
        <v>6.48</v>
      </c>
      <c r="F343" s="3">
        <v>7.86</v>
      </c>
      <c r="G343" s="3" t="s">
        <v>14</v>
      </c>
      <c r="H343" s="3" t="s">
        <v>70</v>
      </c>
      <c r="I343" s="3" t="s">
        <v>24</v>
      </c>
      <c r="J343" s="3" t="s">
        <v>64</v>
      </c>
      <c r="K343" s="3" t="s">
        <v>49</v>
      </c>
      <c r="L343" s="3" t="s">
        <v>836</v>
      </c>
      <c r="M343" s="3">
        <v>0.37</v>
      </c>
      <c r="N343" s="3" t="s">
        <v>8</v>
      </c>
      <c r="O343" s="3" t="s">
        <v>28</v>
      </c>
      <c r="P343" s="3" t="s">
        <v>56</v>
      </c>
      <c r="Q343" s="3" t="s">
        <v>835</v>
      </c>
      <c r="R343" s="3">
        <v>64130</v>
      </c>
      <c r="S343" s="4">
        <v>42033</v>
      </c>
      <c r="T343" s="4">
        <v>42035</v>
      </c>
      <c r="U343" s="3">
        <v>-135.74</v>
      </c>
      <c r="V343" s="3">
        <v>10</v>
      </c>
      <c r="W343" s="3">
        <v>66.459999999999994</v>
      </c>
      <c r="X343" s="3">
        <v>86612</v>
      </c>
      <c r="Y343" s="3">
        <f>Table1[[#This Row],[Unit Price]]-Table1[[#This Row],[Discount]]</f>
        <v>6.4700000000000006</v>
      </c>
      <c r="Z343" s="3" t="s">
        <v>3220</v>
      </c>
    </row>
    <row r="344" spans="1:26" x14ac:dyDescent="0.2">
      <c r="A344" s="1">
        <v>699</v>
      </c>
      <c r="B344" s="1" t="s">
        <v>837</v>
      </c>
      <c r="C344" s="1" t="s">
        <v>92</v>
      </c>
      <c r="D344" s="1">
        <v>7.0000000000000007E-2</v>
      </c>
      <c r="E344" s="1">
        <v>5.0199999999999996</v>
      </c>
      <c r="F344" s="1">
        <v>5.14</v>
      </c>
      <c r="G344" s="1" t="s">
        <v>14</v>
      </c>
      <c r="H344" s="1" t="s">
        <v>15</v>
      </c>
      <c r="I344" s="1" t="s">
        <v>16</v>
      </c>
      <c r="J344" s="1" t="s">
        <v>17</v>
      </c>
      <c r="K344" s="1" t="s">
        <v>18</v>
      </c>
      <c r="L344" s="1" t="s">
        <v>367</v>
      </c>
      <c r="M344" s="1">
        <v>0.79</v>
      </c>
      <c r="N344" s="1" t="s">
        <v>8</v>
      </c>
      <c r="O344" s="1" t="s">
        <v>35</v>
      </c>
      <c r="P344" s="1" t="s">
        <v>66</v>
      </c>
      <c r="Q344" s="1" t="s">
        <v>76</v>
      </c>
      <c r="R344" s="1">
        <v>90041</v>
      </c>
      <c r="S344" s="2">
        <v>42033</v>
      </c>
      <c r="T344" s="2">
        <v>42035</v>
      </c>
      <c r="U344" s="1">
        <v>-168.72</v>
      </c>
      <c r="V344" s="1">
        <v>42</v>
      </c>
      <c r="W344" s="1">
        <v>210.1</v>
      </c>
      <c r="X344" s="1">
        <v>32420</v>
      </c>
      <c r="Y344" s="1">
        <f>Table1[[#This Row],[Unit Price]]-Table1[[#This Row],[Discount]]</f>
        <v>4.9499999999999993</v>
      </c>
      <c r="Z344" s="1" t="s">
        <v>3221</v>
      </c>
    </row>
    <row r="345" spans="1:26" x14ac:dyDescent="0.2">
      <c r="A345" s="3">
        <v>699</v>
      </c>
      <c r="B345" s="3" t="s">
        <v>837</v>
      </c>
      <c r="C345" s="3" t="s">
        <v>92</v>
      </c>
      <c r="D345" s="3">
        <v>7.0000000000000007E-2</v>
      </c>
      <c r="E345" s="3">
        <v>280.98</v>
      </c>
      <c r="F345" s="3">
        <v>57</v>
      </c>
      <c r="G345" s="3" t="s">
        <v>2</v>
      </c>
      <c r="H345" s="3" t="s">
        <v>15</v>
      </c>
      <c r="I345" s="3" t="s">
        <v>4</v>
      </c>
      <c r="J345" s="3" t="s">
        <v>85</v>
      </c>
      <c r="K345" s="3" t="s">
        <v>33</v>
      </c>
      <c r="L345" s="3" t="s">
        <v>838</v>
      </c>
      <c r="M345" s="3">
        <v>0.78</v>
      </c>
      <c r="N345" s="3" t="s">
        <v>8</v>
      </c>
      <c r="O345" s="3" t="s">
        <v>35</v>
      </c>
      <c r="P345" s="3" t="s">
        <v>66</v>
      </c>
      <c r="Q345" s="3" t="s">
        <v>76</v>
      </c>
      <c r="R345" s="3">
        <v>90041</v>
      </c>
      <c r="S345" s="4">
        <v>42033</v>
      </c>
      <c r="T345" s="4">
        <v>42035</v>
      </c>
      <c r="U345" s="3">
        <v>-439.62</v>
      </c>
      <c r="V345" s="3">
        <v>23</v>
      </c>
      <c r="W345" s="3">
        <v>6499.87</v>
      </c>
      <c r="X345" s="3">
        <v>32420</v>
      </c>
      <c r="Y345" s="3">
        <f>Table1[[#This Row],[Unit Price]]-Table1[[#This Row],[Discount]]</f>
        <v>280.91000000000003</v>
      </c>
      <c r="Z345" s="3" t="s">
        <v>3221</v>
      </c>
    </row>
    <row r="346" spans="1:26" x14ac:dyDescent="0.2">
      <c r="A346" s="1">
        <v>2061</v>
      </c>
      <c r="B346" s="1" t="s">
        <v>839</v>
      </c>
      <c r="C346" s="1" t="s">
        <v>92</v>
      </c>
      <c r="D346" s="1">
        <v>0.02</v>
      </c>
      <c r="E346" s="1">
        <v>240.98</v>
      </c>
      <c r="F346" s="1">
        <v>60.2</v>
      </c>
      <c r="G346" s="1" t="s">
        <v>2</v>
      </c>
      <c r="H346" s="1" t="s">
        <v>70</v>
      </c>
      <c r="I346" s="1" t="s">
        <v>4</v>
      </c>
      <c r="J346" s="1" t="s">
        <v>93</v>
      </c>
      <c r="K346" s="1" t="s">
        <v>6</v>
      </c>
      <c r="L346" s="1" t="s">
        <v>840</v>
      </c>
      <c r="M346" s="1">
        <v>0.56000000000000005</v>
      </c>
      <c r="N346" s="1" t="s">
        <v>8</v>
      </c>
      <c r="O346" s="1" t="s">
        <v>28</v>
      </c>
      <c r="P346" s="1" t="s">
        <v>109</v>
      </c>
      <c r="Q346" s="1" t="s">
        <v>841</v>
      </c>
      <c r="R346" s="1">
        <v>69101</v>
      </c>
      <c r="S346" s="2">
        <v>42033</v>
      </c>
      <c r="T346" s="2">
        <v>42035</v>
      </c>
      <c r="U346" s="1">
        <v>-272.71319999999997</v>
      </c>
      <c r="V346" s="1">
        <v>1</v>
      </c>
      <c r="W346" s="1">
        <v>260.66000000000003</v>
      </c>
      <c r="X346" s="1">
        <v>87146</v>
      </c>
      <c r="Y346" s="1">
        <f>Table1[[#This Row],[Unit Price]]-Table1[[#This Row],[Discount]]</f>
        <v>240.95999999999998</v>
      </c>
      <c r="Z346" s="1" t="s">
        <v>3220</v>
      </c>
    </row>
    <row r="347" spans="1:26" x14ac:dyDescent="0.2">
      <c r="A347" s="3">
        <v>2062</v>
      </c>
      <c r="B347" s="3" t="s">
        <v>842</v>
      </c>
      <c r="C347" s="3" t="s">
        <v>92</v>
      </c>
      <c r="D347" s="3">
        <v>0.02</v>
      </c>
      <c r="E347" s="3">
        <v>420.98</v>
      </c>
      <c r="F347" s="3">
        <v>19.989999999999998</v>
      </c>
      <c r="G347" s="3" t="s">
        <v>14</v>
      </c>
      <c r="H347" s="3" t="s">
        <v>70</v>
      </c>
      <c r="I347" s="3" t="s">
        <v>24</v>
      </c>
      <c r="J347" s="3" t="s">
        <v>48</v>
      </c>
      <c r="K347" s="3" t="s">
        <v>49</v>
      </c>
      <c r="L347" s="3" t="s">
        <v>843</v>
      </c>
      <c r="M347" s="3">
        <v>0.35</v>
      </c>
      <c r="N347" s="3" t="s">
        <v>8</v>
      </c>
      <c r="O347" s="3" t="s">
        <v>9</v>
      </c>
      <c r="P347" s="3" t="s">
        <v>218</v>
      </c>
      <c r="Q347" s="3" t="s">
        <v>844</v>
      </c>
      <c r="R347" s="3">
        <v>23111</v>
      </c>
      <c r="S347" s="4">
        <v>42033</v>
      </c>
      <c r="T347" s="4">
        <v>42036</v>
      </c>
      <c r="U347" s="3">
        <v>-162.69399999999999</v>
      </c>
      <c r="V347" s="3">
        <v>10</v>
      </c>
      <c r="W347" s="3">
        <v>4249.37</v>
      </c>
      <c r="X347" s="3">
        <v>87146</v>
      </c>
      <c r="Y347" s="3">
        <f>Table1[[#This Row],[Unit Price]]-Table1[[#This Row],[Discount]]</f>
        <v>420.96000000000004</v>
      </c>
      <c r="Z347" s="3" t="s">
        <v>3219</v>
      </c>
    </row>
    <row r="348" spans="1:26" x14ac:dyDescent="0.2">
      <c r="A348" s="1">
        <v>767</v>
      </c>
      <c r="B348" s="1" t="s">
        <v>845</v>
      </c>
      <c r="C348" s="1" t="s">
        <v>1</v>
      </c>
      <c r="D348" s="1">
        <v>0.1</v>
      </c>
      <c r="E348" s="1">
        <v>31.78</v>
      </c>
      <c r="F348" s="1">
        <v>1.99</v>
      </c>
      <c r="G348" s="1" t="s">
        <v>14</v>
      </c>
      <c r="H348" s="1" t="s">
        <v>70</v>
      </c>
      <c r="I348" s="1" t="s">
        <v>16</v>
      </c>
      <c r="J348" s="1" t="s">
        <v>17</v>
      </c>
      <c r="K348" s="1" t="s">
        <v>18</v>
      </c>
      <c r="L348" s="1" t="s">
        <v>846</v>
      </c>
      <c r="M348" s="1">
        <v>0.42</v>
      </c>
      <c r="N348" s="1" t="s">
        <v>8</v>
      </c>
      <c r="O348" s="1" t="s">
        <v>28</v>
      </c>
      <c r="P348" s="1" t="s">
        <v>79</v>
      </c>
      <c r="Q348" s="1" t="s">
        <v>847</v>
      </c>
      <c r="R348" s="1">
        <v>61201</v>
      </c>
      <c r="S348" s="2">
        <v>42034</v>
      </c>
      <c r="T348" s="2">
        <v>42036</v>
      </c>
      <c r="U348" s="1">
        <v>232.2816</v>
      </c>
      <c r="V348" s="1">
        <v>11</v>
      </c>
      <c r="W348" s="1">
        <v>336.64</v>
      </c>
      <c r="X348" s="1">
        <v>86279</v>
      </c>
      <c r="Y348" s="1">
        <f>Table1[[#This Row],[Unit Price]]-Table1[[#This Row],[Discount]]</f>
        <v>31.68</v>
      </c>
      <c r="Z348" s="1" t="s">
        <v>3220</v>
      </c>
    </row>
    <row r="349" spans="1:26" x14ac:dyDescent="0.2">
      <c r="A349" s="3">
        <v>550</v>
      </c>
      <c r="B349" s="3" t="s">
        <v>848</v>
      </c>
      <c r="C349" s="3" t="s">
        <v>13</v>
      </c>
      <c r="D349" s="3">
        <v>0.05</v>
      </c>
      <c r="E349" s="3">
        <v>1.68</v>
      </c>
      <c r="F349" s="3">
        <v>1.57</v>
      </c>
      <c r="G349" s="3" t="s">
        <v>14</v>
      </c>
      <c r="H349" s="3" t="s">
        <v>70</v>
      </c>
      <c r="I349" s="3" t="s">
        <v>24</v>
      </c>
      <c r="J349" s="3" t="s">
        <v>25</v>
      </c>
      <c r="K349" s="3" t="s">
        <v>26</v>
      </c>
      <c r="L349" s="3" t="s">
        <v>550</v>
      </c>
      <c r="M349" s="3">
        <v>0.59</v>
      </c>
      <c r="N349" s="3" t="s">
        <v>8</v>
      </c>
      <c r="O349" s="3" t="s">
        <v>28</v>
      </c>
      <c r="P349" s="3" t="s">
        <v>163</v>
      </c>
      <c r="Q349" s="3" t="s">
        <v>849</v>
      </c>
      <c r="R349" s="3">
        <v>78155</v>
      </c>
      <c r="S349" s="4">
        <v>42034</v>
      </c>
      <c r="T349" s="4">
        <v>42035</v>
      </c>
      <c r="U349" s="3">
        <v>-33.340000000000003</v>
      </c>
      <c r="V349" s="3">
        <v>11</v>
      </c>
      <c r="W349" s="3">
        <v>18.75</v>
      </c>
      <c r="X349" s="3">
        <v>90909</v>
      </c>
      <c r="Y349" s="3">
        <f>Table1[[#This Row],[Unit Price]]-Table1[[#This Row],[Discount]]</f>
        <v>1.63</v>
      </c>
      <c r="Z349" s="3" t="s">
        <v>3220</v>
      </c>
    </row>
    <row r="350" spans="1:26" x14ac:dyDescent="0.2">
      <c r="A350" s="1">
        <v>550</v>
      </c>
      <c r="B350" s="1" t="s">
        <v>848</v>
      </c>
      <c r="C350" s="1" t="s">
        <v>13</v>
      </c>
      <c r="D350" s="1">
        <v>0.1</v>
      </c>
      <c r="E350" s="1">
        <v>218.75</v>
      </c>
      <c r="F350" s="1">
        <v>69.64</v>
      </c>
      <c r="G350" s="1" t="s">
        <v>2</v>
      </c>
      <c r="H350" s="1" t="s">
        <v>70</v>
      </c>
      <c r="I350" s="1" t="s">
        <v>4</v>
      </c>
      <c r="J350" s="1" t="s">
        <v>5</v>
      </c>
      <c r="K350" s="1" t="s">
        <v>6</v>
      </c>
      <c r="L350" s="1" t="s">
        <v>850</v>
      </c>
      <c r="M350" s="1">
        <v>0.77</v>
      </c>
      <c r="N350" s="1" t="s">
        <v>8</v>
      </c>
      <c r="O350" s="1" t="s">
        <v>28</v>
      </c>
      <c r="P350" s="1" t="s">
        <v>163</v>
      </c>
      <c r="Q350" s="1" t="s">
        <v>849</v>
      </c>
      <c r="R350" s="1">
        <v>78155</v>
      </c>
      <c r="S350" s="2">
        <v>42034</v>
      </c>
      <c r="T350" s="2">
        <v>42036</v>
      </c>
      <c r="U350" s="1">
        <v>-201.27600000000001</v>
      </c>
      <c r="V350" s="1">
        <v>1</v>
      </c>
      <c r="W350" s="1">
        <v>188.51</v>
      </c>
      <c r="X350" s="1">
        <v>90909</v>
      </c>
      <c r="Y350" s="1">
        <f>Table1[[#This Row],[Unit Price]]-Table1[[#This Row],[Discount]]</f>
        <v>218.65</v>
      </c>
      <c r="Z350" s="1" t="s">
        <v>3220</v>
      </c>
    </row>
    <row r="351" spans="1:26" x14ac:dyDescent="0.2">
      <c r="A351" s="3">
        <v>551</v>
      </c>
      <c r="B351" s="3" t="s">
        <v>851</v>
      </c>
      <c r="C351" s="3" t="s">
        <v>13</v>
      </c>
      <c r="D351" s="3">
        <v>0</v>
      </c>
      <c r="E351" s="3">
        <v>15.04</v>
      </c>
      <c r="F351" s="3">
        <v>1.97</v>
      </c>
      <c r="G351" s="3" t="s">
        <v>14</v>
      </c>
      <c r="H351" s="3" t="s">
        <v>70</v>
      </c>
      <c r="I351" s="3" t="s">
        <v>24</v>
      </c>
      <c r="J351" s="3" t="s">
        <v>64</v>
      </c>
      <c r="K351" s="3" t="s">
        <v>26</v>
      </c>
      <c r="L351" s="3" t="s">
        <v>68</v>
      </c>
      <c r="M351" s="3">
        <v>0.39</v>
      </c>
      <c r="N351" s="3" t="s">
        <v>8</v>
      </c>
      <c r="O351" s="3" t="s">
        <v>28</v>
      </c>
      <c r="P351" s="3" t="s">
        <v>163</v>
      </c>
      <c r="Q351" s="3" t="s">
        <v>852</v>
      </c>
      <c r="R351" s="3">
        <v>75090</v>
      </c>
      <c r="S351" s="4">
        <v>42034</v>
      </c>
      <c r="T351" s="4">
        <v>42036</v>
      </c>
      <c r="U351" s="3">
        <v>21.514199999999999</v>
      </c>
      <c r="V351" s="3">
        <v>2</v>
      </c>
      <c r="W351" s="3">
        <v>31.18</v>
      </c>
      <c r="X351" s="3">
        <v>90909</v>
      </c>
      <c r="Y351" s="3">
        <f>Table1[[#This Row],[Unit Price]]-Table1[[#This Row],[Discount]]</f>
        <v>15.04</v>
      </c>
      <c r="Z351" s="3" t="s">
        <v>3220</v>
      </c>
    </row>
    <row r="352" spans="1:26" x14ac:dyDescent="0.2">
      <c r="A352" s="1">
        <v>1442</v>
      </c>
      <c r="B352" s="1" t="s">
        <v>853</v>
      </c>
      <c r="C352" s="1" t="s">
        <v>23</v>
      </c>
      <c r="D352" s="1">
        <v>0.02</v>
      </c>
      <c r="E352" s="1">
        <v>15.99</v>
      </c>
      <c r="F352" s="1">
        <v>13.18</v>
      </c>
      <c r="G352" s="1" t="s">
        <v>63</v>
      </c>
      <c r="H352" s="1" t="s">
        <v>70</v>
      </c>
      <c r="I352" s="1" t="s">
        <v>24</v>
      </c>
      <c r="J352" s="1" t="s">
        <v>48</v>
      </c>
      <c r="K352" s="1" t="s">
        <v>49</v>
      </c>
      <c r="L352" s="1" t="s">
        <v>271</v>
      </c>
      <c r="M352" s="1">
        <v>0.37</v>
      </c>
      <c r="N352" s="1" t="s">
        <v>8</v>
      </c>
      <c r="O352" s="1" t="s">
        <v>28</v>
      </c>
      <c r="P352" s="1" t="s">
        <v>56</v>
      </c>
      <c r="Q352" s="1" t="s">
        <v>854</v>
      </c>
      <c r="R352" s="1">
        <v>65807</v>
      </c>
      <c r="S352" s="2">
        <v>42034</v>
      </c>
      <c r="T352" s="2">
        <v>42038</v>
      </c>
      <c r="U352" s="1">
        <v>-76.992500000000007</v>
      </c>
      <c r="V352" s="1">
        <v>7</v>
      </c>
      <c r="W352" s="1">
        <v>123.03</v>
      </c>
      <c r="X352" s="1">
        <v>89077</v>
      </c>
      <c r="Y352" s="1">
        <f>Table1[[#This Row],[Unit Price]]-Table1[[#This Row],[Discount]]</f>
        <v>15.97</v>
      </c>
      <c r="Z352" s="1" t="s">
        <v>3220</v>
      </c>
    </row>
    <row r="353" spans="1:26" x14ac:dyDescent="0.2">
      <c r="A353" s="3">
        <v>1442</v>
      </c>
      <c r="B353" s="3" t="s">
        <v>853</v>
      </c>
      <c r="C353" s="3" t="s">
        <v>23</v>
      </c>
      <c r="D353" s="3">
        <v>0.09</v>
      </c>
      <c r="E353" s="3">
        <v>46.94</v>
      </c>
      <c r="F353" s="3">
        <v>6.77</v>
      </c>
      <c r="G353" s="3" t="s">
        <v>63</v>
      </c>
      <c r="H353" s="3" t="s">
        <v>70</v>
      </c>
      <c r="I353" s="3" t="s">
        <v>4</v>
      </c>
      <c r="J353" s="3" t="s">
        <v>102</v>
      </c>
      <c r="K353" s="3" t="s">
        <v>49</v>
      </c>
      <c r="L353" s="3" t="s">
        <v>855</v>
      </c>
      <c r="M353" s="3">
        <v>0.44</v>
      </c>
      <c r="N353" s="3" t="s">
        <v>8</v>
      </c>
      <c r="O353" s="3" t="s">
        <v>28</v>
      </c>
      <c r="P353" s="3" t="s">
        <v>56</v>
      </c>
      <c r="Q353" s="3" t="s">
        <v>854</v>
      </c>
      <c r="R353" s="3">
        <v>65807</v>
      </c>
      <c r="S353" s="4">
        <v>42034</v>
      </c>
      <c r="T353" s="4">
        <v>42034</v>
      </c>
      <c r="U353" s="3">
        <v>297.96960000000001</v>
      </c>
      <c r="V353" s="3">
        <v>10</v>
      </c>
      <c r="W353" s="3">
        <v>431.84</v>
      </c>
      <c r="X353" s="3">
        <v>89077</v>
      </c>
      <c r="Y353" s="3">
        <f>Table1[[#This Row],[Unit Price]]-Table1[[#This Row],[Discount]]</f>
        <v>46.849999999999994</v>
      </c>
      <c r="Z353" s="3" t="s">
        <v>3220</v>
      </c>
    </row>
    <row r="354" spans="1:26" x14ac:dyDescent="0.2">
      <c r="A354" s="1">
        <v>2775</v>
      </c>
      <c r="B354" s="1" t="s">
        <v>856</v>
      </c>
      <c r="C354" s="1" t="s">
        <v>23</v>
      </c>
      <c r="D354" s="1">
        <v>7.0000000000000007E-2</v>
      </c>
      <c r="E354" s="1">
        <v>574.74</v>
      </c>
      <c r="F354" s="1">
        <v>24.49</v>
      </c>
      <c r="G354" s="1" t="s">
        <v>14</v>
      </c>
      <c r="H354" s="1" t="s">
        <v>15</v>
      </c>
      <c r="I354" s="1" t="s">
        <v>16</v>
      </c>
      <c r="J354" s="1" t="s">
        <v>32</v>
      </c>
      <c r="K354" s="1" t="s">
        <v>40</v>
      </c>
      <c r="L354" s="1" t="s">
        <v>146</v>
      </c>
      <c r="M354" s="1">
        <v>0.37</v>
      </c>
      <c r="N354" s="1" t="s">
        <v>8</v>
      </c>
      <c r="O354" s="1" t="s">
        <v>28</v>
      </c>
      <c r="P354" s="1" t="s">
        <v>79</v>
      </c>
      <c r="Q354" s="1" t="s">
        <v>857</v>
      </c>
      <c r="R354" s="1">
        <v>60131</v>
      </c>
      <c r="S354" s="2">
        <v>42034</v>
      </c>
      <c r="T354" s="2">
        <v>42039</v>
      </c>
      <c r="U354" s="1">
        <v>2860.9331999999999</v>
      </c>
      <c r="V354" s="1">
        <v>8</v>
      </c>
      <c r="W354" s="1">
        <v>4146.28</v>
      </c>
      <c r="X354" s="1">
        <v>91229</v>
      </c>
      <c r="Y354" s="1">
        <f>Table1[[#This Row],[Unit Price]]-Table1[[#This Row],[Discount]]</f>
        <v>574.66999999999996</v>
      </c>
      <c r="Z354" s="1" t="s">
        <v>3220</v>
      </c>
    </row>
    <row r="355" spans="1:26" x14ac:dyDescent="0.2">
      <c r="A355" s="3">
        <v>256</v>
      </c>
      <c r="B355" s="3" t="s">
        <v>858</v>
      </c>
      <c r="C355" s="3" t="s">
        <v>1</v>
      </c>
      <c r="D355" s="3">
        <v>0.03</v>
      </c>
      <c r="E355" s="3">
        <v>8.34</v>
      </c>
      <c r="F355" s="3">
        <v>2.64</v>
      </c>
      <c r="G355" s="3" t="s">
        <v>14</v>
      </c>
      <c r="H355" s="3" t="s">
        <v>47</v>
      </c>
      <c r="I355" s="3" t="s">
        <v>24</v>
      </c>
      <c r="J355" s="3" t="s">
        <v>544</v>
      </c>
      <c r="K355" s="3" t="s">
        <v>18</v>
      </c>
      <c r="L355" s="3" t="s">
        <v>859</v>
      </c>
      <c r="M355" s="3">
        <v>0.59</v>
      </c>
      <c r="N355" s="3" t="s">
        <v>8</v>
      </c>
      <c r="O355" s="3" t="s">
        <v>87</v>
      </c>
      <c r="P355" s="3" t="s">
        <v>296</v>
      </c>
      <c r="Q355" s="3" t="s">
        <v>860</v>
      </c>
      <c r="R355" s="3">
        <v>17331</v>
      </c>
      <c r="S355" s="4">
        <v>42035</v>
      </c>
      <c r="T355" s="4">
        <v>42037</v>
      </c>
      <c r="U355" s="3">
        <v>0.68400000000000005</v>
      </c>
      <c r="V355" s="3">
        <v>4</v>
      </c>
      <c r="W355" s="3">
        <v>34.64</v>
      </c>
      <c r="X355" s="3">
        <v>86267</v>
      </c>
      <c r="Y355" s="3">
        <f>Table1[[#This Row],[Unit Price]]-Table1[[#This Row],[Discount]]</f>
        <v>8.31</v>
      </c>
      <c r="Z355" s="3" t="s">
        <v>3222</v>
      </c>
    </row>
    <row r="356" spans="1:26" x14ac:dyDescent="0.2">
      <c r="A356" s="1">
        <v>343</v>
      </c>
      <c r="B356" s="1" t="s">
        <v>861</v>
      </c>
      <c r="C356" s="1" t="s">
        <v>1</v>
      </c>
      <c r="D356" s="1">
        <v>0.03</v>
      </c>
      <c r="E356" s="1">
        <v>15.23</v>
      </c>
      <c r="F356" s="1">
        <v>27.75</v>
      </c>
      <c r="G356" s="1" t="s">
        <v>2</v>
      </c>
      <c r="H356" s="1" t="s">
        <v>70</v>
      </c>
      <c r="I356" s="1" t="s">
        <v>4</v>
      </c>
      <c r="J356" s="1" t="s">
        <v>5</v>
      </c>
      <c r="K356" s="1" t="s">
        <v>6</v>
      </c>
      <c r="L356" s="1" t="s">
        <v>862</v>
      </c>
      <c r="M356" s="1">
        <v>0.76</v>
      </c>
      <c r="N356" s="1" t="s">
        <v>8</v>
      </c>
      <c r="O356" s="1" t="s">
        <v>87</v>
      </c>
      <c r="P356" s="1" t="s">
        <v>307</v>
      </c>
      <c r="Q356" s="1" t="s">
        <v>863</v>
      </c>
      <c r="R356" s="1">
        <v>4401</v>
      </c>
      <c r="S356" s="2">
        <v>42035</v>
      </c>
      <c r="T356" s="2">
        <v>42036</v>
      </c>
      <c r="U356" s="1">
        <v>11.65095</v>
      </c>
      <c r="V356" s="1">
        <v>7</v>
      </c>
      <c r="W356" s="1">
        <v>111.86</v>
      </c>
      <c r="X356" s="1">
        <v>88151</v>
      </c>
      <c r="Y356" s="1">
        <f>Table1[[#This Row],[Unit Price]]-Table1[[#This Row],[Discount]]</f>
        <v>15.200000000000001</v>
      </c>
      <c r="Z356" s="1" t="s">
        <v>3222</v>
      </c>
    </row>
    <row r="357" spans="1:26" x14ac:dyDescent="0.2">
      <c r="A357" s="3">
        <v>1723</v>
      </c>
      <c r="B357" s="3" t="s">
        <v>864</v>
      </c>
      <c r="C357" s="3" t="s">
        <v>23</v>
      </c>
      <c r="D357" s="3">
        <v>0.1</v>
      </c>
      <c r="E357" s="3">
        <v>49.99</v>
      </c>
      <c r="F357" s="3">
        <v>19.989999999999998</v>
      </c>
      <c r="G357" s="3" t="s">
        <v>63</v>
      </c>
      <c r="H357" s="3" t="s">
        <v>70</v>
      </c>
      <c r="I357" s="3" t="s">
        <v>16</v>
      </c>
      <c r="J357" s="3" t="s">
        <v>17</v>
      </c>
      <c r="K357" s="3" t="s">
        <v>49</v>
      </c>
      <c r="L357" s="3" t="s">
        <v>865</v>
      </c>
      <c r="M357" s="3">
        <v>0.45</v>
      </c>
      <c r="N357" s="3" t="s">
        <v>8</v>
      </c>
      <c r="O357" s="3" t="s">
        <v>35</v>
      </c>
      <c r="P357" s="3" t="s">
        <v>66</v>
      </c>
      <c r="Q357" s="3" t="s">
        <v>866</v>
      </c>
      <c r="R357" s="3">
        <v>92037</v>
      </c>
      <c r="S357" s="4">
        <v>42035</v>
      </c>
      <c r="T357" s="4">
        <v>42040</v>
      </c>
      <c r="U357" s="3">
        <v>13.507999999999999</v>
      </c>
      <c r="V357" s="3">
        <v>46</v>
      </c>
      <c r="W357" s="3">
        <v>2188.06</v>
      </c>
      <c r="X357" s="3">
        <v>40101</v>
      </c>
      <c r="Y357" s="3">
        <f>Table1[[#This Row],[Unit Price]]-Table1[[#This Row],[Discount]]</f>
        <v>49.89</v>
      </c>
      <c r="Z357" s="3" t="s">
        <v>3221</v>
      </c>
    </row>
    <row r="358" spans="1:26" x14ac:dyDescent="0.2">
      <c r="A358" s="1">
        <v>2202</v>
      </c>
      <c r="B358" s="1" t="s">
        <v>867</v>
      </c>
      <c r="C358" s="1" t="s">
        <v>23</v>
      </c>
      <c r="D358" s="1">
        <v>0.09</v>
      </c>
      <c r="E358" s="1">
        <v>160.97999999999999</v>
      </c>
      <c r="F358" s="1">
        <v>30</v>
      </c>
      <c r="G358" s="1" t="s">
        <v>2</v>
      </c>
      <c r="H358" s="1" t="s">
        <v>47</v>
      </c>
      <c r="I358" s="1" t="s">
        <v>4</v>
      </c>
      <c r="J358" s="1" t="s">
        <v>85</v>
      </c>
      <c r="K358" s="1" t="s">
        <v>33</v>
      </c>
      <c r="L358" s="1" t="s">
        <v>868</v>
      </c>
      <c r="M358" s="1">
        <v>0.62</v>
      </c>
      <c r="N358" s="1" t="s">
        <v>8</v>
      </c>
      <c r="O358" s="1" t="s">
        <v>28</v>
      </c>
      <c r="P358" s="1" t="s">
        <v>60</v>
      </c>
      <c r="Q358" s="1" t="s">
        <v>869</v>
      </c>
      <c r="R358" s="1">
        <v>55429</v>
      </c>
      <c r="S358" s="2">
        <v>42035</v>
      </c>
      <c r="T358" s="2">
        <v>42035</v>
      </c>
      <c r="U358" s="1">
        <v>357.428</v>
      </c>
      <c r="V358" s="1">
        <v>11</v>
      </c>
      <c r="W358" s="1">
        <v>1635.38</v>
      </c>
      <c r="X358" s="1">
        <v>86050</v>
      </c>
      <c r="Y358" s="1">
        <f>Table1[[#This Row],[Unit Price]]-Table1[[#This Row],[Discount]]</f>
        <v>160.88999999999999</v>
      </c>
      <c r="Z358" s="1" t="s">
        <v>3220</v>
      </c>
    </row>
    <row r="359" spans="1:26" x14ac:dyDescent="0.2">
      <c r="A359" s="3">
        <v>2202</v>
      </c>
      <c r="B359" s="3" t="s">
        <v>867</v>
      </c>
      <c r="C359" s="3" t="s">
        <v>23</v>
      </c>
      <c r="D359" s="3">
        <v>0.09</v>
      </c>
      <c r="E359" s="3">
        <v>6.3</v>
      </c>
      <c r="F359" s="3">
        <v>0.5</v>
      </c>
      <c r="G359" s="3" t="s">
        <v>14</v>
      </c>
      <c r="H359" s="3" t="s">
        <v>47</v>
      </c>
      <c r="I359" s="3" t="s">
        <v>24</v>
      </c>
      <c r="J359" s="3" t="s">
        <v>128</v>
      </c>
      <c r="K359" s="3" t="s">
        <v>49</v>
      </c>
      <c r="L359" s="3" t="s">
        <v>398</v>
      </c>
      <c r="M359" s="3">
        <v>0.39</v>
      </c>
      <c r="N359" s="3" t="s">
        <v>8</v>
      </c>
      <c r="O359" s="3" t="s">
        <v>28</v>
      </c>
      <c r="P359" s="3" t="s">
        <v>60</v>
      </c>
      <c r="Q359" s="3" t="s">
        <v>869</v>
      </c>
      <c r="R359" s="3">
        <v>55429</v>
      </c>
      <c r="S359" s="4">
        <v>42035</v>
      </c>
      <c r="T359" s="4">
        <v>42035</v>
      </c>
      <c r="U359" s="3">
        <v>40.351199999999999</v>
      </c>
      <c r="V359" s="3">
        <v>10</v>
      </c>
      <c r="W359" s="3">
        <v>58.48</v>
      </c>
      <c r="X359" s="3">
        <v>86050</v>
      </c>
      <c r="Y359" s="3">
        <f>Table1[[#This Row],[Unit Price]]-Table1[[#This Row],[Discount]]</f>
        <v>6.21</v>
      </c>
      <c r="Z359" s="3" t="s">
        <v>3220</v>
      </c>
    </row>
    <row r="360" spans="1:26" x14ac:dyDescent="0.2">
      <c r="A360" s="1">
        <v>2202</v>
      </c>
      <c r="B360" s="1" t="s">
        <v>867</v>
      </c>
      <c r="C360" s="1" t="s">
        <v>23</v>
      </c>
      <c r="D360" s="1">
        <v>0</v>
      </c>
      <c r="E360" s="1">
        <v>4.9800000000000004</v>
      </c>
      <c r="F360" s="1">
        <v>0.8</v>
      </c>
      <c r="G360" s="1" t="s">
        <v>14</v>
      </c>
      <c r="H360" s="1" t="s">
        <v>47</v>
      </c>
      <c r="I360" s="1" t="s">
        <v>24</v>
      </c>
      <c r="J360" s="1" t="s">
        <v>64</v>
      </c>
      <c r="K360" s="1" t="s">
        <v>26</v>
      </c>
      <c r="L360" s="1" t="s">
        <v>870</v>
      </c>
      <c r="M360" s="1">
        <v>0.36</v>
      </c>
      <c r="N360" s="1" t="s">
        <v>8</v>
      </c>
      <c r="O360" s="1" t="s">
        <v>28</v>
      </c>
      <c r="P360" s="1" t="s">
        <v>60</v>
      </c>
      <c r="Q360" s="1" t="s">
        <v>869</v>
      </c>
      <c r="R360" s="1">
        <v>55429</v>
      </c>
      <c r="S360" s="2">
        <v>42035</v>
      </c>
      <c r="T360" s="2">
        <v>42042</v>
      </c>
      <c r="U360" s="1">
        <v>27.634499999999999</v>
      </c>
      <c r="V360" s="1">
        <v>8</v>
      </c>
      <c r="W360" s="1">
        <v>40.049999999999997</v>
      </c>
      <c r="X360" s="1">
        <v>86050</v>
      </c>
      <c r="Y360" s="1">
        <f>Table1[[#This Row],[Unit Price]]-Table1[[#This Row],[Discount]]</f>
        <v>4.9800000000000004</v>
      </c>
      <c r="Z360" s="1" t="s">
        <v>3220</v>
      </c>
    </row>
    <row r="361" spans="1:26" x14ac:dyDescent="0.2">
      <c r="A361" s="3">
        <v>2781</v>
      </c>
      <c r="B361" s="3" t="s">
        <v>871</v>
      </c>
      <c r="C361" s="3" t="s">
        <v>23</v>
      </c>
      <c r="D361" s="3">
        <v>0.09</v>
      </c>
      <c r="E361" s="3">
        <v>2.16</v>
      </c>
      <c r="F361" s="3">
        <v>6.05</v>
      </c>
      <c r="G361" s="3" t="s">
        <v>14</v>
      </c>
      <c r="H361" s="3" t="s">
        <v>15</v>
      </c>
      <c r="I361" s="3" t="s">
        <v>24</v>
      </c>
      <c r="J361" s="3" t="s">
        <v>48</v>
      </c>
      <c r="K361" s="3" t="s">
        <v>49</v>
      </c>
      <c r="L361" s="3" t="s">
        <v>872</v>
      </c>
      <c r="M361" s="3">
        <v>0.37</v>
      </c>
      <c r="N361" s="3" t="s">
        <v>8</v>
      </c>
      <c r="O361" s="3" t="s">
        <v>35</v>
      </c>
      <c r="P361" s="3" t="s">
        <v>115</v>
      </c>
      <c r="Q361" s="3" t="s">
        <v>873</v>
      </c>
      <c r="R361" s="3">
        <v>97071</v>
      </c>
      <c r="S361" s="4">
        <v>42035</v>
      </c>
      <c r="T361" s="4">
        <v>42039</v>
      </c>
      <c r="U361" s="3">
        <v>-37.789000000000001</v>
      </c>
      <c r="V361" s="3">
        <v>2</v>
      </c>
      <c r="W361" s="3">
        <v>5.48</v>
      </c>
      <c r="X361" s="3">
        <v>87162</v>
      </c>
      <c r="Y361" s="3">
        <f>Table1[[#This Row],[Unit Price]]-Table1[[#This Row],[Discount]]</f>
        <v>2.0700000000000003</v>
      </c>
      <c r="Z361" s="3" t="s">
        <v>3221</v>
      </c>
    </row>
    <row r="362" spans="1:26" x14ac:dyDescent="0.2">
      <c r="A362" s="1">
        <v>2781</v>
      </c>
      <c r="B362" s="1" t="s">
        <v>871</v>
      </c>
      <c r="C362" s="1" t="s">
        <v>23</v>
      </c>
      <c r="D362" s="1">
        <v>0.03</v>
      </c>
      <c r="E362" s="1">
        <v>808.49</v>
      </c>
      <c r="F362" s="1">
        <v>55.3</v>
      </c>
      <c r="G362" s="1" t="s">
        <v>2</v>
      </c>
      <c r="H362" s="1" t="s">
        <v>15</v>
      </c>
      <c r="I362" s="1" t="s">
        <v>16</v>
      </c>
      <c r="J362" s="1" t="s">
        <v>32</v>
      </c>
      <c r="K362" s="1" t="s">
        <v>33</v>
      </c>
      <c r="L362" s="1" t="s">
        <v>874</v>
      </c>
      <c r="M362" s="1">
        <v>0.4</v>
      </c>
      <c r="N362" s="1" t="s">
        <v>8</v>
      </c>
      <c r="O362" s="1" t="s">
        <v>35</v>
      </c>
      <c r="P362" s="1" t="s">
        <v>115</v>
      </c>
      <c r="Q362" s="1" t="s">
        <v>873</v>
      </c>
      <c r="R362" s="1">
        <v>97071</v>
      </c>
      <c r="S362" s="2">
        <v>42035</v>
      </c>
      <c r="T362" s="2">
        <v>42042</v>
      </c>
      <c r="U362" s="1">
        <v>7576.11</v>
      </c>
      <c r="V362" s="1">
        <v>11</v>
      </c>
      <c r="W362" s="1">
        <v>8201.33</v>
      </c>
      <c r="X362" s="1">
        <v>87162</v>
      </c>
      <c r="Y362" s="1">
        <f>Table1[[#This Row],[Unit Price]]-Table1[[#This Row],[Discount]]</f>
        <v>808.46</v>
      </c>
      <c r="Z362" s="1" t="s">
        <v>3221</v>
      </c>
    </row>
    <row r="363" spans="1:26" x14ac:dyDescent="0.2">
      <c r="A363" s="3">
        <v>2781</v>
      </c>
      <c r="B363" s="3" t="s">
        <v>871</v>
      </c>
      <c r="C363" s="3" t="s">
        <v>23</v>
      </c>
      <c r="D363" s="3">
        <v>0</v>
      </c>
      <c r="E363" s="3">
        <v>6.48</v>
      </c>
      <c r="F363" s="3">
        <v>8.19</v>
      </c>
      <c r="G363" s="3" t="s">
        <v>14</v>
      </c>
      <c r="H363" s="3" t="s">
        <v>15</v>
      </c>
      <c r="I363" s="3" t="s">
        <v>24</v>
      </c>
      <c r="J363" s="3" t="s">
        <v>64</v>
      </c>
      <c r="K363" s="3" t="s">
        <v>49</v>
      </c>
      <c r="L363" s="3" t="s">
        <v>875</v>
      </c>
      <c r="M363" s="3">
        <v>0.37</v>
      </c>
      <c r="N363" s="3" t="s">
        <v>8</v>
      </c>
      <c r="O363" s="3" t="s">
        <v>35</v>
      </c>
      <c r="P363" s="3" t="s">
        <v>115</v>
      </c>
      <c r="Q363" s="3" t="s">
        <v>873</v>
      </c>
      <c r="R363" s="3">
        <v>97071</v>
      </c>
      <c r="S363" s="4">
        <v>42035</v>
      </c>
      <c r="T363" s="4">
        <v>42042</v>
      </c>
      <c r="U363" s="3">
        <v>-43.26</v>
      </c>
      <c r="V363" s="3">
        <v>3</v>
      </c>
      <c r="W363" s="3">
        <v>22.67</v>
      </c>
      <c r="X363" s="3">
        <v>87162</v>
      </c>
      <c r="Y363" s="3">
        <f>Table1[[#This Row],[Unit Price]]-Table1[[#This Row],[Discount]]</f>
        <v>6.48</v>
      </c>
      <c r="Z363" s="3" t="s">
        <v>3221</v>
      </c>
    </row>
    <row r="364" spans="1:26" x14ac:dyDescent="0.2">
      <c r="A364" s="1">
        <v>1238</v>
      </c>
      <c r="B364" s="1" t="s">
        <v>876</v>
      </c>
      <c r="C364" s="1" t="s">
        <v>92</v>
      </c>
      <c r="D364" s="1">
        <v>0.01</v>
      </c>
      <c r="E364" s="1">
        <v>160.97999999999999</v>
      </c>
      <c r="F364" s="1">
        <v>30</v>
      </c>
      <c r="G364" s="1" t="s">
        <v>2</v>
      </c>
      <c r="H364" s="1" t="s">
        <v>70</v>
      </c>
      <c r="I364" s="1" t="s">
        <v>4</v>
      </c>
      <c r="J364" s="1" t="s">
        <v>85</v>
      </c>
      <c r="K364" s="1" t="s">
        <v>33</v>
      </c>
      <c r="L364" s="1" t="s">
        <v>868</v>
      </c>
      <c r="M364" s="1">
        <v>0.62</v>
      </c>
      <c r="N364" s="1" t="s">
        <v>8</v>
      </c>
      <c r="O364" s="1" t="s">
        <v>28</v>
      </c>
      <c r="P364" s="1" t="s">
        <v>163</v>
      </c>
      <c r="Q364" s="1" t="s">
        <v>877</v>
      </c>
      <c r="R364" s="1">
        <v>75104</v>
      </c>
      <c r="S364" s="2">
        <v>42035</v>
      </c>
      <c r="T364" s="2">
        <v>42037</v>
      </c>
      <c r="U364" s="1">
        <v>788.79</v>
      </c>
      <c r="V364" s="1">
        <v>10</v>
      </c>
      <c r="W364" s="1">
        <v>1634.67</v>
      </c>
      <c r="X364" s="1">
        <v>86075</v>
      </c>
      <c r="Y364" s="1">
        <f>Table1[[#This Row],[Unit Price]]-Table1[[#This Row],[Discount]]</f>
        <v>160.97</v>
      </c>
      <c r="Z364" s="1" t="s">
        <v>3220</v>
      </c>
    </row>
    <row r="365" spans="1:26" x14ac:dyDescent="0.2">
      <c r="A365" s="3">
        <v>911</v>
      </c>
      <c r="B365" s="3" t="s">
        <v>878</v>
      </c>
      <c r="C365" s="3" t="s">
        <v>46</v>
      </c>
      <c r="D365" s="3">
        <v>0.05</v>
      </c>
      <c r="E365" s="3">
        <v>7.64</v>
      </c>
      <c r="F365" s="3">
        <v>5.83</v>
      </c>
      <c r="G365" s="3" t="s">
        <v>14</v>
      </c>
      <c r="H365" s="3" t="s">
        <v>70</v>
      </c>
      <c r="I365" s="3" t="s">
        <v>24</v>
      </c>
      <c r="J365" s="3" t="s">
        <v>64</v>
      </c>
      <c r="K365" s="3" t="s">
        <v>26</v>
      </c>
      <c r="L365" s="3" t="s">
        <v>208</v>
      </c>
      <c r="M365" s="3">
        <v>0.36</v>
      </c>
      <c r="N365" s="3" t="s">
        <v>8</v>
      </c>
      <c r="O365" s="3" t="s">
        <v>87</v>
      </c>
      <c r="P365" s="3" t="s">
        <v>879</v>
      </c>
      <c r="Q365" s="3" t="s">
        <v>880</v>
      </c>
      <c r="R365" s="3">
        <v>26003</v>
      </c>
      <c r="S365" s="4">
        <v>42035</v>
      </c>
      <c r="T365" s="4">
        <v>42037</v>
      </c>
      <c r="U365" s="3">
        <v>-21.018000000000001</v>
      </c>
      <c r="V365" s="3">
        <v>2</v>
      </c>
      <c r="W365" s="3">
        <v>16.600000000000001</v>
      </c>
      <c r="X365" s="3">
        <v>90185</v>
      </c>
      <c r="Y365" s="3">
        <f>Table1[[#This Row],[Unit Price]]-Table1[[#This Row],[Discount]]</f>
        <v>7.59</v>
      </c>
      <c r="Z365" s="3" t="s">
        <v>3222</v>
      </c>
    </row>
    <row r="366" spans="1:26" x14ac:dyDescent="0.2">
      <c r="A366" s="1">
        <v>911</v>
      </c>
      <c r="B366" s="1" t="s">
        <v>878</v>
      </c>
      <c r="C366" s="1" t="s">
        <v>46</v>
      </c>
      <c r="D366" s="1">
        <v>0.04</v>
      </c>
      <c r="E366" s="1">
        <v>218.75</v>
      </c>
      <c r="F366" s="1">
        <v>69.64</v>
      </c>
      <c r="G366" s="1" t="s">
        <v>2</v>
      </c>
      <c r="H366" s="1" t="s">
        <v>70</v>
      </c>
      <c r="I366" s="1" t="s">
        <v>4</v>
      </c>
      <c r="J366" s="1" t="s">
        <v>5</v>
      </c>
      <c r="K366" s="1" t="s">
        <v>6</v>
      </c>
      <c r="L366" s="1" t="s">
        <v>850</v>
      </c>
      <c r="M366" s="1">
        <v>0.72</v>
      </c>
      <c r="N366" s="1" t="s">
        <v>8</v>
      </c>
      <c r="O366" s="1" t="s">
        <v>87</v>
      </c>
      <c r="P366" s="1" t="s">
        <v>879</v>
      </c>
      <c r="Q366" s="1" t="s">
        <v>880</v>
      </c>
      <c r="R366" s="1">
        <v>26003</v>
      </c>
      <c r="S366" s="2">
        <v>42035</v>
      </c>
      <c r="T366" s="2">
        <v>42036</v>
      </c>
      <c r="U366" s="1">
        <v>-655.52987499999995</v>
      </c>
      <c r="V366" s="1">
        <v>10</v>
      </c>
      <c r="W366" s="1">
        <v>2285.41</v>
      </c>
      <c r="X366" s="1">
        <v>90185</v>
      </c>
      <c r="Y366" s="1">
        <f>Table1[[#This Row],[Unit Price]]-Table1[[#This Row],[Discount]]</f>
        <v>218.71</v>
      </c>
      <c r="Z366" s="1" t="s">
        <v>3222</v>
      </c>
    </row>
    <row r="367" spans="1:26" x14ac:dyDescent="0.2">
      <c r="A367" s="3">
        <v>2137</v>
      </c>
      <c r="B367" s="3" t="s">
        <v>881</v>
      </c>
      <c r="C367" s="3" t="s">
        <v>46</v>
      </c>
      <c r="D367" s="3">
        <v>0</v>
      </c>
      <c r="E367" s="3">
        <v>6.98</v>
      </c>
      <c r="F367" s="3">
        <v>1.6</v>
      </c>
      <c r="G367" s="3" t="s">
        <v>14</v>
      </c>
      <c r="H367" s="3" t="s">
        <v>70</v>
      </c>
      <c r="I367" s="3" t="s">
        <v>24</v>
      </c>
      <c r="J367" s="3" t="s">
        <v>64</v>
      </c>
      <c r="K367" s="3" t="s">
        <v>26</v>
      </c>
      <c r="L367" s="3" t="s">
        <v>698</v>
      </c>
      <c r="M367" s="3">
        <v>0.38</v>
      </c>
      <c r="N367" s="3" t="s">
        <v>8</v>
      </c>
      <c r="O367" s="3" t="s">
        <v>9</v>
      </c>
      <c r="P367" s="3" t="s">
        <v>99</v>
      </c>
      <c r="Q367" s="3" t="s">
        <v>882</v>
      </c>
      <c r="R367" s="3">
        <v>33407</v>
      </c>
      <c r="S367" s="4">
        <v>42035</v>
      </c>
      <c r="T367" s="4">
        <v>42037</v>
      </c>
      <c r="U367" s="3">
        <v>-343.86799999999999</v>
      </c>
      <c r="V367" s="3">
        <v>9</v>
      </c>
      <c r="W367" s="3">
        <v>64.48</v>
      </c>
      <c r="X367" s="3">
        <v>86002</v>
      </c>
      <c r="Y367" s="3">
        <f>Table1[[#This Row],[Unit Price]]-Table1[[#This Row],[Discount]]</f>
        <v>6.98</v>
      </c>
      <c r="Z367" s="3" t="s">
        <v>3219</v>
      </c>
    </row>
    <row r="368" spans="1:26" x14ac:dyDescent="0.2">
      <c r="A368" s="1">
        <v>510</v>
      </c>
      <c r="B368" s="1" t="s">
        <v>437</v>
      </c>
      <c r="C368" s="1" t="s">
        <v>1</v>
      </c>
      <c r="D368" s="1">
        <v>0.03</v>
      </c>
      <c r="E368" s="1">
        <v>6.37</v>
      </c>
      <c r="F368" s="1">
        <v>5.19</v>
      </c>
      <c r="G368" s="1" t="s">
        <v>14</v>
      </c>
      <c r="H368" s="1" t="s">
        <v>70</v>
      </c>
      <c r="I368" s="1" t="s">
        <v>24</v>
      </c>
      <c r="J368" s="1" t="s">
        <v>48</v>
      </c>
      <c r="K368" s="1" t="s">
        <v>49</v>
      </c>
      <c r="L368" s="1" t="s">
        <v>883</v>
      </c>
      <c r="M368" s="1">
        <v>0.38</v>
      </c>
      <c r="N368" s="1" t="s">
        <v>8</v>
      </c>
      <c r="O368" s="1" t="s">
        <v>35</v>
      </c>
      <c r="P368" s="1" t="s">
        <v>66</v>
      </c>
      <c r="Q368" s="1" t="s">
        <v>439</v>
      </c>
      <c r="R368" s="1">
        <v>95336</v>
      </c>
      <c r="S368" s="2">
        <v>42036</v>
      </c>
      <c r="T368" s="2">
        <v>42037</v>
      </c>
      <c r="U368" s="1">
        <v>-29.092700000000001</v>
      </c>
      <c r="V368" s="1">
        <v>14</v>
      </c>
      <c r="W368" s="1">
        <v>89.79</v>
      </c>
      <c r="X368" s="1">
        <v>90059</v>
      </c>
      <c r="Y368" s="1">
        <f>Table1[[#This Row],[Unit Price]]-Table1[[#This Row],[Discount]]</f>
        <v>6.34</v>
      </c>
      <c r="Z368" s="1" t="s">
        <v>3221</v>
      </c>
    </row>
    <row r="369" spans="1:26" x14ac:dyDescent="0.2">
      <c r="A369" s="3">
        <v>2122</v>
      </c>
      <c r="B369" s="3" t="s">
        <v>884</v>
      </c>
      <c r="C369" s="3" t="s">
        <v>1</v>
      </c>
      <c r="D369" s="3">
        <v>0.06</v>
      </c>
      <c r="E369" s="3">
        <v>80.97</v>
      </c>
      <c r="F369" s="3">
        <v>33.6</v>
      </c>
      <c r="G369" s="3" t="s">
        <v>2</v>
      </c>
      <c r="H369" s="3" t="s">
        <v>15</v>
      </c>
      <c r="I369" s="3" t="s">
        <v>16</v>
      </c>
      <c r="J369" s="3" t="s">
        <v>32</v>
      </c>
      <c r="K369" s="3" t="s">
        <v>33</v>
      </c>
      <c r="L369" s="3" t="s">
        <v>885</v>
      </c>
      <c r="M369" s="3">
        <v>0.37</v>
      </c>
      <c r="N369" s="3" t="s">
        <v>8</v>
      </c>
      <c r="O369" s="3" t="s">
        <v>9</v>
      </c>
      <c r="P369" s="3" t="s">
        <v>20</v>
      </c>
      <c r="Q369" s="3" t="s">
        <v>886</v>
      </c>
      <c r="R369" s="3">
        <v>72116</v>
      </c>
      <c r="S369" s="4">
        <v>42036</v>
      </c>
      <c r="T369" s="4">
        <v>42038</v>
      </c>
      <c r="U369" s="3">
        <v>-15.1844</v>
      </c>
      <c r="V369" s="3">
        <v>10</v>
      </c>
      <c r="W369" s="3">
        <v>799.76</v>
      </c>
      <c r="X369" s="3">
        <v>89664</v>
      </c>
      <c r="Y369" s="3">
        <f>Table1[[#This Row],[Unit Price]]-Table1[[#This Row],[Discount]]</f>
        <v>80.91</v>
      </c>
      <c r="Z369" s="3" t="s">
        <v>3219</v>
      </c>
    </row>
    <row r="370" spans="1:26" x14ac:dyDescent="0.2">
      <c r="A370" s="1">
        <v>1211</v>
      </c>
      <c r="B370" s="1" t="s">
        <v>887</v>
      </c>
      <c r="C370" s="1" t="s">
        <v>23</v>
      </c>
      <c r="D370" s="1">
        <v>0.01</v>
      </c>
      <c r="E370" s="1">
        <v>3.08</v>
      </c>
      <c r="F370" s="1">
        <v>0.5</v>
      </c>
      <c r="G370" s="1" t="s">
        <v>14</v>
      </c>
      <c r="H370" s="1" t="s">
        <v>70</v>
      </c>
      <c r="I370" s="1" t="s">
        <v>24</v>
      </c>
      <c r="J370" s="1" t="s">
        <v>128</v>
      </c>
      <c r="K370" s="1" t="s">
        <v>49</v>
      </c>
      <c r="L370" s="1" t="s">
        <v>888</v>
      </c>
      <c r="M370" s="1">
        <v>0.37</v>
      </c>
      <c r="N370" s="1" t="s">
        <v>8</v>
      </c>
      <c r="O370" s="1" t="s">
        <v>28</v>
      </c>
      <c r="P370" s="1" t="s">
        <v>29</v>
      </c>
      <c r="Q370" s="1" t="s">
        <v>889</v>
      </c>
      <c r="R370" s="1">
        <v>46806</v>
      </c>
      <c r="S370" s="2">
        <v>42036</v>
      </c>
      <c r="T370" s="2">
        <v>42041</v>
      </c>
      <c r="U370" s="1">
        <v>9.0045000000000002</v>
      </c>
      <c r="V370" s="1">
        <v>4</v>
      </c>
      <c r="W370" s="1">
        <v>13.05</v>
      </c>
      <c r="X370" s="1">
        <v>88598</v>
      </c>
      <c r="Y370" s="1">
        <f>Table1[[#This Row],[Unit Price]]-Table1[[#This Row],[Discount]]</f>
        <v>3.0700000000000003</v>
      </c>
      <c r="Z370" s="1" t="s">
        <v>3220</v>
      </c>
    </row>
    <row r="371" spans="1:26" x14ac:dyDescent="0.2">
      <c r="A371" s="3">
        <v>1949</v>
      </c>
      <c r="B371" s="3" t="s">
        <v>890</v>
      </c>
      <c r="C371" s="3" t="s">
        <v>23</v>
      </c>
      <c r="D371" s="3">
        <v>0.05</v>
      </c>
      <c r="E371" s="3">
        <v>424.21</v>
      </c>
      <c r="F371" s="3">
        <v>110.2</v>
      </c>
      <c r="G371" s="3" t="s">
        <v>2</v>
      </c>
      <c r="H371" s="3" t="s">
        <v>3</v>
      </c>
      <c r="I371" s="3" t="s">
        <v>4</v>
      </c>
      <c r="J371" s="3" t="s">
        <v>5</v>
      </c>
      <c r="K371" s="3" t="s">
        <v>6</v>
      </c>
      <c r="L371" s="3" t="s">
        <v>891</v>
      </c>
      <c r="M371" s="3">
        <v>0.67</v>
      </c>
      <c r="N371" s="3" t="s">
        <v>8</v>
      </c>
      <c r="O371" s="3" t="s">
        <v>35</v>
      </c>
      <c r="P371" s="3" t="s">
        <v>253</v>
      </c>
      <c r="Q371" s="3" t="s">
        <v>892</v>
      </c>
      <c r="R371" s="3">
        <v>59715</v>
      </c>
      <c r="S371" s="4">
        <v>42036</v>
      </c>
      <c r="T371" s="4">
        <v>42040</v>
      </c>
      <c r="U371" s="3">
        <v>-213.40280000000001</v>
      </c>
      <c r="V371" s="3">
        <v>12</v>
      </c>
      <c r="W371" s="3">
        <v>4935.22</v>
      </c>
      <c r="X371" s="3">
        <v>90415</v>
      </c>
      <c r="Y371" s="3">
        <f>Table1[[#This Row],[Unit Price]]-Table1[[#This Row],[Discount]]</f>
        <v>424.15999999999997</v>
      </c>
      <c r="Z371" s="3" t="s">
        <v>3221</v>
      </c>
    </row>
    <row r="372" spans="1:26" x14ac:dyDescent="0.2">
      <c r="A372" s="1">
        <v>2071</v>
      </c>
      <c r="B372" s="1" t="s">
        <v>893</v>
      </c>
      <c r="C372" s="1" t="s">
        <v>46</v>
      </c>
      <c r="D372" s="1">
        <v>0.03</v>
      </c>
      <c r="E372" s="1">
        <v>60.98</v>
      </c>
      <c r="F372" s="1">
        <v>1.99</v>
      </c>
      <c r="G372" s="1" t="s">
        <v>14</v>
      </c>
      <c r="H372" s="1" t="s">
        <v>70</v>
      </c>
      <c r="I372" s="1" t="s">
        <v>16</v>
      </c>
      <c r="J372" s="1" t="s">
        <v>17</v>
      </c>
      <c r="K372" s="1" t="s">
        <v>18</v>
      </c>
      <c r="L372" s="1" t="s">
        <v>894</v>
      </c>
      <c r="M372" s="1">
        <v>0.5</v>
      </c>
      <c r="N372" s="1" t="s">
        <v>8</v>
      </c>
      <c r="O372" s="1" t="s">
        <v>28</v>
      </c>
      <c r="P372" s="1" t="s">
        <v>265</v>
      </c>
      <c r="Q372" s="1" t="s">
        <v>895</v>
      </c>
      <c r="R372" s="1">
        <v>48336</v>
      </c>
      <c r="S372" s="2">
        <v>42036</v>
      </c>
      <c r="T372" s="2">
        <v>42036</v>
      </c>
      <c r="U372" s="1">
        <v>976.2672</v>
      </c>
      <c r="V372" s="1">
        <v>23</v>
      </c>
      <c r="W372" s="1">
        <v>1414.88</v>
      </c>
      <c r="X372" s="1">
        <v>88555</v>
      </c>
      <c r="Y372" s="1">
        <f>Table1[[#This Row],[Unit Price]]-Table1[[#This Row],[Discount]]</f>
        <v>60.949999999999996</v>
      </c>
      <c r="Z372" s="1" t="s">
        <v>3220</v>
      </c>
    </row>
    <row r="373" spans="1:26" x14ac:dyDescent="0.2">
      <c r="A373" s="3">
        <v>2071</v>
      </c>
      <c r="B373" s="3" t="s">
        <v>893</v>
      </c>
      <c r="C373" s="3" t="s">
        <v>46</v>
      </c>
      <c r="D373" s="3">
        <v>0.04</v>
      </c>
      <c r="E373" s="3">
        <v>3.08</v>
      </c>
      <c r="F373" s="3">
        <v>0.99</v>
      </c>
      <c r="G373" s="3" t="s">
        <v>14</v>
      </c>
      <c r="H373" s="3" t="s">
        <v>70</v>
      </c>
      <c r="I373" s="3" t="s">
        <v>24</v>
      </c>
      <c r="J373" s="3" t="s">
        <v>128</v>
      </c>
      <c r="K373" s="3" t="s">
        <v>49</v>
      </c>
      <c r="L373" s="3" t="s">
        <v>634</v>
      </c>
      <c r="M373" s="3">
        <v>0.37</v>
      </c>
      <c r="N373" s="3" t="s">
        <v>8</v>
      </c>
      <c r="O373" s="3" t="s">
        <v>28</v>
      </c>
      <c r="P373" s="3" t="s">
        <v>265</v>
      </c>
      <c r="Q373" s="3" t="s">
        <v>895</v>
      </c>
      <c r="R373" s="3">
        <v>48336</v>
      </c>
      <c r="S373" s="4">
        <v>42036</v>
      </c>
      <c r="T373" s="4">
        <v>42037</v>
      </c>
      <c r="U373" s="3">
        <v>23.204699999999999</v>
      </c>
      <c r="V373" s="3">
        <v>11</v>
      </c>
      <c r="W373" s="3">
        <v>33.630000000000003</v>
      </c>
      <c r="X373" s="3">
        <v>88555</v>
      </c>
      <c r="Y373" s="3">
        <f>Table1[[#This Row],[Unit Price]]-Table1[[#This Row],[Discount]]</f>
        <v>3.04</v>
      </c>
      <c r="Z373" s="3" t="s">
        <v>3220</v>
      </c>
    </row>
    <row r="374" spans="1:26" x14ac:dyDescent="0.2">
      <c r="A374" s="1">
        <v>2072</v>
      </c>
      <c r="B374" s="1" t="s">
        <v>896</v>
      </c>
      <c r="C374" s="1" t="s">
        <v>46</v>
      </c>
      <c r="D374" s="1">
        <v>0</v>
      </c>
      <c r="E374" s="1">
        <v>10.31</v>
      </c>
      <c r="F374" s="1">
        <v>1.79</v>
      </c>
      <c r="G374" s="1" t="s">
        <v>14</v>
      </c>
      <c r="H374" s="1" t="s">
        <v>70</v>
      </c>
      <c r="I374" s="1" t="s">
        <v>24</v>
      </c>
      <c r="J374" s="1" t="s">
        <v>64</v>
      </c>
      <c r="K374" s="1" t="s">
        <v>26</v>
      </c>
      <c r="L374" s="1" t="s">
        <v>897</v>
      </c>
      <c r="M374" s="1">
        <v>0.38</v>
      </c>
      <c r="N374" s="1" t="s">
        <v>8</v>
      </c>
      <c r="O374" s="1" t="s">
        <v>28</v>
      </c>
      <c r="P374" s="1" t="s">
        <v>265</v>
      </c>
      <c r="Q374" s="1" t="s">
        <v>898</v>
      </c>
      <c r="R374" s="1">
        <v>48505</v>
      </c>
      <c r="S374" s="2">
        <v>42036</v>
      </c>
      <c r="T374" s="2">
        <v>42038</v>
      </c>
      <c r="U374" s="1">
        <v>167.46299999999999</v>
      </c>
      <c r="V374" s="1">
        <v>23</v>
      </c>
      <c r="W374" s="1">
        <v>242.7</v>
      </c>
      <c r="X374" s="1">
        <v>88555</v>
      </c>
      <c r="Y374" s="1">
        <f>Table1[[#This Row],[Unit Price]]-Table1[[#This Row],[Discount]]</f>
        <v>10.31</v>
      </c>
      <c r="Z374" s="1" t="s">
        <v>3220</v>
      </c>
    </row>
    <row r="375" spans="1:26" x14ac:dyDescent="0.2">
      <c r="A375" s="3">
        <v>397</v>
      </c>
      <c r="B375" s="3" t="s">
        <v>899</v>
      </c>
      <c r="C375" s="3" t="s">
        <v>1</v>
      </c>
      <c r="D375" s="3">
        <v>0.1</v>
      </c>
      <c r="E375" s="3">
        <v>154.13</v>
      </c>
      <c r="F375" s="3">
        <v>69</v>
      </c>
      <c r="G375" s="3" t="s">
        <v>14</v>
      </c>
      <c r="H375" s="3" t="s">
        <v>70</v>
      </c>
      <c r="I375" s="3" t="s">
        <v>4</v>
      </c>
      <c r="J375" s="3" t="s">
        <v>5</v>
      </c>
      <c r="K375" s="3" t="s">
        <v>40</v>
      </c>
      <c r="L375" s="3" t="s">
        <v>900</v>
      </c>
      <c r="M375" s="3">
        <v>0.68</v>
      </c>
      <c r="N375" s="3" t="s">
        <v>8</v>
      </c>
      <c r="O375" s="3" t="s">
        <v>87</v>
      </c>
      <c r="P375" s="3" t="s">
        <v>293</v>
      </c>
      <c r="Q375" s="3" t="s">
        <v>901</v>
      </c>
      <c r="R375" s="3">
        <v>44221</v>
      </c>
      <c r="S375" s="4">
        <v>42037</v>
      </c>
      <c r="T375" s="4">
        <v>42038</v>
      </c>
      <c r="U375" s="3">
        <v>-372.48597100000001</v>
      </c>
      <c r="V375" s="3">
        <v>8</v>
      </c>
      <c r="W375" s="3">
        <v>1216.32</v>
      </c>
      <c r="X375" s="3">
        <v>89319</v>
      </c>
      <c r="Y375" s="3">
        <f>Table1[[#This Row],[Unit Price]]-Table1[[#This Row],[Discount]]</f>
        <v>154.03</v>
      </c>
      <c r="Z375" s="3" t="s">
        <v>3222</v>
      </c>
    </row>
    <row r="376" spans="1:26" x14ac:dyDescent="0.2">
      <c r="A376" s="1">
        <v>2555</v>
      </c>
      <c r="B376" s="1" t="s">
        <v>331</v>
      </c>
      <c r="C376" s="1" t="s">
        <v>1</v>
      </c>
      <c r="D376" s="1">
        <v>0</v>
      </c>
      <c r="E376" s="1">
        <v>12.97</v>
      </c>
      <c r="F376" s="1">
        <v>1.49</v>
      </c>
      <c r="G376" s="1" t="s">
        <v>14</v>
      </c>
      <c r="H376" s="1" t="s">
        <v>47</v>
      </c>
      <c r="I376" s="1" t="s">
        <v>24</v>
      </c>
      <c r="J376" s="1" t="s">
        <v>48</v>
      </c>
      <c r="K376" s="1" t="s">
        <v>49</v>
      </c>
      <c r="L376" s="1" t="s">
        <v>902</v>
      </c>
      <c r="M376" s="1">
        <v>0.35</v>
      </c>
      <c r="N376" s="1" t="s">
        <v>8</v>
      </c>
      <c r="O376" s="1" t="s">
        <v>28</v>
      </c>
      <c r="P376" s="1" t="s">
        <v>333</v>
      </c>
      <c r="Q376" s="1" t="s">
        <v>334</v>
      </c>
      <c r="R376" s="1">
        <v>53711</v>
      </c>
      <c r="S376" s="2">
        <v>42037</v>
      </c>
      <c r="T376" s="2">
        <v>42038</v>
      </c>
      <c r="U376" s="1">
        <v>180.23490000000001</v>
      </c>
      <c r="V376" s="1">
        <v>19</v>
      </c>
      <c r="W376" s="1">
        <v>261.20999999999998</v>
      </c>
      <c r="X376" s="1">
        <v>86529</v>
      </c>
      <c r="Y376" s="1">
        <f>Table1[[#This Row],[Unit Price]]-Table1[[#This Row],[Discount]]</f>
        <v>12.97</v>
      </c>
      <c r="Z376" s="1" t="s">
        <v>3220</v>
      </c>
    </row>
    <row r="377" spans="1:26" x14ac:dyDescent="0.2">
      <c r="A377" s="3">
        <v>2555</v>
      </c>
      <c r="B377" s="3" t="s">
        <v>331</v>
      </c>
      <c r="C377" s="3" t="s">
        <v>1</v>
      </c>
      <c r="D377" s="3">
        <v>0.06</v>
      </c>
      <c r="E377" s="3">
        <v>4.91</v>
      </c>
      <c r="F377" s="3">
        <v>0.5</v>
      </c>
      <c r="G377" s="3" t="s">
        <v>14</v>
      </c>
      <c r="H377" s="3" t="s">
        <v>47</v>
      </c>
      <c r="I377" s="3" t="s">
        <v>24</v>
      </c>
      <c r="J377" s="3" t="s">
        <v>128</v>
      </c>
      <c r="K377" s="3" t="s">
        <v>49</v>
      </c>
      <c r="L377" s="3" t="s">
        <v>553</v>
      </c>
      <c r="M377" s="3">
        <v>0.36</v>
      </c>
      <c r="N377" s="3" t="s">
        <v>8</v>
      </c>
      <c r="O377" s="3" t="s">
        <v>28</v>
      </c>
      <c r="P377" s="3" t="s">
        <v>333</v>
      </c>
      <c r="Q377" s="3" t="s">
        <v>334</v>
      </c>
      <c r="R377" s="3">
        <v>53711</v>
      </c>
      <c r="S377" s="4">
        <v>42037</v>
      </c>
      <c r="T377" s="4">
        <v>42037</v>
      </c>
      <c r="U377" s="3">
        <v>29.525099999999998</v>
      </c>
      <c r="V377" s="3">
        <v>9</v>
      </c>
      <c r="W377" s="3">
        <v>42.79</v>
      </c>
      <c r="X377" s="3">
        <v>86529</v>
      </c>
      <c r="Y377" s="3">
        <f>Table1[[#This Row],[Unit Price]]-Table1[[#This Row],[Discount]]</f>
        <v>4.8500000000000005</v>
      </c>
      <c r="Z377" s="3" t="s">
        <v>3220</v>
      </c>
    </row>
    <row r="378" spans="1:26" x14ac:dyDescent="0.2">
      <c r="A378" s="1">
        <v>68</v>
      </c>
      <c r="B378" s="1" t="s">
        <v>84</v>
      </c>
      <c r="C378" s="1" t="s">
        <v>13</v>
      </c>
      <c r="D378" s="1">
        <v>0.09</v>
      </c>
      <c r="E378" s="1">
        <v>122.99</v>
      </c>
      <c r="F378" s="1">
        <v>70.2</v>
      </c>
      <c r="G378" s="1" t="s">
        <v>2</v>
      </c>
      <c r="H378" s="1" t="s">
        <v>70</v>
      </c>
      <c r="I378" s="1" t="s">
        <v>4</v>
      </c>
      <c r="J378" s="1" t="s">
        <v>85</v>
      </c>
      <c r="K378" s="1" t="s">
        <v>33</v>
      </c>
      <c r="L378" s="1" t="s">
        <v>780</v>
      </c>
      <c r="M378" s="1">
        <v>0.74</v>
      </c>
      <c r="N378" s="1" t="s">
        <v>8</v>
      </c>
      <c r="O378" s="1" t="s">
        <v>87</v>
      </c>
      <c r="P378" s="1" t="s">
        <v>88</v>
      </c>
      <c r="Q378" s="1" t="s">
        <v>89</v>
      </c>
      <c r="R378" s="1">
        <v>10177</v>
      </c>
      <c r="S378" s="2">
        <v>42037</v>
      </c>
      <c r="T378" s="2">
        <v>42039</v>
      </c>
      <c r="U378" s="1">
        <v>-2426.5500000000002</v>
      </c>
      <c r="V378" s="1">
        <v>49</v>
      </c>
      <c r="W378" s="1">
        <v>5718.85</v>
      </c>
      <c r="X378" s="1">
        <v>55713</v>
      </c>
      <c r="Y378" s="1">
        <f>Table1[[#This Row],[Unit Price]]-Table1[[#This Row],[Discount]]</f>
        <v>122.89999999999999</v>
      </c>
      <c r="Z378" s="1" t="s">
        <v>3222</v>
      </c>
    </row>
    <row r="379" spans="1:26" x14ac:dyDescent="0.2">
      <c r="A379" s="3">
        <v>70</v>
      </c>
      <c r="B379" s="3" t="s">
        <v>903</v>
      </c>
      <c r="C379" s="3" t="s">
        <v>13</v>
      </c>
      <c r="D379" s="3">
        <v>0.09</v>
      </c>
      <c r="E379" s="3">
        <v>122.99</v>
      </c>
      <c r="F379" s="3">
        <v>70.2</v>
      </c>
      <c r="G379" s="3" t="s">
        <v>2</v>
      </c>
      <c r="H379" s="3" t="s">
        <v>70</v>
      </c>
      <c r="I379" s="3" t="s">
        <v>4</v>
      </c>
      <c r="J379" s="3" t="s">
        <v>85</v>
      </c>
      <c r="K379" s="3" t="s">
        <v>33</v>
      </c>
      <c r="L379" s="3" t="s">
        <v>780</v>
      </c>
      <c r="M379" s="3">
        <v>0.74</v>
      </c>
      <c r="N379" s="3" t="s">
        <v>8</v>
      </c>
      <c r="O379" s="3" t="s">
        <v>87</v>
      </c>
      <c r="P379" s="3" t="s">
        <v>609</v>
      </c>
      <c r="Q379" s="3" t="s">
        <v>904</v>
      </c>
      <c r="R379" s="3">
        <v>5401</v>
      </c>
      <c r="S379" s="4">
        <v>42037</v>
      </c>
      <c r="T379" s="4">
        <v>42039</v>
      </c>
      <c r="U379" s="3">
        <v>-2426.5500000000002</v>
      </c>
      <c r="V379" s="3">
        <v>12</v>
      </c>
      <c r="W379" s="3">
        <v>1400.53</v>
      </c>
      <c r="X379" s="3">
        <v>87947</v>
      </c>
      <c r="Y379" s="3">
        <f>Table1[[#This Row],[Unit Price]]-Table1[[#This Row],[Discount]]</f>
        <v>122.89999999999999</v>
      </c>
      <c r="Z379" s="3" t="s">
        <v>3222</v>
      </c>
    </row>
    <row r="380" spans="1:26" x14ac:dyDescent="0.2">
      <c r="A380" s="1">
        <v>894</v>
      </c>
      <c r="B380" s="1" t="s">
        <v>348</v>
      </c>
      <c r="C380" s="1" t="s">
        <v>23</v>
      </c>
      <c r="D380" s="1">
        <v>0.02</v>
      </c>
      <c r="E380" s="1">
        <v>1.1399999999999999</v>
      </c>
      <c r="F380" s="1">
        <v>0.7</v>
      </c>
      <c r="G380" s="1" t="s">
        <v>14</v>
      </c>
      <c r="H380" s="1" t="s">
        <v>70</v>
      </c>
      <c r="I380" s="1" t="s">
        <v>24</v>
      </c>
      <c r="J380" s="1" t="s">
        <v>152</v>
      </c>
      <c r="K380" s="1" t="s">
        <v>26</v>
      </c>
      <c r="L380" s="1" t="s">
        <v>800</v>
      </c>
      <c r="M380" s="1">
        <v>0.38</v>
      </c>
      <c r="N380" s="1" t="s">
        <v>8</v>
      </c>
      <c r="O380" s="1" t="s">
        <v>87</v>
      </c>
      <c r="P380" s="1" t="s">
        <v>350</v>
      </c>
      <c r="Q380" s="1" t="s">
        <v>42</v>
      </c>
      <c r="R380" s="1">
        <v>20024</v>
      </c>
      <c r="S380" s="2">
        <v>42037</v>
      </c>
      <c r="T380" s="2">
        <v>42037</v>
      </c>
      <c r="U380" s="1">
        <v>-0.49</v>
      </c>
      <c r="V380" s="1">
        <v>38</v>
      </c>
      <c r="W380" s="1">
        <v>44.85</v>
      </c>
      <c r="X380" s="1">
        <v>38529</v>
      </c>
      <c r="Y380" s="1">
        <f>Table1[[#This Row],[Unit Price]]-Table1[[#This Row],[Discount]]</f>
        <v>1.1199999999999999</v>
      </c>
      <c r="Z380" s="1" t="s">
        <v>3222</v>
      </c>
    </row>
    <row r="381" spans="1:26" x14ac:dyDescent="0.2">
      <c r="A381" s="3">
        <v>2498</v>
      </c>
      <c r="B381" s="3" t="s">
        <v>905</v>
      </c>
      <c r="C381" s="3" t="s">
        <v>92</v>
      </c>
      <c r="D381" s="3">
        <v>0.09</v>
      </c>
      <c r="E381" s="3">
        <v>6.28</v>
      </c>
      <c r="F381" s="3">
        <v>5.41</v>
      </c>
      <c r="G381" s="3" t="s">
        <v>14</v>
      </c>
      <c r="H381" s="3" t="s">
        <v>3</v>
      </c>
      <c r="I381" s="3" t="s">
        <v>4</v>
      </c>
      <c r="J381" s="3" t="s">
        <v>102</v>
      </c>
      <c r="K381" s="3" t="s">
        <v>49</v>
      </c>
      <c r="L381" s="3" t="s">
        <v>906</v>
      </c>
      <c r="M381" s="3">
        <v>0.53</v>
      </c>
      <c r="N381" s="3" t="s">
        <v>8</v>
      </c>
      <c r="O381" s="3" t="s">
        <v>35</v>
      </c>
      <c r="P381" s="3" t="s">
        <v>66</v>
      </c>
      <c r="Q381" s="3" t="s">
        <v>866</v>
      </c>
      <c r="R381" s="3">
        <v>92024</v>
      </c>
      <c r="S381" s="4">
        <v>42037</v>
      </c>
      <c r="T381" s="4">
        <v>42039</v>
      </c>
      <c r="U381" s="3">
        <v>-61.59</v>
      </c>
      <c r="V381" s="3">
        <v>56</v>
      </c>
      <c r="W381" s="3">
        <v>355.4</v>
      </c>
      <c r="X381" s="3">
        <v>54567</v>
      </c>
      <c r="Y381" s="3">
        <f>Table1[[#This Row],[Unit Price]]-Table1[[#This Row],[Discount]]</f>
        <v>6.19</v>
      </c>
      <c r="Z381" s="3" t="s">
        <v>3221</v>
      </c>
    </row>
    <row r="382" spans="1:26" x14ac:dyDescent="0.2">
      <c r="A382" s="1">
        <v>2500</v>
      </c>
      <c r="B382" s="1" t="s">
        <v>907</v>
      </c>
      <c r="C382" s="1" t="s">
        <v>92</v>
      </c>
      <c r="D382" s="1">
        <v>0.09</v>
      </c>
      <c r="E382" s="1">
        <v>6.28</v>
      </c>
      <c r="F382" s="1">
        <v>5.41</v>
      </c>
      <c r="G382" s="1" t="s">
        <v>14</v>
      </c>
      <c r="H382" s="1" t="s">
        <v>3</v>
      </c>
      <c r="I382" s="1" t="s">
        <v>4</v>
      </c>
      <c r="J382" s="1" t="s">
        <v>102</v>
      </c>
      <c r="K382" s="1" t="s">
        <v>49</v>
      </c>
      <c r="L382" s="1" t="s">
        <v>906</v>
      </c>
      <c r="M382" s="1">
        <v>0.53</v>
      </c>
      <c r="N382" s="1" t="s">
        <v>8</v>
      </c>
      <c r="O382" s="1" t="s">
        <v>28</v>
      </c>
      <c r="P382" s="1" t="s">
        <v>79</v>
      </c>
      <c r="Q382" s="1" t="s">
        <v>908</v>
      </c>
      <c r="R382" s="1">
        <v>60102</v>
      </c>
      <c r="S382" s="2">
        <v>42037</v>
      </c>
      <c r="T382" s="2">
        <v>42039</v>
      </c>
      <c r="U382" s="1">
        <v>-32.026800000000001</v>
      </c>
      <c r="V382" s="1">
        <v>14</v>
      </c>
      <c r="W382" s="1">
        <v>88.85</v>
      </c>
      <c r="X382" s="1">
        <v>88320</v>
      </c>
      <c r="Y382" s="1">
        <f>Table1[[#This Row],[Unit Price]]-Table1[[#This Row],[Discount]]</f>
        <v>6.19</v>
      </c>
      <c r="Z382" s="1" t="s">
        <v>3220</v>
      </c>
    </row>
    <row r="383" spans="1:26" x14ac:dyDescent="0.2">
      <c r="A383" s="3">
        <v>84</v>
      </c>
      <c r="B383" s="3" t="s">
        <v>909</v>
      </c>
      <c r="C383" s="3" t="s">
        <v>46</v>
      </c>
      <c r="D383" s="3">
        <v>0</v>
      </c>
      <c r="E383" s="3">
        <v>8.09</v>
      </c>
      <c r="F383" s="3">
        <v>7.96</v>
      </c>
      <c r="G383" s="3" t="s">
        <v>14</v>
      </c>
      <c r="H383" s="3" t="s">
        <v>15</v>
      </c>
      <c r="I383" s="3" t="s">
        <v>4</v>
      </c>
      <c r="J383" s="3" t="s">
        <v>102</v>
      </c>
      <c r="K383" s="3" t="s">
        <v>49</v>
      </c>
      <c r="L383" s="3" t="s">
        <v>498</v>
      </c>
      <c r="M383" s="3">
        <v>0.49</v>
      </c>
      <c r="N383" s="3" t="s">
        <v>8</v>
      </c>
      <c r="O383" s="3" t="s">
        <v>87</v>
      </c>
      <c r="P383" s="3" t="s">
        <v>293</v>
      </c>
      <c r="Q383" s="3" t="s">
        <v>910</v>
      </c>
      <c r="R383" s="3">
        <v>45231</v>
      </c>
      <c r="S383" s="4">
        <v>42037</v>
      </c>
      <c r="T383" s="4">
        <v>42038</v>
      </c>
      <c r="U383" s="3">
        <v>-144.56</v>
      </c>
      <c r="V383" s="3">
        <v>11</v>
      </c>
      <c r="W383" s="3">
        <v>90.98</v>
      </c>
      <c r="X383" s="3">
        <v>87364</v>
      </c>
      <c r="Y383" s="3">
        <f>Table1[[#This Row],[Unit Price]]-Table1[[#This Row],[Discount]]</f>
        <v>8.09</v>
      </c>
      <c r="Z383" s="3" t="s">
        <v>3222</v>
      </c>
    </row>
    <row r="384" spans="1:26" x14ac:dyDescent="0.2">
      <c r="A384" s="1">
        <v>1412</v>
      </c>
      <c r="B384" s="1" t="s">
        <v>911</v>
      </c>
      <c r="C384" s="1" t="s">
        <v>46</v>
      </c>
      <c r="D384" s="1">
        <v>0.08</v>
      </c>
      <c r="E384" s="1">
        <v>3.38</v>
      </c>
      <c r="F384" s="1">
        <v>0.85</v>
      </c>
      <c r="G384" s="1" t="s">
        <v>14</v>
      </c>
      <c r="H384" s="1" t="s">
        <v>70</v>
      </c>
      <c r="I384" s="1" t="s">
        <v>24</v>
      </c>
      <c r="J384" s="1" t="s">
        <v>25</v>
      </c>
      <c r="K384" s="1" t="s">
        <v>26</v>
      </c>
      <c r="L384" s="1" t="s">
        <v>912</v>
      </c>
      <c r="M384" s="1">
        <v>0.48</v>
      </c>
      <c r="N384" s="1" t="s">
        <v>8</v>
      </c>
      <c r="O384" s="1" t="s">
        <v>35</v>
      </c>
      <c r="P384" s="1" t="s">
        <v>66</v>
      </c>
      <c r="Q384" s="1" t="s">
        <v>913</v>
      </c>
      <c r="R384" s="1">
        <v>94043</v>
      </c>
      <c r="S384" s="2">
        <v>42037</v>
      </c>
      <c r="T384" s="2">
        <v>42039</v>
      </c>
      <c r="U384" s="1">
        <v>20.453600000000002</v>
      </c>
      <c r="V384" s="1">
        <v>12</v>
      </c>
      <c r="W384" s="1">
        <v>38.81</v>
      </c>
      <c r="X384" s="1">
        <v>87087</v>
      </c>
      <c r="Y384" s="1">
        <f>Table1[[#This Row],[Unit Price]]-Table1[[#This Row],[Discount]]</f>
        <v>3.3</v>
      </c>
      <c r="Z384" s="1" t="s">
        <v>3221</v>
      </c>
    </row>
    <row r="385" spans="1:26" x14ac:dyDescent="0.2">
      <c r="A385" s="3">
        <v>1413</v>
      </c>
      <c r="B385" s="3" t="s">
        <v>914</v>
      </c>
      <c r="C385" s="3" t="s">
        <v>46</v>
      </c>
      <c r="D385" s="3">
        <v>0.02</v>
      </c>
      <c r="E385" s="3">
        <v>16.48</v>
      </c>
      <c r="F385" s="3">
        <v>1.99</v>
      </c>
      <c r="G385" s="3" t="s">
        <v>63</v>
      </c>
      <c r="H385" s="3" t="s">
        <v>70</v>
      </c>
      <c r="I385" s="3" t="s">
        <v>16</v>
      </c>
      <c r="J385" s="3" t="s">
        <v>17</v>
      </c>
      <c r="K385" s="3" t="s">
        <v>18</v>
      </c>
      <c r="L385" s="3" t="s">
        <v>577</v>
      </c>
      <c r="M385" s="3">
        <v>0.42</v>
      </c>
      <c r="N385" s="3" t="s">
        <v>8</v>
      </c>
      <c r="O385" s="3" t="s">
        <v>87</v>
      </c>
      <c r="P385" s="3" t="s">
        <v>379</v>
      </c>
      <c r="Q385" s="3" t="s">
        <v>764</v>
      </c>
      <c r="R385" s="3">
        <v>2113</v>
      </c>
      <c r="S385" s="4">
        <v>42037</v>
      </c>
      <c r="T385" s="4">
        <v>42039</v>
      </c>
      <c r="U385" s="3">
        <v>69.61</v>
      </c>
      <c r="V385" s="3">
        <v>27</v>
      </c>
      <c r="W385" s="3">
        <v>484.56</v>
      </c>
      <c r="X385" s="3">
        <v>45539</v>
      </c>
      <c r="Y385" s="3">
        <f>Table1[[#This Row],[Unit Price]]-Table1[[#This Row],[Discount]]</f>
        <v>16.46</v>
      </c>
      <c r="Z385" s="3" t="s">
        <v>3222</v>
      </c>
    </row>
    <row r="386" spans="1:26" x14ac:dyDescent="0.2">
      <c r="A386" s="1">
        <v>3196</v>
      </c>
      <c r="B386" s="1" t="s">
        <v>915</v>
      </c>
      <c r="C386" s="1" t="s">
        <v>46</v>
      </c>
      <c r="D386" s="1">
        <v>0.03</v>
      </c>
      <c r="E386" s="1">
        <v>200.97</v>
      </c>
      <c r="F386" s="1">
        <v>15.59</v>
      </c>
      <c r="G386" s="1" t="s">
        <v>2</v>
      </c>
      <c r="H386" s="1" t="s">
        <v>47</v>
      </c>
      <c r="I386" s="1" t="s">
        <v>16</v>
      </c>
      <c r="J386" s="1" t="s">
        <v>32</v>
      </c>
      <c r="K386" s="1" t="s">
        <v>33</v>
      </c>
      <c r="L386" s="1" t="s">
        <v>916</v>
      </c>
      <c r="M386" s="1">
        <v>0.36</v>
      </c>
      <c r="N386" s="1" t="s">
        <v>8</v>
      </c>
      <c r="O386" s="1" t="s">
        <v>35</v>
      </c>
      <c r="P386" s="1" t="s">
        <v>66</v>
      </c>
      <c r="Q386" s="1" t="s">
        <v>917</v>
      </c>
      <c r="R386" s="1">
        <v>94109</v>
      </c>
      <c r="S386" s="2">
        <v>42037</v>
      </c>
      <c r="T386" s="2">
        <v>42038</v>
      </c>
      <c r="U386" s="1">
        <v>1951.3</v>
      </c>
      <c r="V386" s="1">
        <v>43</v>
      </c>
      <c r="W386" s="1">
        <v>8717.75</v>
      </c>
      <c r="X386" s="1">
        <v>24294</v>
      </c>
      <c r="Y386" s="1">
        <f>Table1[[#This Row],[Unit Price]]-Table1[[#This Row],[Discount]]</f>
        <v>200.94</v>
      </c>
      <c r="Z386" s="1" t="s">
        <v>3221</v>
      </c>
    </row>
    <row r="387" spans="1:26" x14ac:dyDescent="0.2">
      <c r="A387" s="3">
        <v>3197</v>
      </c>
      <c r="B387" s="3" t="s">
        <v>918</v>
      </c>
      <c r="C387" s="3" t="s">
        <v>46</v>
      </c>
      <c r="D387" s="3">
        <v>0.03</v>
      </c>
      <c r="E387" s="3">
        <v>200.97</v>
      </c>
      <c r="F387" s="3">
        <v>15.59</v>
      </c>
      <c r="G387" s="3" t="s">
        <v>2</v>
      </c>
      <c r="H387" s="3" t="s">
        <v>47</v>
      </c>
      <c r="I387" s="3" t="s">
        <v>16</v>
      </c>
      <c r="J387" s="3" t="s">
        <v>32</v>
      </c>
      <c r="K387" s="3" t="s">
        <v>33</v>
      </c>
      <c r="L387" s="3" t="s">
        <v>916</v>
      </c>
      <c r="M387" s="3">
        <v>0.36</v>
      </c>
      <c r="N387" s="3" t="s">
        <v>8</v>
      </c>
      <c r="O387" s="3" t="s">
        <v>28</v>
      </c>
      <c r="P387" s="3" t="s">
        <v>79</v>
      </c>
      <c r="Q387" s="3" t="s">
        <v>919</v>
      </c>
      <c r="R387" s="3">
        <v>60062</v>
      </c>
      <c r="S387" s="4">
        <v>42037</v>
      </c>
      <c r="T387" s="4">
        <v>42038</v>
      </c>
      <c r="U387" s="3">
        <v>1538.7828</v>
      </c>
      <c r="V387" s="3">
        <v>11</v>
      </c>
      <c r="W387" s="3">
        <v>2230.12</v>
      </c>
      <c r="X387" s="3">
        <v>90850</v>
      </c>
      <c r="Y387" s="3">
        <f>Table1[[#This Row],[Unit Price]]-Table1[[#This Row],[Discount]]</f>
        <v>200.94</v>
      </c>
      <c r="Z387" s="3" t="s">
        <v>3220</v>
      </c>
    </row>
    <row r="388" spans="1:26" x14ac:dyDescent="0.2">
      <c r="A388" s="1">
        <v>2486</v>
      </c>
      <c r="B388" s="1" t="s">
        <v>920</v>
      </c>
      <c r="C388" s="1" t="s">
        <v>23</v>
      </c>
      <c r="D388" s="1">
        <v>0</v>
      </c>
      <c r="E388" s="1">
        <v>180.98</v>
      </c>
      <c r="F388" s="1">
        <v>30</v>
      </c>
      <c r="G388" s="1" t="s">
        <v>2</v>
      </c>
      <c r="H388" s="1" t="s">
        <v>3</v>
      </c>
      <c r="I388" s="1" t="s">
        <v>4</v>
      </c>
      <c r="J388" s="1" t="s">
        <v>85</v>
      </c>
      <c r="K388" s="1" t="s">
        <v>33</v>
      </c>
      <c r="L388" s="1" t="s">
        <v>921</v>
      </c>
      <c r="M388" s="1">
        <v>0.69</v>
      </c>
      <c r="N388" s="1" t="s">
        <v>8</v>
      </c>
      <c r="O388" s="1" t="s">
        <v>9</v>
      </c>
      <c r="P388" s="1" t="s">
        <v>51</v>
      </c>
      <c r="Q388" s="1" t="s">
        <v>922</v>
      </c>
      <c r="R388" s="1">
        <v>30458</v>
      </c>
      <c r="S388" s="2">
        <v>42038</v>
      </c>
      <c r="T388" s="2">
        <v>42040</v>
      </c>
      <c r="U388" s="1">
        <v>9.2040000000000006</v>
      </c>
      <c r="V388" s="1">
        <v>11</v>
      </c>
      <c r="W388" s="1">
        <v>2084.16</v>
      </c>
      <c r="X388" s="1">
        <v>91416</v>
      </c>
      <c r="Y388" s="1">
        <f>Table1[[#This Row],[Unit Price]]-Table1[[#This Row],[Discount]]</f>
        <v>180.98</v>
      </c>
      <c r="Z388" s="1" t="s">
        <v>3219</v>
      </c>
    </row>
    <row r="389" spans="1:26" x14ac:dyDescent="0.2">
      <c r="A389" s="3">
        <v>3053</v>
      </c>
      <c r="B389" s="3" t="s">
        <v>923</v>
      </c>
      <c r="C389" s="3" t="s">
        <v>92</v>
      </c>
      <c r="D389" s="3">
        <v>0.06</v>
      </c>
      <c r="E389" s="3">
        <v>125.99</v>
      </c>
      <c r="F389" s="3">
        <v>2.5</v>
      </c>
      <c r="G389" s="3" t="s">
        <v>14</v>
      </c>
      <c r="H389" s="3" t="s">
        <v>70</v>
      </c>
      <c r="I389" s="3" t="s">
        <v>16</v>
      </c>
      <c r="J389" s="3" t="s">
        <v>111</v>
      </c>
      <c r="K389" s="3" t="s">
        <v>49</v>
      </c>
      <c r="L389" s="3" t="s">
        <v>924</v>
      </c>
      <c r="M389" s="3">
        <v>0.6</v>
      </c>
      <c r="N389" s="3" t="s">
        <v>8</v>
      </c>
      <c r="O389" s="3" t="s">
        <v>9</v>
      </c>
      <c r="P389" s="3" t="s">
        <v>364</v>
      </c>
      <c r="Q389" s="3" t="s">
        <v>925</v>
      </c>
      <c r="R389" s="3">
        <v>42071</v>
      </c>
      <c r="S389" s="4">
        <v>42038</v>
      </c>
      <c r="T389" s="4">
        <v>42040</v>
      </c>
      <c r="U389" s="3">
        <v>402.06599999999997</v>
      </c>
      <c r="V389" s="3">
        <v>11</v>
      </c>
      <c r="W389" s="3">
        <v>1173.76</v>
      </c>
      <c r="X389" s="3">
        <v>86662</v>
      </c>
      <c r="Y389" s="3">
        <f>Table1[[#This Row],[Unit Price]]-Table1[[#This Row],[Discount]]</f>
        <v>125.92999999999999</v>
      </c>
      <c r="Z389" s="3" t="s">
        <v>3219</v>
      </c>
    </row>
    <row r="390" spans="1:26" x14ac:dyDescent="0.2">
      <c r="A390" s="1">
        <v>603</v>
      </c>
      <c r="B390" s="1" t="s">
        <v>926</v>
      </c>
      <c r="C390" s="1" t="s">
        <v>46</v>
      </c>
      <c r="D390" s="1">
        <v>0.02</v>
      </c>
      <c r="E390" s="1">
        <v>35.99</v>
      </c>
      <c r="F390" s="1">
        <v>5</v>
      </c>
      <c r="G390" s="1" t="s">
        <v>14</v>
      </c>
      <c r="H390" s="1" t="s">
        <v>47</v>
      </c>
      <c r="I390" s="1" t="s">
        <v>16</v>
      </c>
      <c r="J390" s="1" t="s">
        <v>111</v>
      </c>
      <c r="K390" s="1" t="s">
        <v>49</v>
      </c>
      <c r="L390" s="1" t="s">
        <v>927</v>
      </c>
      <c r="M390" s="1">
        <v>0.85</v>
      </c>
      <c r="N390" s="1" t="s">
        <v>8</v>
      </c>
      <c r="O390" s="1" t="s">
        <v>35</v>
      </c>
      <c r="P390" s="1" t="s">
        <v>36</v>
      </c>
      <c r="Q390" s="1" t="s">
        <v>928</v>
      </c>
      <c r="R390" s="1">
        <v>81001</v>
      </c>
      <c r="S390" s="2">
        <v>42038</v>
      </c>
      <c r="T390" s="2">
        <v>42040</v>
      </c>
      <c r="U390" s="1">
        <v>-120.934</v>
      </c>
      <c r="V390" s="1">
        <v>7</v>
      </c>
      <c r="W390" s="1">
        <v>227.79</v>
      </c>
      <c r="X390" s="1">
        <v>87020</v>
      </c>
      <c r="Y390" s="1">
        <f>Table1[[#This Row],[Unit Price]]-Table1[[#This Row],[Discount]]</f>
        <v>35.97</v>
      </c>
      <c r="Z390" s="1" t="s">
        <v>3221</v>
      </c>
    </row>
    <row r="391" spans="1:26" x14ac:dyDescent="0.2">
      <c r="A391" s="3">
        <v>3151</v>
      </c>
      <c r="B391" s="3" t="s">
        <v>929</v>
      </c>
      <c r="C391" s="3" t="s">
        <v>1</v>
      </c>
      <c r="D391" s="3">
        <v>0.01</v>
      </c>
      <c r="E391" s="3">
        <v>3502.14</v>
      </c>
      <c r="F391" s="3">
        <v>8.73</v>
      </c>
      <c r="G391" s="3" t="s">
        <v>2</v>
      </c>
      <c r="H391" s="3" t="s">
        <v>70</v>
      </c>
      <c r="I391" s="3" t="s">
        <v>16</v>
      </c>
      <c r="J391" s="3" t="s">
        <v>32</v>
      </c>
      <c r="K391" s="3" t="s">
        <v>6</v>
      </c>
      <c r="L391" s="3" t="s">
        <v>817</v>
      </c>
      <c r="M391" s="3">
        <v>0.56999999999999995</v>
      </c>
      <c r="N391" s="3" t="s">
        <v>8</v>
      </c>
      <c r="O391" s="3" t="s">
        <v>35</v>
      </c>
      <c r="P391" s="3" t="s">
        <v>66</v>
      </c>
      <c r="Q391" s="3" t="s">
        <v>930</v>
      </c>
      <c r="R391" s="3">
        <v>92277</v>
      </c>
      <c r="S391" s="4">
        <v>42039</v>
      </c>
      <c r="T391" s="4">
        <v>42040</v>
      </c>
      <c r="U391" s="3">
        <v>-4075.9339920000002</v>
      </c>
      <c r="V391" s="3">
        <v>1</v>
      </c>
      <c r="W391" s="3">
        <v>3501.79</v>
      </c>
      <c r="X391" s="3">
        <v>88544</v>
      </c>
      <c r="Y391" s="3">
        <f>Table1[[#This Row],[Unit Price]]-Table1[[#This Row],[Discount]]</f>
        <v>3502.1299999999997</v>
      </c>
      <c r="Z391" s="3" t="s">
        <v>3221</v>
      </c>
    </row>
    <row r="392" spans="1:26" x14ac:dyDescent="0.2">
      <c r="A392" s="1">
        <v>3151</v>
      </c>
      <c r="B392" s="1" t="s">
        <v>929</v>
      </c>
      <c r="C392" s="1" t="s">
        <v>1</v>
      </c>
      <c r="D392" s="1">
        <v>0.06</v>
      </c>
      <c r="E392" s="1">
        <v>15.73</v>
      </c>
      <c r="F392" s="1">
        <v>7.42</v>
      </c>
      <c r="G392" s="1" t="s">
        <v>14</v>
      </c>
      <c r="H392" s="1" t="s">
        <v>70</v>
      </c>
      <c r="I392" s="1" t="s">
        <v>24</v>
      </c>
      <c r="J392" s="1" t="s">
        <v>544</v>
      </c>
      <c r="K392" s="1" t="s">
        <v>18</v>
      </c>
      <c r="L392" s="1" t="s">
        <v>931</v>
      </c>
      <c r="M392" s="1">
        <v>0.56000000000000005</v>
      </c>
      <c r="N392" s="1" t="s">
        <v>8</v>
      </c>
      <c r="O392" s="1" t="s">
        <v>35</v>
      </c>
      <c r="P392" s="1" t="s">
        <v>66</v>
      </c>
      <c r="Q392" s="1" t="s">
        <v>930</v>
      </c>
      <c r="R392" s="1">
        <v>92277</v>
      </c>
      <c r="S392" s="2">
        <v>42039</v>
      </c>
      <c r="T392" s="2">
        <v>42040</v>
      </c>
      <c r="U392" s="1">
        <v>-18.558800000000002</v>
      </c>
      <c r="V392" s="1">
        <v>4</v>
      </c>
      <c r="W392" s="1">
        <v>63.04</v>
      </c>
      <c r="X392" s="1">
        <v>88544</v>
      </c>
      <c r="Y392" s="1">
        <f>Table1[[#This Row],[Unit Price]]-Table1[[#This Row],[Discount]]</f>
        <v>15.67</v>
      </c>
      <c r="Z392" s="1" t="s">
        <v>3221</v>
      </c>
    </row>
    <row r="393" spans="1:26" x14ac:dyDescent="0.2">
      <c r="A393" s="3">
        <v>3351</v>
      </c>
      <c r="B393" s="3" t="s">
        <v>932</v>
      </c>
      <c r="C393" s="3" t="s">
        <v>1</v>
      </c>
      <c r="D393" s="3">
        <v>0.1</v>
      </c>
      <c r="E393" s="3">
        <v>10.89</v>
      </c>
      <c r="F393" s="3">
        <v>4.5</v>
      </c>
      <c r="G393" s="3" t="s">
        <v>14</v>
      </c>
      <c r="H393" s="3" t="s">
        <v>3</v>
      </c>
      <c r="I393" s="3" t="s">
        <v>24</v>
      </c>
      <c r="J393" s="3" t="s">
        <v>71</v>
      </c>
      <c r="K393" s="3" t="s">
        <v>49</v>
      </c>
      <c r="L393" s="3" t="s">
        <v>749</v>
      </c>
      <c r="M393" s="3">
        <v>0.59</v>
      </c>
      <c r="N393" s="3" t="s">
        <v>8</v>
      </c>
      <c r="O393" s="3" t="s">
        <v>35</v>
      </c>
      <c r="P393" s="3" t="s">
        <v>42</v>
      </c>
      <c r="Q393" s="3" t="s">
        <v>933</v>
      </c>
      <c r="R393" s="3">
        <v>99301</v>
      </c>
      <c r="S393" s="4">
        <v>42039</v>
      </c>
      <c r="T393" s="4">
        <v>42041</v>
      </c>
      <c r="U393" s="3">
        <v>-19.2972</v>
      </c>
      <c r="V393" s="3">
        <v>17</v>
      </c>
      <c r="W393" s="3">
        <v>178.68</v>
      </c>
      <c r="X393" s="3">
        <v>91297</v>
      </c>
      <c r="Y393" s="3">
        <f>Table1[[#This Row],[Unit Price]]-Table1[[#This Row],[Discount]]</f>
        <v>10.790000000000001</v>
      </c>
      <c r="Z393" s="3" t="s">
        <v>3221</v>
      </c>
    </row>
    <row r="394" spans="1:26" x14ac:dyDescent="0.2">
      <c r="A394" s="1">
        <v>960</v>
      </c>
      <c r="B394" s="1" t="s">
        <v>934</v>
      </c>
      <c r="C394" s="1" t="s">
        <v>23</v>
      </c>
      <c r="D394" s="1">
        <v>0.03</v>
      </c>
      <c r="E394" s="1">
        <v>2.94</v>
      </c>
      <c r="F394" s="1">
        <v>0.96</v>
      </c>
      <c r="G394" s="1" t="s">
        <v>14</v>
      </c>
      <c r="H394" s="1" t="s">
        <v>47</v>
      </c>
      <c r="I394" s="1" t="s">
        <v>24</v>
      </c>
      <c r="J394" s="1" t="s">
        <v>25</v>
      </c>
      <c r="K394" s="1" t="s">
        <v>26</v>
      </c>
      <c r="L394" s="1" t="s">
        <v>805</v>
      </c>
      <c r="M394" s="1">
        <v>0.57999999999999996</v>
      </c>
      <c r="N394" s="1" t="s">
        <v>8</v>
      </c>
      <c r="O394" s="1" t="s">
        <v>35</v>
      </c>
      <c r="P394" s="1" t="s">
        <v>66</v>
      </c>
      <c r="Q394" s="1" t="s">
        <v>935</v>
      </c>
      <c r="R394" s="1">
        <v>90278</v>
      </c>
      <c r="S394" s="2">
        <v>42039</v>
      </c>
      <c r="T394" s="2">
        <v>42043</v>
      </c>
      <c r="U394" s="1">
        <v>-4.2</v>
      </c>
      <c r="V394" s="1">
        <v>1</v>
      </c>
      <c r="W394" s="1">
        <v>3.51</v>
      </c>
      <c r="X394" s="1">
        <v>89401</v>
      </c>
      <c r="Y394" s="1">
        <f>Table1[[#This Row],[Unit Price]]-Table1[[#This Row],[Discount]]</f>
        <v>2.91</v>
      </c>
      <c r="Z394" s="1" t="s">
        <v>3221</v>
      </c>
    </row>
    <row r="395" spans="1:26" x14ac:dyDescent="0.2">
      <c r="A395" s="3">
        <v>962</v>
      </c>
      <c r="B395" s="3" t="s">
        <v>936</v>
      </c>
      <c r="C395" s="3" t="s">
        <v>23</v>
      </c>
      <c r="D395" s="3">
        <v>0.03</v>
      </c>
      <c r="E395" s="3">
        <v>2.94</v>
      </c>
      <c r="F395" s="3">
        <v>0.96</v>
      </c>
      <c r="G395" s="3" t="s">
        <v>14</v>
      </c>
      <c r="H395" s="3" t="s">
        <v>47</v>
      </c>
      <c r="I395" s="3" t="s">
        <v>24</v>
      </c>
      <c r="J395" s="3" t="s">
        <v>25</v>
      </c>
      <c r="K395" s="3" t="s">
        <v>26</v>
      </c>
      <c r="L395" s="3" t="s">
        <v>805</v>
      </c>
      <c r="M395" s="3">
        <v>0.57999999999999996</v>
      </c>
      <c r="N395" s="3" t="s">
        <v>8</v>
      </c>
      <c r="O395" s="3" t="s">
        <v>28</v>
      </c>
      <c r="P395" s="3" t="s">
        <v>79</v>
      </c>
      <c r="Q395" s="3" t="s">
        <v>509</v>
      </c>
      <c r="R395" s="3">
        <v>60610</v>
      </c>
      <c r="S395" s="4">
        <v>42039</v>
      </c>
      <c r="T395" s="4">
        <v>42043</v>
      </c>
      <c r="U395" s="3">
        <v>-4.2</v>
      </c>
      <c r="V395" s="3">
        <v>2</v>
      </c>
      <c r="W395" s="3">
        <v>7.01</v>
      </c>
      <c r="X395" s="3">
        <v>17636</v>
      </c>
      <c r="Y395" s="3">
        <f>Table1[[#This Row],[Unit Price]]-Table1[[#This Row],[Discount]]</f>
        <v>2.91</v>
      </c>
      <c r="Z395" s="3" t="s">
        <v>3220</v>
      </c>
    </row>
    <row r="396" spans="1:26" x14ac:dyDescent="0.2">
      <c r="A396" s="1">
        <v>1213</v>
      </c>
      <c r="B396" s="1" t="s">
        <v>495</v>
      </c>
      <c r="C396" s="1" t="s">
        <v>23</v>
      </c>
      <c r="D396" s="1">
        <v>7.0000000000000007E-2</v>
      </c>
      <c r="E396" s="1">
        <v>29.89</v>
      </c>
      <c r="F396" s="1">
        <v>1.99</v>
      </c>
      <c r="G396" s="1" t="s">
        <v>63</v>
      </c>
      <c r="H396" s="1" t="s">
        <v>70</v>
      </c>
      <c r="I396" s="1" t="s">
        <v>16</v>
      </c>
      <c r="J396" s="1" t="s">
        <v>17</v>
      </c>
      <c r="K396" s="1" t="s">
        <v>18</v>
      </c>
      <c r="L396" s="1" t="s">
        <v>419</v>
      </c>
      <c r="M396" s="1">
        <v>0.5</v>
      </c>
      <c r="N396" s="1" t="s">
        <v>8</v>
      </c>
      <c r="O396" s="1" t="s">
        <v>28</v>
      </c>
      <c r="P396" s="1" t="s">
        <v>29</v>
      </c>
      <c r="Q396" s="1" t="s">
        <v>496</v>
      </c>
      <c r="R396" s="1">
        <v>46530</v>
      </c>
      <c r="S396" s="2">
        <v>42039</v>
      </c>
      <c r="T396" s="2">
        <v>42044</v>
      </c>
      <c r="U396" s="1">
        <v>258.6189</v>
      </c>
      <c r="V396" s="1">
        <v>13</v>
      </c>
      <c r="W396" s="1">
        <v>374.81</v>
      </c>
      <c r="X396" s="1">
        <v>88599</v>
      </c>
      <c r="Y396" s="1">
        <f>Table1[[#This Row],[Unit Price]]-Table1[[#This Row],[Discount]]</f>
        <v>29.82</v>
      </c>
      <c r="Z396" s="1" t="s">
        <v>3220</v>
      </c>
    </row>
    <row r="397" spans="1:26" x14ac:dyDescent="0.2">
      <c r="A397" s="3">
        <v>1213</v>
      </c>
      <c r="B397" s="3" t="s">
        <v>495</v>
      </c>
      <c r="C397" s="3" t="s">
        <v>23</v>
      </c>
      <c r="D397" s="3">
        <v>0.03</v>
      </c>
      <c r="E397" s="3">
        <v>8.34</v>
      </c>
      <c r="F397" s="3">
        <v>4.82</v>
      </c>
      <c r="G397" s="3" t="s">
        <v>14</v>
      </c>
      <c r="H397" s="3" t="s">
        <v>70</v>
      </c>
      <c r="I397" s="3" t="s">
        <v>24</v>
      </c>
      <c r="J397" s="3" t="s">
        <v>64</v>
      </c>
      <c r="K397" s="3" t="s">
        <v>49</v>
      </c>
      <c r="L397" s="3" t="s">
        <v>937</v>
      </c>
      <c r="M397" s="3">
        <v>0.4</v>
      </c>
      <c r="N397" s="3" t="s">
        <v>8</v>
      </c>
      <c r="O397" s="3" t="s">
        <v>28</v>
      </c>
      <c r="P397" s="3" t="s">
        <v>29</v>
      </c>
      <c r="Q397" s="3" t="s">
        <v>496</v>
      </c>
      <c r="R397" s="3">
        <v>46530</v>
      </c>
      <c r="S397" s="4">
        <v>42039</v>
      </c>
      <c r="T397" s="4">
        <v>42043</v>
      </c>
      <c r="U397" s="3">
        <v>-6.71</v>
      </c>
      <c r="V397" s="3">
        <v>5</v>
      </c>
      <c r="W397" s="3">
        <v>43.27</v>
      </c>
      <c r="X397" s="3">
        <v>88599</v>
      </c>
      <c r="Y397" s="3">
        <f>Table1[[#This Row],[Unit Price]]-Table1[[#This Row],[Discount]]</f>
        <v>8.31</v>
      </c>
      <c r="Z397" s="3" t="s">
        <v>3220</v>
      </c>
    </row>
    <row r="398" spans="1:26" x14ac:dyDescent="0.2">
      <c r="A398" s="1">
        <v>2203</v>
      </c>
      <c r="B398" s="1" t="s">
        <v>158</v>
      </c>
      <c r="C398" s="1" t="s">
        <v>23</v>
      </c>
      <c r="D398" s="1">
        <v>0.08</v>
      </c>
      <c r="E398" s="1">
        <v>145.44999999999999</v>
      </c>
      <c r="F398" s="1">
        <v>17.850000000000001</v>
      </c>
      <c r="G398" s="1" t="s">
        <v>2</v>
      </c>
      <c r="H398" s="1" t="s">
        <v>47</v>
      </c>
      <c r="I398" s="1" t="s">
        <v>16</v>
      </c>
      <c r="J398" s="1" t="s">
        <v>32</v>
      </c>
      <c r="K398" s="1" t="s">
        <v>33</v>
      </c>
      <c r="L398" s="1" t="s">
        <v>186</v>
      </c>
      <c r="M398" s="1">
        <v>0.56000000000000005</v>
      </c>
      <c r="N398" s="1" t="s">
        <v>8</v>
      </c>
      <c r="O398" s="1" t="s">
        <v>28</v>
      </c>
      <c r="P398" s="1" t="s">
        <v>60</v>
      </c>
      <c r="Q398" s="1" t="s">
        <v>160</v>
      </c>
      <c r="R398" s="1">
        <v>55445</v>
      </c>
      <c r="S398" s="2">
        <v>42039</v>
      </c>
      <c r="T398" s="2">
        <v>42039</v>
      </c>
      <c r="U398" s="1">
        <v>751.58</v>
      </c>
      <c r="V398" s="1">
        <v>8</v>
      </c>
      <c r="W398" s="1">
        <v>1117.6600000000001</v>
      </c>
      <c r="X398" s="1">
        <v>86051</v>
      </c>
      <c r="Y398" s="1">
        <f>Table1[[#This Row],[Unit Price]]-Table1[[#This Row],[Discount]]</f>
        <v>145.36999999999998</v>
      </c>
      <c r="Z398" s="1" t="s">
        <v>3220</v>
      </c>
    </row>
    <row r="399" spans="1:26" x14ac:dyDescent="0.2">
      <c r="A399" s="3">
        <v>2204</v>
      </c>
      <c r="B399" s="3" t="s">
        <v>938</v>
      </c>
      <c r="C399" s="3" t="s">
        <v>23</v>
      </c>
      <c r="D399" s="3">
        <v>7.0000000000000007E-2</v>
      </c>
      <c r="E399" s="3">
        <v>33.94</v>
      </c>
      <c r="F399" s="3">
        <v>19.190000000000001</v>
      </c>
      <c r="G399" s="3" t="s">
        <v>2</v>
      </c>
      <c r="H399" s="3" t="s">
        <v>47</v>
      </c>
      <c r="I399" s="3" t="s">
        <v>4</v>
      </c>
      <c r="J399" s="3" t="s">
        <v>85</v>
      </c>
      <c r="K399" s="3" t="s">
        <v>33</v>
      </c>
      <c r="L399" s="3" t="s">
        <v>178</v>
      </c>
      <c r="M399" s="3">
        <v>0.57999999999999996</v>
      </c>
      <c r="N399" s="3" t="s">
        <v>8</v>
      </c>
      <c r="O399" s="3" t="s">
        <v>28</v>
      </c>
      <c r="P399" s="3" t="s">
        <v>60</v>
      </c>
      <c r="Q399" s="3" t="s">
        <v>939</v>
      </c>
      <c r="R399" s="3">
        <v>55337</v>
      </c>
      <c r="S399" s="4">
        <v>42039</v>
      </c>
      <c r="T399" s="4">
        <v>42043</v>
      </c>
      <c r="U399" s="3">
        <v>-157.56</v>
      </c>
      <c r="V399" s="3">
        <v>5</v>
      </c>
      <c r="W399" s="3">
        <v>169.46</v>
      </c>
      <c r="X399" s="3">
        <v>86051</v>
      </c>
      <c r="Y399" s="3">
        <f>Table1[[#This Row],[Unit Price]]-Table1[[#This Row],[Discount]]</f>
        <v>33.869999999999997</v>
      </c>
      <c r="Z399" s="3" t="s">
        <v>3220</v>
      </c>
    </row>
    <row r="400" spans="1:26" x14ac:dyDescent="0.2">
      <c r="A400" s="1">
        <v>689</v>
      </c>
      <c r="B400" s="1" t="s">
        <v>940</v>
      </c>
      <c r="C400" s="1" t="s">
        <v>92</v>
      </c>
      <c r="D400" s="1">
        <v>7.0000000000000007E-2</v>
      </c>
      <c r="E400" s="1">
        <v>1.7</v>
      </c>
      <c r="F400" s="1">
        <v>1.99</v>
      </c>
      <c r="G400" s="1" t="s">
        <v>14</v>
      </c>
      <c r="H400" s="1" t="s">
        <v>3</v>
      </c>
      <c r="I400" s="1" t="s">
        <v>16</v>
      </c>
      <c r="J400" s="1" t="s">
        <v>17</v>
      </c>
      <c r="K400" s="1" t="s">
        <v>18</v>
      </c>
      <c r="L400" s="1" t="s">
        <v>260</v>
      </c>
      <c r="M400" s="1">
        <v>0.51</v>
      </c>
      <c r="N400" s="1" t="s">
        <v>8</v>
      </c>
      <c r="O400" s="1" t="s">
        <v>28</v>
      </c>
      <c r="P400" s="1" t="s">
        <v>56</v>
      </c>
      <c r="Q400" s="1" t="s">
        <v>941</v>
      </c>
      <c r="R400" s="1">
        <v>63376</v>
      </c>
      <c r="S400" s="2">
        <v>42039</v>
      </c>
      <c r="T400" s="2">
        <v>42040</v>
      </c>
      <c r="U400" s="1">
        <v>-51.42</v>
      </c>
      <c r="V400" s="1">
        <v>10</v>
      </c>
      <c r="W400" s="1">
        <v>17.420000000000002</v>
      </c>
      <c r="X400" s="1">
        <v>88502</v>
      </c>
      <c r="Y400" s="1">
        <f>Table1[[#This Row],[Unit Price]]-Table1[[#This Row],[Discount]]</f>
        <v>1.63</v>
      </c>
      <c r="Z400" s="1" t="s">
        <v>3220</v>
      </c>
    </row>
    <row r="401" spans="1:26" x14ac:dyDescent="0.2">
      <c r="A401" s="3">
        <v>1363</v>
      </c>
      <c r="B401" s="3" t="s">
        <v>942</v>
      </c>
      <c r="C401" s="3" t="s">
        <v>92</v>
      </c>
      <c r="D401" s="3">
        <v>0.05</v>
      </c>
      <c r="E401" s="3">
        <v>12.97</v>
      </c>
      <c r="F401" s="3">
        <v>1.49</v>
      </c>
      <c r="G401" s="3" t="s">
        <v>14</v>
      </c>
      <c r="H401" s="3" t="s">
        <v>15</v>
      </c>
      <c r="I401" s="3" t="s">
        <v>24</v>
      </c>
      <c r="J401" s="3" t="s">
        <v>48</v>
      </c>
      <c r="K401" s="3" t="s">
        <v>49</v>
      </c>
      <c r="L401" s="3" t="s">
        <v>902</v>
      </c>
      <c r="M401" s="3">
        <v>0.35</v>
      </c>
      <c r="N401" s="3" t="s">
        <v>8</v>
      </c>
      <c r="O401" s="3" t="s">
        <v>9</v>
      </c>
      <c r="P401" s="3" t="s">
        <v>99</v>
      </c>
      <c r="Q401" s="3" t="s">
        <v>943</v>
      </c>
      <c r="R401" s="3">
        <v>32707</v>
      </c>
      <c r="S401" s="4">
        <v>42039</v>
      </c>
      <c r="T401" s="4">
        <v>42041</v>
      </c>
      <c r="U401" s="3">
        <v>5.4660000000000002</v>
      </c>
      <c r="V401" s="3">
        <v>2</v>
      </c>
      <c r="W401" s="3">
        <v>26.37</v>
      </c>
      <c r="X401" s="3">
        <v>89993</v>
      </c>
      <c r="Y401" s="3">
        <f>Table1[[#This Row],[Unit Price]]-Table1[[#This Row],[Discount]]</f>
        <v>12.92</v>
      </c>
      <c r="Z401" s="3" t="s">
        <v>3219</v>
      </c>
    </row>
    <row r="402" spans="1:26" x14ac:dyDescent="0.2">
      <c r="A402" s="1">
        <v>1363</v>
      </c>
      <c r="B402" s="1" t="s">
        <v>942</v>
      </c>
      <c r="C402" s="1" t="s">
        <v>92</v>
      </c>
      <c r="D402" s="1">
        <v>0.06</v>
      </c>
      <c r="E402" s="1">
        <v>5.81</v>
      </c>
      <c r="F402" s="1">
        <v>3.37</v>
      </c>
      <c r="G402" s="1" t="s">
        <v>14</v>
      </c>
      <c r="H402" s="1" t="s">
        <v>15</v>
      </c>
      <c r="I402" s="1" t="s">
        <v>24</v>
      </c>
      <c r="J402" s="1" t="s">
        <v>152</v>
      </c>
      <c r="K402" s="1" t="s">
        <v>26</v>
      </c>
      <c r="L402" s="1" t="s">
        <v>944</v>
      </c>
      <c r="M402" s="1">
        <v>0.54</v>
      </c>
      <c r="N402" s="1" t="s">
        <v>8</v>
      </c>
      <c r="O402" s="1" t="s">
        <v>9</v>
      </c>
      <c r="P402" s="1" t="s">
        <v>99</v>
      </c>
      <c r="Q402" s="1" t="s">
        <v>943</v>
      </c>
      <c r="R402" s="1">
        <v>32707</v>
      </c>
      <c r="S402" s="2">
        <v>42039</v>
      </c>
      <c r="T402" s="2">
        <v>42041</v>
      </c>
      <c r="U402" s="1">
        <v>-149.1182</v>
      </c>
      <c r="V402" s="1">
        <v>9</v>
      </c>
      <c r="W402" s="1">
        <v>53.44</v>
      </c>
      <c r="X402" s="1">
        <v>89993</v>
      </c>
      <c r="Y402" s="1">
        <f>Table1[[#This Row],[Unit Price]]-Table1[[#This Row],[Discount]]</f>
        <v>5.75</v>
      </c>
      <c r="Z402" s="1" t="s">
        <v>3219</v>
      </c>
    </row>
    <row r="403" spans="1:26" x14ac:dyDescent="0.2">
      <c r="A403" s="3">
        <v>1499</v>
      </c>
      <c r="B403" s="3" t="s">
        <v>945</v>
      </c>
      <c r="C403" s="3" t="s">
        <v>92</v>
      </c>
      <c r="D403" s="3">
        <v>0.05</v>
      </c>
      <c r="E403" s="3">
        <v>2.16</v>
      </c>
      <c r="F403" s="3">
        <v>6.05</v>
      </c>
      <c r="G403" s="3" t="s">
        <v>14</v>
      </c>
      <c r="H403" s="3" t="s">
        <v>47</v>
      </c>
      <c r="I403" s="3" t="s">
        <v>24</v>
      </c>
      <c r="J403" s="3" t="s">
        <v>48</v>
      </c>
      <c r="K403" s="3" t="s">
        <v>49</v>
      </c>
      <c r="L403" s="3" t="s">
        <v>872</v>
      </c>
      <c r="M403" s="3">
        <v>0.37</v>
      </c>
      <c r="N403" s="3" t="s">
        <v>8</v>
      </c>
      <c r="O403" s="3" t="s">
        <v>9</v>
      </c>
      <c r="P403" s="3" t="s">
        <v>99</v>
      </c>
      <c r="Q403" s="3" t="s">
        <v>946</v>
      </c>
      <c r="R403" s="3">
        <v>33134</v>
      </c>
      <c r="S403" s="4">
        <v>42039</v>
      </c>
      <c r="T403" s="4">
        <v>42040</v>
      </c>
      <c r="U403" s="3">
        <v>-298.88600000000002</v>
      </c>
      <c r="V403" s="3">
        <v>8</v>
      </c>
      <c r="W403" s="3">
        <v>18.59</v>
      </c>
      <c r="X403" s="3">
        <v>90731</v>
      </c>
      <c r="Y403" s="3">
        <f>Table1[[#This Row],[Unit Price]]-Table1[[#This Row],[Discount]]</f>
        <v>2.1100000000000003</v>
      </c>
      <c r="Z403" s="3" t="s">
        <v>3219</v>
      </c>
    </row>
    <row r="404" spans="1:26" x14ac:dyDescent="0.2">
      <c r="A404" s="1">
        <v>1499</v>
      </c>
      <c r="B404" s="1" t="s">
        <v>945</v>
      </c>
      <c r="C404" s="1" t="s">
        <v>92</v>
      </c>
      <c r="D404" s="1">
        <v>0.03</v>
      </c>
      <c r="E404" s="1">
        <v>6.48</v>
      </c>
      <c r="F404" s="1">
        <v>6.6</v>
      </c>
      <c r="G404" s="1" t="s">
        <v>14</v>
      </c>
      <c r="H404" s="1" t="s">
        <v>47</v>
      </c>
      <c r="I404" s="1" t="s">
        <v>24</v>
      </c>
      <c r="J404" s="1" t="s">
        <v>64</v>
      </c>
      <c r="K404" s="1" t="s">
        <v>49</v>
      </c>
      <c r="L404" s="1" t="s">
        <v>624</v>
      </c>
      <c r="M404" s="1">
        <v>0.37</v>
      </c>
      <c r="N404" s="1" t="s">
        <v>8</v>
      </c>
      <c r="O404" s="1" t="s">
        <v>9</v>
      </c>
      <c r="P404" s="1" t="s">
        <v>99</v>
      </c>
      <c r="Q404" s="1" t="s">
        <v>946</v>
      </c>
      <c r="R404" s="1">
        <v>33134</v>
      </c>
      <c r="S404" s="2">
        <v>42039</v>
      </c>
      <c r="T404" s="2">
        <v>42040</v>
      </c>
      <c r="U404" s="1">
        <v>-145.852</v>
      </c>
      <c r="V404" s="1">
        <v>9</v>
      </c>
      <c r="W404" s="1">
        <v>58.83</v>
      </c>
      <c r="X404" s="1">
        <v>90731</v>
      </c>
      <c r="Y404" s="1">
        <f>Table1[[#This Row],[Unit Price]]-Table1[[#This Row],[Discount]]</f>
        <v>6.45</v>
      </c>
      <c r="Z404" s="1" t="s">
        <v>3219</v>
      </c>
    </row>
    <row r="405" spans="1:26" x14ac:dyDescent="0.2">
      <c r="A405" s="3">
        <v>1499</v>
      </c>
      <c r="B405" s="3" t="s">
        <v>945</v>
      </c>
      <c r="C405" s="3" t="s">
        <v>92</v>
      </c>
      <c r="D405" s="3">
        <v>0.08</v>
      </c>
      <c r="E405" s="3">
        <v>146.05000000000001</v>
      </c>
      <c r="F405" s="3">
        <v>80.2</v>
      </c>
      <c r="G405" s="3" t="s">
        <v>2</v>
      </c>
      <c r="H405" s="3" t="s">
        <v>47</v>
      </c>
      <c r="I405" s="3" t="s">
        <v>4</v>
      </c>
      <c r="J405" s="3" t="s">
        <v>5</v>
      </c>
      <c r="K405" s="3" t="s">
        <v>6</v>
      </c>
      <c r="L405" s="3" t="s">
        <v>947</v>
      </c>
      <c r="M405" s="3">
        <v>0.71</v>
      </c>
      <c r="N405" s="3" t="s">
        <v>8</v>
      </c>
      <c r="O405" s="3" t="s">
        <v>9</v>
      </c>
      <c r="P405" s="3" t="s">
        <v>99</v>
      </c>
      <c r="Q405" s="3" t="s">
        <v>946</v>
      </c>
      <c r="R405" s="3">
        <v>33134</v>
      </c>
      <c r="S405" s="4">
        <v>42039</v>
      </c>
      <c r="T405" s="4">
        <v>42040</v>
      </c>
      <c r="U405" s="3">
        <v>-27.951000000000001</v>
      </c>
      <c r="V405" s="3">
        <v>11</v>
      </c>
      <c r="W405" s="3">
        <v>1557.66</v>
      </c>
      <c r="X405" s="3">
        <v>90731</v>
      </c>
      <c r="Y405" s="3">
        <f>Table1[[#This Row],[Unit Price]]-Table1[[#This Row],[Discount]]</f>
        <v>145.97</v>
      </c>
      <c r="Z405" s="3" t="s">
        <v>3219</v>
      </c>
    </row>
    <row r="406" spans="1:26" x14ac:dyDescent="0.2">
      <c r="A406" s="1">
        <v>2286</v>
      </c>
      <c r="B406" s="1" t="s">
        <v>948</v>
      </c>
      <c r="C406" s="1" t="s">
        <v>92</v>
      </c>
      <c r="D406" s="1">
        <v>0</v>
      </c>
      <c r="E406" s="1">
        <v>4.91</v>
      </c>
      <c r="F406" s="1">
        <v>0.5</v>
      </c>
      <c r="G406" s="1" t="s">
        <v>14</v>
      </c>
      <c r="H406" s="1" t="s">
        <v>70</v>
      </c>
      <c r="I406" s="1" t="s">
        <v>24</v>
      </c>
      <c r="J406" s="1" t="s">
        <v>128</v>
      </c>
      <c r="K406" s="1" t="s">
        <v>49</v>
      </c>
      <c r="L406" s="1" t="s">
        <v>949</v>
      </c>
      <c r="M406" s="1">
        <v>0.36</v>
      </c>
      <c r="N406" s="1" t="s">
        <v>8</v>
      </c>
      <c r="O406" s="1" t="s">
        <v>9</v>
      </c>
      <c r="P406" s="1" t="s">
        <v>247</v>
      </c>
      <c r="Q406" s="1" t="s">
        <v>950</v>
      </c>
      <c r="R406" s="1">
        <v>29301</v>
      </c>
      <c r="S406" s="2">
        <v>42039</v>
      </c>
      <c r="T406" s="2">
        <v>42041</v>
      </c>
      <c r="U406" s="1">
        <v>99.197999999999993</v>
      </c>
      <c r="V406" s="1">
        <v>12</v>
      </c>
      <c r="W406" s="1">
        <v>61.87</v>
      </c>
      <c r="X406" s="1">
        <v>90145</v>
      </c>
      <c r="Y406" s="1">
        <f>Table1[[#This Row],[Unit Price]]-Table1[[#This Row],[Discount]]</f>
        <v>4.91</v>
      </c>
      <c r="Z406" s="1" t="s">
        <v>3219</v>
      </c>
    </row>
    <row r="407" spans="1:26" x14ac:dyDescent="0.2">
      <c r="A407" s="3">
        <v>2286</v>
      </c>
      <c r="B407" s="3" t="s">
        <v>948</v>
      </c>
      <c r="C407" s="3" t="s">
        <v>92</v>
      </c>
      <c r="D407" s="3">
        <v>0.01</v>
      </c>
      <c r="E407" s="3">
        <v>7.28</v>
      </c>
      <c r="F407" s="3">
        <v>11.15</v>
      </c>
      <c r="G407" s="3" t="s">
        <v>14</v>
      </c>
      <c r="H407" s="3" t="s">
        <v>70</v>
      </c>
      <c r="I407" s="3" t="s">
        <v>24</v>
      </c>
      <c r="J407" s="3" t="s">
        <v>64</v>
      </c>
      <c r="K407" s="3" t="s">
        <v>49</v>
      </c>
      <c r="L407" s="3" t="s">
        <v>951</v>
      </c>
      <c r="M407" s="3">
        <v>0.37</v>
      </c>
      <c r="N407" s="3" t="s">
        <v>8</v>
      </c>
      <c r="O407" s="3" t="s">
        <v>9</v>
      </c>
      <c r="P407" s="3" t="s">
        <v>247</v>
      </c>
      <c r="Q407" s="3" t="s">
        <v>950</v>
      </c>
      <c r="R407" s="3">
        <v>29301</v>
      </c>
      <c r="S407" s="4">
        <v>42039</v>
      </c>
      <c r="T407" s="4">
        <v>42040</v>
      </c>
      <c r="U407" s="3">
        <v>136.03139999999999</v>
      </c>
      <c r="V407" s="3">
        <v>6</v>
      </c>
      <c r="W407" s="3">
        <v>48.88</v>
      </c>
      <c r="X407" s="3">
        <v>90145</v>
      </c>
      <c r="Y407" s="3">
        <f>Table1[[#This Row],[Unit Price]]-Table1[[#This Row],[Discount]]</f>
        <v>7.2700000000000005</v>
      </c>
      <c r="Z407" s="3" t="s">
        <v>3219</v>
      </c>
    </row>
    <row r="408" spans="1:26" x14ac:dyDescent="0.2">
      <c r="A408" s="1">
        <v>2286</v>
      </c>
      <c r="B408" s="1" t="s">
        <v>948</v>
      </c>
      <c r="C408" s="1" t="s">
        <v>92</v>
      </c>
      <c r="D408" s="1">
        <v>0.1</v>
      </c>
      <c r="E408" s="1">
        <v>6.68</v>
      </c>
      <c r="F408" s="1">
        <v>6.93</v>
      </c>
      <c r="G408" s="1" t="s">
        <v>14</v>
      </c>
      <c r="H408" s="1" t="s">
        <v>70</v>
      </c>
      <c r="I408" s="1" t="s">
        <v>24</v>
      </c>
      <c r="J408" s="1" t="s">
        <v>64</v>
      </c>
      <c r="K408" s="1" t="s">
        <v>49</v>
      </c>
      <c r="L408" s="1" t="s">
        <v>952</v>
      </c>
      <c r="M408" s="1">
        <v>0.37</v>
      </c>
      <c r="N408" s="1" t="s">
        <v>8</v>
      </c>
      <c r="O408" s="1" t="s">
        <v>9</v>
      </c>
      <c r="P408" s="1" t="s">
        <v>247</v>
      </c>
      <c r="Q408" s="1" t="s">
        <v>950</v>
      </c>
      <c r="R408" s="1">
        <v>29301</v>
      </c>
      <c r="S408" s="2">
        <v>42039</v>
      </c>
      <c r="T408" s="2">
        <v>42042</v>
      </c>
      <c r="U408" s="1">
        <v>-100.072</v>
      </c>
      <c r="V408" s="1">
        <v>3</v>
      </c>
      <c r="W408" s="1">
        <v>21.56</v>
      </c>
      <c r="X408" s="1">
        <v>90145</v>
      </c>
      <c r="Y408" s="1">
        <f>Table1[[#This Row],[Unit Price]]-Table1[[#This Row],[Discount]]</f>
        <v>6.58</v>
      </c>
      <c r="Z408" s="1" t="s">
        <v>3219</v>
      </c>
    </row>
    <row r="409" spans="1:26" x14ac:dyDescent="0.2">
      <c r="A409" s="3">
        <v>2290</v>
      </c>
      <c r="B409" s="3" t="s">
        <v>255</v>
      </c>
      <c r="C409" s="3" t="s">
        <v>92</v>
      </c>
      <c r="D409" s="3">
        <v>7.0000000000000007E-2</v>
      </c>
      <c r="E409" s="3">
        <v>80.98</v>
      </c>
      <c r="F409" s="3">
        <v>7.18</v>
      </c>
      <c r="G409" s="3" t="s">
        <v>14</v>
      </c>
      <c r="H409" s="3" t="s">
        <v>70</v>
      </c>
      <c r="I409" s="3" t="s">
        <v>16</v>
      </c>
      <c r="J409" s="3" t="s">
        <v>17</v>
      </c>
      <c r="K409" s="3" t="s">
        <v>49</v>
      </c>
      <c r="L409" s="3" t="s">
        <v>953</v>
      </c>
      <c r="M409" s="3">
        <v>0.48</v>
      </c>
      <c r="N409" s="3" t="s">
        <v>8</v>
      </c>
      <c r="O409" s="3" t="s">
        <v>28</v>
      </c>
      <c r="P409" s="3" t="s">
        <v>60</v>
      </c>
      <c r="Q409" s="3" t="s">
        <v>257</v>
      </c>
      <c r="R409" s="3">
        <v>55433</v>
      </c>
      <c r="S409" s="4">
        <v>42039</v>
      </c>
      <c r="T409" s="4">
        <v>42041</v>
      </c>
      <c r="U409" s="3">
        <v>779.47230000000002</v>
      </c>
      <c r="V409" s="3">
        <v>15</v>
      </c>
      <c r="W409" s="3">
        <v>1129.67</v>
      </c>
      <c r="X409" s="3">
        <v>88164</v>
      </c>
      <c r="Y409" s="3">
        <f>Table1[[#This Row],[Unit Price]]-Table1[[#This Row],[Discount]]</f>
        <v>80.910000000000011</v>
      </c>
      <c r="Z409" s="3" t="s">
        <v>3220</v>
      </c>
    </row>
    <row r="410" spans="1:26" x14ac:dyDescent="0.2">
      <c r="A410" s="1">
        <v>3042</v>
      </c>
      <c r="B410" s="1" t="s">
        <v>954</v>
      </c>
      <c r="C410" s="1" t="s">
        <v>92</v>
      </c>
      <c r="D410" s="1">
        <v>7.0000000000000007E-2</v>
      </c>
      <c r="E410" s="1">
        <v>14.48</v>
      </c>
      <c r="F410" s="1">
        <v>6.46</v>
      </c>
      <c r="G410" s="1" t="s">
        <v>14</v>
      </c>
      <c r="H410" s="1" t="s">
        <v>3</v>
      </c>
      <c r="I410" s="1" t="s">
        <v>24</v>
      </c>
      <c r="J410" s="1" t="s">
        <v>48</v>
      </c>
      <c r="K410" s="1" t="s">
        <v>49</v>
      </c>
      <c r="L410" s="1" t="s">
        <v>955</v>
      </c>
      <c r="M410" s="1">
        <v>0.38</v>
      </c>
      <c r="N410" s="1" t="s">
        <v>8</v>
      </c>
      <c r="O410" s="1" t="s">
        <v>28</v>
      </c>
      <c r="P410" s="1" t="s">
        <v>513</v>
      </c>
      <c r="Q410" s="1" t="s">
        <v>956</v>
      </c>
      <c r="R410" s="1">
        <v>67501</v>
      </c>
      <c r="S410" s="2">
        <v>42039</v>
      </c>
      <c r="T410" s="2">
        <v>42040</v>
      </c>
      <c r="U410" s="1">
        <v>67.864000000000004</v>
      </c>
      <c r="V410" s="1">
        <v>12</v>
      </c>
      <c r="W410" s="1">
        <v>171.33</v>
      </c>
      <c r="X410" s="1">
        <v>86101</v>
      </c>
      <c r="Y410" s="1">
        <f>Table1[[#This Row],[Unit Price]]-Table1[[#This Row],[Discount]]</f>
        <v>14.41</v>
      </c>
      <c r="Z410" s="1" t="s">
        <v>3220</v>
      </c>
    </row>
    <row r="411" spans="1:26" x14ac:dyDescent="0.2">
      <c r="A411" s="3">
        <v>1776</v>
      </c>
      <c r="B411" s="3" t="s">
        <v>957</v>
      </c>
      <c r="C411" s="3" t="s">
        <v>46</v>
      </c>
      <c r="D411" s="3">
        <v>0.08</v>
      </c>
      <c r="E411" s="3">
        <v>5.78</v>
      </c>
      <c r="F411" s="3">
        <v>5.67</v>
      </c>
      <c r="G411" s="3" t="s">
        <v>14</v>
      </c>
      <c r="H411" s="3" t="s">
        <v>15</v>
      </c>
      <c r="I411" s="3" t="s">
        <v>24</v>
      </c>
      <c r="J411" s="3" t="s">
        <v>64</v>
      </c>
      <c r="K411" s="3" t="s">
        <v>49</v>
      </c>
      <c r="L411" s="3" t="s">
        <v>591</v>
      </c>
      <c r="M411" s="3">
        <v>0.36</v>
      </c>
      <c r="N411" s="3" t="s">
        <v>8</v>
      </c>
      <c r="O411" s="3" t="s">
        <v>28</v>
      </c>
      <c r="P411" s="3" t="s">
        <v>29</v>
      </c>
      <c r="Q411" s="3" t="s">
        <v>958</v>
      </c>
      <c r="R411" s="3">
        <v>47802</v>
      </c>
      <c r="S411" s="4">
        <v>42039</v>
      </c>
      <c r="T411" s="4">
        <v>42040</v>
      </c>
      <c r="U411" s="3">
        <v>-53.898000000000003</v>
      </c>
      <c r="V411" s="3">
        <v>19</v>
      </c>
      <c r="W411" s="3">
        <v>106.57</v>
      </c>
      <c r="X411" s="3">
        <v>89941</v>
      </c>
      <c r="Y411" s="3">
        <f>Table1[[#This Row],[Unit Price]]-Table1[[#This Row],[Discount]]</f>
        <v>5.7</v>
      </c>
      <c r="Z411" s="3" t="s">
        <v>3220</v>
      </c>
    </row>
    <row r="412" spans="1:26" x14ac:dyDescent="0.2">
      <c r="A412" s="1">
        <v>2947</v>
      </c>
      <c r="B412" s="1" t="s">
        <v>959</v>
      </c>
      <c r="C412" s="1" t="s">
        <v>46</v>
      </c>
      <c r="D412" s="1">
        <v>0.01</v>
      </c>
      <c r="E412" s="1">
        <v>7.64</v>
      </c>
      <c r="F412" s="1">
        <v>1.39</v>
      </c>
      <c r="G412" s="1" t="s">
        <v>14</v>
      </c>
      <c r="H412" s="1" t="s">
        <v>15</v>
      </c>
      <c r="I412" s="1" t="s">
        <v>24</v>
      </c>
      <c r="J412" s="1" t="s">
        <v>321</v>
      </c>
      <c r="K412" s="1" t="s">
        <v>49</v>
      </c>
      <c r="L412" s="1" t="s">
        <v>584</v>
      </c>
      <c r="M412" s="1">
        <v>0.36</v>
      </c>
      <c r="N412" s="1" t="s">
        <v>8</v>
      </c>
      <c r="O412" s="1" t="s">
        <v>87</v>
      </c>
      <c r="P412" s="1" t="s">
        <v>88</v>
      </c>
      <c r="Q412" s="1" t="s">
        <v>960</v>
      </c>
      <c r="R412" s="1">
        <v>14043</v>
      </c>
      <c r="S412" s="2">
        <v>42039</v>
      </c>
      <c r="T412" s="2">
        <v>42042</v>
      </c>
      <c r="U412" s="1">
        <v>112.1181</v>
      </c>
      <c r="V412" s="1">
        <v>20</v>
      </c>
      <c r="W412" s="1">
        <v>162.49</v>
      </c>
      <c r="X412" s="1">
        <v>87511</v>
      </c>
      <c r="Y412" s="1">
        <f>Table1[[#This Row],[Unit Price]]-Table1[[#This Row],[Discount]]</f>
        <v>7.63</v>
      </c>
      <c r="Z412" s="1" t="s">
        <v>3222</v>
      </c>
    </row>
    <row r="413" spans="1:26" x14ac:dyDescent="0.2">
      <c r="A413" s="3">
        <v>234</v>
      </c>
      <c r="B413" s="3" t="s">
        <v>961</v>
      </c>
      <c r="C413" s="3" t="s">
        <v>1</v>
      </c>
      <c r="D413" s="3">
        <v>0.06</v>
      </c>
      <c r="E413" s="3">
        <v>279.81</v>
      </c>
      <c r="F413" s="3">
        <v>23.19</v>
      </c>
      <c r="G413" s="3" t="s">
        <v>2</v>
      </c>
      <c r="H413" s="3" t="s">
        <v>3</v>
      </c>
      <c r="I413" s="3" t="s">
        <v>24</v>
      </c>
      <c r="J413" s="3" t="s">
        <v>71</v>
      </c>
      <c r="K413" s="3" t="s">
        <v>33</v>
      </c>
      <c r="L413" s="3" t="s">
        <v>962</v>
      </c>
      <c r="M413" s="3">
        <v>0.59</v>
      </c>
      <c r="N413" s="3" t="s">
        <v>8</v>
      </c>
      <c r="O413" s="3" t="s">
        <v>28</v>
      </c>
      <c r="P413" s="3" t="s">
        <v>189</v>
      </c>
      <c r="Q413" s="3" t="s">
        <v>713</v>
      </c>
      <c r="R413" s="3">
        <v>50208</v>
      </c>
      <c r="S413" s="4">
        <v>42040</v>
      </c>
      <c r="T413" s="4">
        <v>42041</v>
      </c>
      <c r="U413" s="3">
        <v>1103.9724000000001</v>
      </c>
      <c r="V413" s="3">
        <v>6</v>
      </c>
      <c r="W413" s="3">
        <v>1599.96</v>
      </c>
      <c r="X413" s="3">
        <v>90236</v>
      </c>
      <c r="Y413" s="3">
        <f>Table1[[#This Row],[Unit Price]]-Table1[[#This Row],[Discount]]</f>
        <v>279.75</v>
      </c>
      <c r="Z413" s="3" t="s">
        <v>3220</v>
      </c>
    </row>
    <row r="414" spans="1:26" x14ac:dyDescent="0.2">
      <c r="A414" s="1">
        <v>2359</v>
      </c>
      <c r="B414" s="1" t="s">
        <v>963</v>
      </c>
      <c r="C414" s="1" t="s">
        <v>1</v>
      </c>
      <c r="D414" s="1">
        <v>0</v>
      </c>
      <c r="E414" s="1">
        <v>7.28</v>
      </c>
      <c r="F414" s="1">
        <v>1.77</v>
      </c>
      <c r="G414" s="1" t="s">
        <v>14</v>
      </c>
      <c r="H414" s="1" t="s">
        <v>47</v>
      </c>
      <c r="I414" s="1" t="s">
        <v>24</v>
      </c>
      <c r="J414" s="1" t="s">
        <v>64</v>
      </c>
      <c r="K414" s="1" t="s">
        <v>26</v>
      </c>
      <c r="L414" s="1" t="s">
        <v>964</v>
      </c>
      <c r="M414" s="1">
        <v>0.37</v>
      </c>
      <c r="N414" s="1" t="s">
        <v>8</v>
      </c>
      <c r="O414" s="1" t="s">
        <v>9</v>
      </c>
      <c r="P414" s="1" t="s">
        <v>99</v>
      </c>
      <c r="Q414" s="1" t="s">
        <v>965</v>
      </c>
      <c r="R414" s="1">
        <v>33917</v>
      </c>
      <c r="S414" s="2">
        <v>42040</v>
      </c>
      <c r="T414" s="2">
        <v>42040</v>
      </c>
      <c r="U414" s="1">
        <v>167.16</v>
      </c>
      <c r="V414" s="1">
        <v>7</v>
      </c>
      <c r="W414" s="1">
        <v>53.42</v>
      </c>
      <c r="X414" s="1">
        <v>88265</v>
      </c>
      <c r="Y414" s="1">
        <f>Table1[[#This Row],[Unit Price]]-Table1[[#This Row],[Discount]]</f>
        <v>7.28</v>
      </c>
      <c r="Z414" s="1" t="s">
        <v>3219</v>
      </c>
    </row>
    <row r="415" spans="1:26" x14ac:dyDescent="0.2">
      <c r="A415" s="3">
        <v>672</v>
      </c>
      <c r="B415" s="3" t="s">
        <v>966</v>
      </c>
      <c r="C415" s="3" t="s">
        <v>23</v>
      </c>
      <c r="D415" s="3">
        <v>7.0000000000000007E-2</v>
      </c>
      <c r="E415" s="3">
        <v>2.88</v>
      </c>
      <c r="F415" s="3">
        <v>1.01</v>
      </c>
      <c r="G415" s="3" t="s">
        <v>14</v>
      </c>
      <c r="H415" s="3" t="s">
        <v>3</v>
      </c>
      <c r="I415" s="3" t="s">
        <v>24</v>
      </c>
      <c r="J415" s="3" t="s">
        <v>25</v>
      </c>
      <c r="K415" s="3" t="s">
        <v>26</v>
      </c>
      <c r="L415" s="3" t="s">
        <v>967</v>
      </c>
      <c r="M415" s="3">
        <v>0.55000000000000004</v>
      </c>
      <c r="N415" s="3" t="s">
        <v>8</v>
      </c>
      <c r="O415" s="3" t="s">
        <v>28</v>
      </c>
      <c r="P415" s="3" t="s">
        <v>189</v>
      </c>
      <c r="Q415" s="3" t="s">
        <v>713</v>
      </c>
      <c r="R415" s="3">
        <v>50208</v>
      </c>
      <c r="S415" s="4">
        <v>42040</v>
      </c>
      <c r="T415" s="4">
        <v>42044</v>
      </c>
      <c r="U415" s="3">
        <v>9.59</v>
      </c>
      <c r="V415" s="3">
        <v>12</v>
      </c>
      <c r="W415" s="3">
        <v>34.97</v>
      </c>
      <c r="X415" s="3">
        <v>88173</v>
      </c>
      <c r="Y415" s="3">
        <f>Table1[[#This Row],[Unit Price]]-Table1[[#This Row],[Discount]]</f>
        <v>2.81</v>
      </c>
      <c r="Z415" s="3" t="s">
        <v>3220</v>
      </c>
    </row>
    <row r="416" spans="1:26" x14ac:dyDescent="0.2">
      <c r="A416" s="1">
        <v>672</v>
      </c>
      <c r="B416" s="1" t="s">
        <v>966</v>
      </c>
      <c r="C416" s="1" t="s">
        <v>23</v>
      </c>
      <c r="D416" s="1">
        <v>0.1</v>
      </c>
      <c r="E416" s="1">
        <v>195.99</v>
      </c>
      <c r="F416" s="1">
        <v>3.99</v>
      </c>
      <c r="G416" s="1" t="s">
        <v>14</v>
      </c>
      <c r="H416" s="1" t="s">
        <v>3</v>
      </c>
      <c r="I416" s="1" t="s">
        <v>16</v>
      </c>
      <c r="J416" s="1" t="s">
        <v>111</v>
      </c>
      <c r="K416" s="1" t="s">
        <v>49</v>
      </c>
      <c r="L416" s="1" t="s">
        <v>968</v>
      </c>
      <c r="M416" s="1">
        <v>0.57999999999999996</v>
      </c>
      <c r="N416" s="1" t="s">
        <v>8</v>
      </c>
      <c r="O416" s="1" t="s">
        <v>28</v>
      </c>
      <c r="P416" s="1" t="s">
        <v>189</v>
      </c>
      <c r="Q416" s="1" t="s">
        <v>713</v>
      </c>
      <c r="R416" s="1">
        <v>50208</v>
      </c>
      <c r="S416" s="2">
        <v>42040</v>
      </c>
      <c r="T416" s="2">
        <v>42047</v>
      </c>
      <c r="U416" s="1">
        <v>-655.42399999999998</v>
      </c>
      <c r="V416" s="1">
        <v>2</v>
      </c>
      <c r="W416" s="1">
        <v>308.86</v>
      </c>
      <c r="X416" s="1">
        <v>88173</v>
      </c>
      <c r="Y416" s="1">
        <f>Table1[[#This Row],[Unit Price]]-Table1[[#This Row],[Discount]]</f>
        <v>195.89000000000001</v>
      </c>
      <c r="Z416" s="1" t="s">
        <v>3220</v>
      </c>
    </row>
    <row r="417" spans="1:26" x14ac:dyDescent="0.2">
      <c r="A417" s="3">
        <v>1427</v>
      </c>
      <c r="B417" s="3" t="s">
        <v>969</v>
      </c>
      <c r="C417" s="3" t="s">
        <v>23</v>
      </c>
      <c r="D417" s="3">
        <v>0.09</v>
      </c>
      <c r="E417" s="3">
        <v>125.99</v>
      </c>
      <c r="F417" s="3">
        <v>2.5</v>
      </c>
      <c r="G417" s="3" t="s">
        <v>14</v>
      </c>
      <c r="H417" s="3" t="s">
        <v>47</v>
      </c>
      <c r="I417" s="3" t="s">
        <v>16</v>
      </c>
      <c r="J417" s="3" t="s">
        <v>111</v>
      </c>
      <c r="K417" s="3" t="s">
        <v>49</v>
      </c>
      <c r="L417" s="3" t="s">
        <v>924</v>
      </c>
      <c r="M417" s="3">
        <v>0.6</v>
      </c>
      <c r="N417" s="3" t="s">
        <v>8</v>
      </c>
      <c r="O417" s="3" t="s">
        <v>28</v>
      </c>
      <c r="P417" s="3" t="s">
        <v>265</v>
      </c>
      <c r="Q417" s="3" t="s">
        <v>970</v>
      </c>
      <c r="R417" s="3">
        <v>48708</v>
      </c>
      <c r="S417" s="4">
        <v>42040</v>
      </c>
      <c r="T417" s="4">
        <v>42044</v>
      </c>
      <c r="U417" s="3">
        <v>1258.7877000000001</v>
      </c>
      <c r="V417" s="3">
        <v>18</v>
      </c>
      <c r="W417" s="3">
        <v>1824.33</v>
      </c>
      <c r="X417" s="3">
        <v>90905</v>
      </c>
      <c r="Y417" s="3">
        <f>Table1[[#This Row],[Unit Price]]-Table1[[#This Row],[Discount]]</f>
        <v>125.89999999999999</v>
      </c>
      <c r="Z417" s="3" t="s">
        <v>3220</v>
      </c>
    </row>
    <row r="418" spans="1:26" x14ac:dyDescent="0.2">
      <c r="A418" s="1">
        <v>1816</v>
      </c>
      <c r="B418" s="1" t="s">
        <v>971</v>
      </c>
      <c r="C418" s="1" t="s">
        <v>23</v>
      </c>
      <c r="D418" s="1">
        <v>0.01</v>
      </c>
      <c r="E418" s="1">
        <v>10.48</v>
      </c>
      <c r="F418" s="1">
        <v>2.89</v>
      </c>
      <c r="G418" s="1" t="s">
        <v>14</v>
      </c>
      <c r="H418" s="1" t="s">
        <v>15</v>
      </c>
      <c r="I418" s="1" t="s">
        <v>24</v>
      </c>
      <c r="J418" s="1" t="s">
        <v>25</v>
      </c>
      <c r="K418" s="1" t="s">
        <v>18</v>
      </c>
      <c r="L418" s="1" t="s">
        <v>972</v>
      </c>
      <c r="M418" s="1">
        <v>0.6</v>
      </c>
      <c r="N418" s="1" t="s">
        <v>8</v>
      </c>
      <c r="O418" s="1" t="s">
        <v>28</v>
      </c>
      <c r="P418" s="1" t="s">
        <v>265</v>
      </c>
      <c r="Q418" s="1" t="s">
        <v>973</v>
      </c>
      <c r="R418" s="1">
        <v>48187</v>
      </c>
      <c r="S418" s="2">
        <v>42040</v>
      </c>
      <c r="T418" s="2">
        <v>42042</v>
      </c>
      <c r="U418" s="1">
        <v>60.561599999999999</v>
      </c>
      <c r="V418" s="1">
        <v>19</v>
      </c>
      <c r="W418" s="1">
        <v>202.38</v>
      </c>
      <c r="X418" s="1">
        <v>85990</v>
      </c>
      <c r="Y418" s="1">
        <f>Table1[[#This Row],[Unit Price]]-Table1[[#This Row],[Discount]]</f>
        <v>10.47</v>
      </c>
      <c r="Z418" s="1" t="s">
        <v>3220</v>
      </c>
    </row>
    <row r="419" spans="1:26" x14ac:dyDescent="0.2">
      <c r="A419" s="3">
        <v>1821</v>
      </c>
      <c r="B419" s="3" t="s">
        <v>974</v>
      </c>
      <c r="C419" s="3" t="s">
        <v>23</v>
      </c>
      <c r="D419" s="3">
        <v>0.01</v>
      </c>
      <c r="E419" s="3">
        <v>10.48</v>
      </c>
      <c r="F419" s="3">
        <v>2.89</v>
      </c>
      <c r="G419" s="3" t="s">
        <v>14</v>
      </c>
      <c r="H419" s="3" t="s">
        <v>15</v>
      </c>
      <c r="I419" s="3" t="s">
        <v>24</v>
      </c>
      <c r="J419" s="3" t="s">
        <v>25</v>
      </c>
      <c r="K419" s="3" t="s">
        <v>18</v>
      </c>
      <c r="L419" s="3" t="s">
        <v>972</v>
      </c>
      <c r="M419" s="3">
        <v>0.6</v>
      </c>
      <c r="N419" s="3" t="s">
        <v>8</v>
      </c>
      <c r="O419" s="3" t="s">
        <v>87</v>
      </c>
      <c r="P419" s="3" t="s">
        <v>88</v>
      </c>
      <c r="Q419" s="3" t="s">
        <v>89</v>
      </c>
      <c r="R419" s="3">
        <v>10177</v>
      </c>
      <c r="S419" s="4">
        <v>42040</v>
      </c>
      <c r="T419" s="4">
        <v>42042</v>
      </c>
      <c r="U419" s="3">
        <v>40.92</v>
      </c>
      <c r="V419" s="3">
        <v>76</v>
      </c>
      <c r="W419" s="3">
        <v>809.51</v>
      </c>
      <c r="X419" s="3">
        <v>34435</v>
      </c>
      <c r="Y419" s="3">
        <f>Table1[[#This Row],[Unit Price]]-Table1[[#This Row],[Discount]]</f>
        <v>10.47</v>
      </c>
      <c r="Z419" s="3" t="s">
        <v>3222</v>
      </c>
    </row>
    <row r="420" spans="1:26" x14ac:dyDescent="0.2">
      <c r="A420" s="1">
        <v>980</v>
      </c>
      <c r="B420" s="1" t="s">
        <v>975</v>
      </c>
      <c r="C420" s="1" t="s">
        <v>92</v>
      </c>
      <c r="D420" s="1">
        <v>0</v>
      </c>
      <c r="E420" s="1">
        <v>37.76</v>
      </c>
      <c r="F420" s="1">
        <v>12.9</v>
      </c>
      <c r="G420" s="1" t="s">
        <v>14</v>
      </c>
      <c r="H420" s="1" t="s">
        <v>70</v>
      </c>
      <c r="I420" s="1" t="s">
        <v>24</v>
      </c>
      <c r="J420" s="1" t="s">
        <v>54</v>
      </c>
      <c r="K420" s="1" t="s">
        <v>49</v>
      </c>
      <c r="L420" s="1" t="s">
        <v>976</v>
      </c>
      <c r="M420" s="1">
        <v>0.56999999999999995</v>
      </c>
      <c r="N420" s="1" t="s">
        <v>8</v>
      </c>
      <c r="O420" s="1" t="s">
        <v>87</v>
      </c>
      <c r="P420" s="1" t="s">
        <v>609</v>
      </c>
      <c r="Q420" s="1" t="s">
        <v>610</v>
      </c>
      <c r="R420" s="1">
        <v>5403</v>
      </c>
      <c r="S420" s="2">
        <v>42040</v>
      </c>
      <c r="T420" s="2">
        <v>42041</v>
      </c>
      <c r="U420" s="1">
        <v>93.846800000000002</v>
      </c>
      <c r="V420" s="1">
        <v>12</v>
      </c>
      <c r="W420" s="1">
        <v>477.2</v>
      </c>
      <c r="X420" s="1">
        <v>87258</v>
      </c>
      <c r="Y420" s="1">
        <f>Table1[[#This Row],[Unit Price]]-Table1[[#This Row],[Discount]]</f>
        <v>37.76</v>
      </c>
      <c r="Z420" s="1" t="s">
        <v>3222</v>
      </c>
    </row>
    <row r="421" spans="1:26" x14ac:dyDescent="0.2">
      <c r="A421" s="3">
        <v>2094</v>
      </c>
      <c r="B421" s="3" t="s">
        <v>977</v>
      </c>
      <c r="C421" s="3" t="s">
        <v>92</v>
      </c>
      <c r="D421" s="3">
        <v>0.08</v>
      </c>
      <c r="E421" s="3">
        <v>400.98</v>
      </c>
      <c r="F421" s="3">
        <v>42.52</v>
      </c>
      <c r="G421" s="3" t="s">
        <v>2</v>
      </c>
      <c r="H421" s="3" t="s">
        <v>70</v>
      </c>
      <c r="I421" s="3" t="s">
        <v>4</v>
      </c>
      <c r="J421" s="3" t="s">
        <v>5</v>
      </c>
      <c r="K421" s="3" t="s">
        <v>6</v>
      </c>
      <c r="L421" s="3" t="s">
        <v>978</v>
      </c>
      <c r="M421" s="3">
        <v>0.71</v>
      </c>
      <c r="N421" s="3" t="s">
        <v>8</v>
      </c>
      <c r="O421" s="3" t="s">
        <v>35</v>
      </c>
      <c r="P421" s="3" t="s">
        <v>66</v>
      </c>
      <c r="Q421" s="3" t="s">
        <v>979</v>
      </c>
      <c r="R421" s="3">
        <v>95928</v>
      </c>
      <c r="S421" s="4">
        <v>42040</v>
      </c>
      <c r="T421" s="4">
        <v>42041</v>
      </c>
      <c r="U421" s="3">
        <v>3031.9724000000001</v>
      </c>
      <c r="V421" s="3">
        <v>20</v>
      </c>
      <c r="W421" s="3">
        <v>7840.04</v>
      </c>
      <c r="X421" s="3">
        <v>86629</v>
      </c>
      <c r="Y421" s="3">
        <f>Table1[[#This Row],[Unit Price]]-Table1[[#This Row],[Discount]]</f>
        <v>400.90000000000003</v>
      </c>
      <c r="Z421" s="3" t="s">
        <v>3221</v>
      </c>
    </row>
    <row r="422" spans="1:26" x14ac:dyDescent="0.2">
      <c r="A422" s="1">
        <v>2282</v>
      </c>
      <c r="B422" s="1" t="s">
        <v>980</v>
      </c>
      <c r="C422" s="1" t="s">
        <v>92</v>
      </c>
      <c r="D422" s="1">
        <v>0.04</v>
      </c>
      <c r="E422" s="1">
        <v>5.98</v>
      </c>
      <c r="F422" s="1">
        <v>5.79</v>
      </c>
      <c r="G422" s="1" t="s">
        <v>14</v>
      </c>
      <c r="H422" s="1" t="s">
        <v>47</v>
      </c>
      <c r="I422" s="1" t="s">
        <v>24</v>
      </c>
      <c r="J422" s="1" t="s">
        <v>64</v>
      </c>
      <c r="K422" s="1" t="s">
        <v>49</v>
      </c>
      <c r="L422" s="1" t="s">
        <v>447</v>
      </c>
      <c r="M422" s="1">
        <v>0.36</v>
      </c>
      <c r="N422" s="1" t="s">
        <v>8</v>
      </c>
      <c r="O422" s="1" t="s">
        <v>28</v>
      </c>
      <c r="P422" s="1" t="s">
        <v>333</v>
      </c>
      <c r="Q422" s="1" t="s">
        <v>981</v>
      </c>
      <c r="R422" s="1">
        <v>53713</v>
      </c>
      <c r="S422" s="2">
        <v>42040</v>
      </c>
      <c r="T422" s="2">
        <v>42042</v>
      </c>
      <c r="U422" s="1">
        <v>-36.030799999999999</v>
      </c>
      <c r="V422" s="1">
        <v>14</v>
      </c>
      <c r="W422" s="1">
        <v>86.12</v>
      </c>
      <c r="X422" s="1">
        <v>85950</v>
      </c>
      <c r="Y422" s="1">
        <f>Table1[[#This Row],[Unit Price]]-Table1[[#This Row],[Discount]]</f>
        <v>5.94</v>
      </c>
      <c r="Z422" s="1" t="s">
        <v>3220</v>
      </c>
    </row>
    <row r="423" spans="1:26" x14ac:dyDescent="0.2">
      <c r="A423" s="3">
        <v>2747</v>
      </c>
      <c r="B423" s="3" t="s">
        <v>982</v>
      </c>
      <c r="C423" s="3" t="s">
        <v>92</v>
      </c>
      <c r="D423" s="3">
        <v>0.08</v>
      </c>
      <c r="E423" s="3">
        <v>9.98</v>
      </c>
      <c r="F423" s="3">
        <v>12.52</v>
      </c>
      <c r="G423" s="3" t="s">
        <v>14</v>
      </c>
      <c r="H423" s="3" t="s">
        <v>70</v>
      </c>
      <c r="I423" s="3" t="s">
        <v>4</v>
      </c>
      <c r="J423" s="3" t="s">
        <v>102</v>
      </c>
      <c r="K423" s="3" t="s">
        <v>49</v>
      </c>
      <c r="L423" s="3" t="s">
        <v>983</v>
      </c>
      <c r="M423" s="3">
        <v>0.56999999999999995</v>
      </c>
      <c r="N423" s="3" t="s">
        <v>8</v>
      </c>
      <c r="O423" s="3" t="s">
        <v>87</v>
      </c>
      <c r="P423" s="3" t="s">
        <v>88</v>
      </c>
      <c r="Q423" s="3" t="s">
        <v>89</v>
      </c>
      <c r="R423" s="3">
        <v>10115</v>
      </c>
      <c r="S423" s="4">
        <v>42040</v>
      </c>
      <c r="T423" s="4">
        <v>42042</v>
      </c>
      <c r="U423" s="3">
        <v>-102.93</v>
      </c>
      <c r="V423" s="3">
        <v>15</v>
      </c>
      <c r="W423" s="3">
        <v>150.24</v>
      </c>
      <c r="X423" s="3">
        <v>35200</v>
      </c>
      <c r="Y423" s="3">
        <f>Table1[[#This Row],[Unit Price]]-Table1[[#This Row],[Discount]]</f>
        <v>9.9</v>
      </c>
      <c r="Z423" s="3" t="s">
        <v>3222</v>
      </c>
    </row>
    <row r="424" spans="1:26" x14ac:dyDescent="0.2">
      <c r="A424" s="1">
        <v>2803</v>
      </c>
      <c r="B424" s="1" t="s">
        <v>984</v>
      </c>
      <c r="C424" s="1" t="s">
        <v>92</v>
      </c>
      <c r="D424" s="1">
        <v>7.0000000000000007E-2</v>
      </c>
      <c r="E424" s="1">
        <v>500.98</v>
      </c>
      <c r="F424" s="1">
        <v>28.14</v>
      </c>
      <c r="G424" s="1" t="s">
        <v>2</v>
      </c>
      <c r="H424" s="1" t="s">
        <v>3</v>
      </c>
      <c r="I424" s="1" t="s">
        <v>16</v>
      </c>
      <c r="J424" s="1" t="s">
        <v>32</v>
      </c>
      <c r="K424" s="1" t="s">
        <v>33</v>
      </c>
      <c r="L424" s="1" t="s">
        <v>985</v>
      </c>
      <c r="M424" s="1">
        <v>0.38</v>
      </c>
      <c r="N424" s="1" t="s">
        <v>8</v>
      </c>
      <c r="O424" s="1" t="s">
        <v>35</v>
      </c>
      <c r="P424" s="1" t="s">
        <v>66</v>
      </c>
      <c r="Q424" s="1" t="s">
        <v>986</v>
      </c>
      <c r="R424" s="1">
        <v>90022</v>
      </c>
      <c r="S424" s="2">
        <v>42040</v>
      </c>
      <c r="T424" s="2">
        <v>42041</v>
      </c>
      <c r="U424" s="1">
        <v>2699.9838</v>
      </c>
      <c r="V424" s="1">
        <v>10</v>
      </c>
      <c r="W424" s="1">
        <v>3913.02</v>
      </c>
      <c r="X424" s="1">
        <v>86227</v>
      </c>
      <c r="Y424" s="1">
        <f>Table1[[#This Row],[Unit Price]]-Table1[[#This Row],[Discount]]</f>
        <v>500.91</v>
      </c>
      <c r="Z424" s="1" t="s">
        <v>3221</v>
      </c>
    </row>
    <row r="425" spans="1:26" x14ac:dyDescent="0.2">
      <c r="A425" s="3">
        <v>2803</v>
      </c>
      <c r="B425" s="3" t="s">
        <v>984</v>
      </c>
      <c r="C425" s="3" t="s">
        <v>92</v>
      </c>
      <c r="D425" s="3">
        <v>0.1</v>
      </c>
      <c r="E425" s="3">
        <v>178.47</v>
      </c>
      <c r="F425" s="3">
        <v>19.989999999999998</v>
      </c>
      <c r="G425" s="3" t="s">
        <v>14</v>
      </c>
      <c r="H425" s="3" t="s">
        <v>3</v>
      </c>
      <c r="I425" s="3" t="s">
        <v>24</v>
      </c>
      <c r="J425" s="3" t="s">
        <v>54</v>
      </c>
      <c r="K425" s="3" t="s">
        <v>49</v>
      </c>
      <c r="L425" s="3" t="s">
        <v>987</v>
      </c>
      <c r="M425" s="3">
        <v>0.55000000000000004</v>
      </c>
      <c r="N425" s="3" t="s">
        <v>8</v>
      </c>
      <c r="O425" s="3" t="s">
        <v>35</v>
      </c>
      <c r="P425" s="3" t="s">
        <v>66</v>
      </c>
      <c r="Q425" s="3" t="s">
        <v>986</v>
      </c>
      <c r="R425" s="3">
        <v>90022</v>
      </c>
      <c r="S425" s="4">
        <v>42040</v>
      </c>
      <c r="T425" s="4">
        <v>42042</v>
      </c>
      <c r="U425" s="3">
        <v>-170.98</v>
      </c>
      <c r="V425" s="3">
        <v>1</v>
      </c>
      <c r="W425" s="3">
        <v>180.14</v>
      </c>
      <c r="X425" s="3">
        <v>86227</v>
      </c>
      <c r="Y425" s="3">
        <f>Table1[[#This Row],[Unit Price]]-Table1[[#This Row],[Discount]]</f>
        <v>178.37</v>
      </c>
      <c r="Z425" s="3" t="s">
        <v>3221</v>
      </c>
    </row>
    <row r="426" spans="1:26" x14ac:dyDescent="0.2">
      <c r="A426" s="1">
        <v>1117</v>
      </c>
      <c r="B426" s="1" t="s">
        <v>988</v>
      </c>
      <c r="C426" s="1" t="s">
        <v>46</v>
      </c>
      <c r="D426" s="1">
        <v>0.06</v>
      </c>
      <c r="E426" s="1">
        <v>64.650000000000006</v>
      </c>
      <c r="F426" s="1">
        <v>35</v>
      </c>
      <c r="G426" s="1" t="s">
        <v>14</v>
      </c>
      <c r="H426" s="1" t="s">
        <v>47</v>
      </c>
      <c r="I426" s="1" t="s">
        <v>24</v>
      </c>
      <c r="J426" s="1" t="s">
        <v>54</v>
      </c>
      <c r="K426" s="1" t="s">
        <v>40</v>
      </c>
      <c r="L426" s="1" t="s">
        <v>989</v>
      </c>
      <c r="M426" s="1">
        <v>0.8</v>
      </c>
      <c r="N426" s="1" t="s">
        <v>8</v>
      </c>
      <c r="O426" s="1" t="s">
        <v>35</v>
      </c>
      <c r="P426" s="1" t="s">
        <v>564</v>
      </c>
      <c r="Q426" s="1" t="s">
        <v>990</v>
      </c>
      <c r="R426" s="1">
        <v>85705</v>
      </c>
      <c r="S426" s="2">
        <v>42040</v>
      </c>
      <c r="T426" s="2">
        <v>42041</v>
      </c>
      <c r="U426" s="1">
        <v>-139.28720000000001</v>
      </c>
      <c r="V426" s="1">
        <v>4</v>
      </c>
      <c r="W426" s="1">
        <v>277.60000000000002</v>
      </c>
      <c r="X426" s="1">
        <v>86768</v>
      </c>
      <c r="Y426" s="1">
        <f>Table1[[#This Row],[Unit Price]]-Table1[[#This Row],[Discount]]</f>
        <v>64.59</v>
      </c>
      <c r="Z426" s="1" t="s">
        <v>3221</v>
      </c>
    </row>
    <row r="427" spans="1:26" x14ac:dyDescent="0.2">
      <c r="A427" s="3">
        <v>2498</v>
      </c>
      <c r="B427" s="3" t="s">
        <v>905</v>
      </c>
      <c r="C427" s="3" t="s">
        <v>46</v>
      </c>
      <c r="D427" s="3">
        <v>0.08</v>
      </c>
      <c r="E427" s="3">
        <v>1.68</v>
      </c>
      <c r="F427" s="3">
        <v>1.57</v>
      </c>
      <c r="G427" s="3" t="s">
        <v>14</v>
      </c>
      <c r="H427" s="3" t="s">
        <v>3</v>
      </c>
      <c r="I427" s="3" t="s">
        <v>24</v>
      </c>
      <c r="J427" s="3" t="s">
        <v>25</v>
      </c>
      <c r="K427" s="3" t="s">
        <v>26</v>
      </c>
      <c r="L427" s="3" t="s">
        <v>550</v>
      </c>
      <c r="M427" s="3">
        <v>0.59</v>
      </c>
      <c r="N427" s="3" t="s">
        <v>8</v>
      </c>
      <c r="O427" s="3" t="s">
        <v>35</v>
      </c>
      <c r="P427" s="3" t="s">
        <v>66</v>
      </c>
      <c r="Q427" s="3" t="s">
        <v>866</v>
      </c>
      <c r="R427" s="3">
        <v>92024</v>
      </c>
      <c r="S427" s="4">
        <v>42040</v>
      </c>
      <c r="T427" s="4">
        <v>42041</v>
      </c>
      <c r="U427" s="3">
        <v>-46.25</v>
      </c>
      <c r="V427" s="3">
        <v>88</v>
      </c>
      <c r="W427" s="3">
        <v>148.36000000000001</v>
      </c>
      <c r="X427" s="3">
        <v>20007</v>
      </c>
      <c r="Y427" s="3">
        <f>Table1[[#This Row],[Unit Price]]-Table1[[#This Row],[Discount]]</f>
        <v>1.5999999999999999</v>
      </c>
      <c r="Z427" s="3" t="s">
        <v>3221</v>
      </c>
    </row>
    <row r="428" spans="1:26" x14ac:dyDescent="0.2">
      <c r="A428" s="1">
        <v>421</v>
      </c>
      <c r="B428" s="1" t="s">
        <v>991</v>
      </c>
      <c r="C428" s="1" t="s">
        <v>1</v>
      </c>
      <c r="D428" s="1">
        <v>0.09</v>
      </c>
      <c r="E428" s="1">
        <v>999.99</v>
      </c>
      <c r="F428" s="1">
        <v>13.99</v>
      </c>
      <c r="G428" s="1" t="s">
        <v>14</v>
      </c>
      <c r="H428" s="1" t="s">
        <v>3</v>
      </c>
      <c r="I428" s="1" t="s">
        <v>16</v>
      </c>
      <c r="J428" s="1" t="s">
        <v>32</v>
      </c>
      <c r="K428" s="1" t="s">
        <v>120</v>
      </c>
      <c r="L428" s="1" t="s">
        <v>992</v>
      </c>
      <c r="M428" s="1">
        <v>0.36</v>
      </c>
      <c r="N428" s="1" t="s">
        <v>8</v>
      </c>
      <c r="O428" s="1" t="s">
        <v>87</v>
      </c>
      <c r="P428" s="1" t="s">
        <v>373</v>
      </c>
      <c r="Q428" s="1" t="s">
        <v>993</v>
      </c>
      <c r="R428" s="1">
        <v>7201</v>
      </c>
      <c r="S428" s="2">
        <v>42041</v>
      </c>
      <c r="T428" s="2">
        <v>42043</v>
      </c>
      <c r="U428" s="1">
        <v>-2531.4825000000001</v>
      </c>
      <c r="V428" s="1">
        <v>1</v>
      </c>
      <c r="W428" s="1">
        <v>919.09</v>
      </c>
      <c r="X428" s="1">
        <v>87700</v>
      </c>
      <c r="Y428" s="1">
        <f>Table1[[#This Row],[Unit Price]]-Table1[[#This Row],[Discount]]</f>
        <v>999.9</v>
      </c>
      <c r="Z428" s="1" t="s">
        <v>3222</v>
      </c>
    </row>
    <row r="429" spans="1:26" x14ac:dyDescent="0.2">
      <c r="A429" s="3">
        <v>1020</v>
      </c>
      <c r="B429" s="3" t="s">
        <v>994</v>
      </c>
      <c r="C429" s="3" t="s">
        <v>1</v>
      </c>
      <c r="D429" s="3">
        <v>7.0000000000000007E-2</v>
      </c>
      <c r="E429" s="3">
        <v>4.13</v>
      </c>
      <c r="F429" s="3">
        <v>5.04</v>
      </c>
      <c r="G429" s="3" t="s">
        <v>14</v>
      </c>
      <c r="H429" s="3" t="s">
        <v>3</v>
      </c>
      <c r="I429" s="3" t="s">
        <v>24</v>
      </c>
      <c r="J429" s="3" t="s">
        <v>48</v>
      </c>
      <c r="K429" s="3" t="s">
        <v>49</v>
      </c>
      <c r="L429" s="3" t="s">
        <v>995</v>
      </c>
      <c r="M429" s="3">
        <v>0.38</v>
      </c>
      <c r="N429" s="3" t="s">
        <v>8</v>
      </c>
      <c r="O429" s="3" t="s">
        <v>28</v>
      </c>
      <c r="P429" s="3" t="s">
        <v>513</v>
      </c>
      <c r="Q429" s="3" t="s">
        <v>996</v>
      </c>
      <c r="R429" s="3">
        <v>66762</v>
      </c>
      <c r="S429" s="4">
        <v>42041</v>
      </c>
      <c r="T429" s="4">
        <v>42042</v>
      </c>
      <c r="U429" s="3">
        <v>-76.424400000000006</v>
      </c>
      <c r="V429" s="3">
        <v>20</v>
      </c>
      <c r="W429" s="3">
        <v>79.06</v>
      </c>
      <c r="X429" s="3">
        <v>88634</v>
      </c>
      <c r="Y429" s="3">
        <f>Table1[[#This Row],[Unit Price]]-Table1[[#This Row],[Discount]]</f>
        <v>4.0599999999999996</v>
      </c>
      <c r="Z429" s="3" t="s">
        <v>3220</v>
      </c>
    </row>
    <row r="430" spans="1:26" x14ac:dyDescent="0.2">
      <c r="A430" s="1">
        <v>1020</v>
      </c>
      <c r="B430" s="1" t="s">
        <v>994</v>
      </c>
      <c r="C430" s="1" t="s">
        <v>1</v>
      </c>
      <c r="D430" s="1">
        <v>0</v>
      </c>
      <c r="E430" s="1">
        <v>4.4800000000000004</v>
      </c>
      <c r="F430" s="1">
        <v>2.5</v>
      </c>
      <c r="G430" s="1" t="s">
        <v>14</v>
      </c>
      <c r="H430" s="1" t="s">
        <v>3</v>
      </c>
      <c r="I430" s="1" t="s">
        <v>24</v>
      </c>
      <c r="J430" s="1" t="s">
        <v>321</v>
      </c>
      <c r="K430" s="1" t="s">
        <v>49</v>
      </c>
      <c r="L430" s="1" t="s">
        <v>997</v>
      </c>
      <c r="M430" s="1">
        <v>0.37</v>
      </c>
      <c r="N430" s="1" t="s">
        <v>8</v>
      </c>
      <c r="O430" s="1" t="s">
        <v>28</v>
      </c>
      <c r="P430" s="1" t="s">
        <v>513</v>
      </c>
      <c r="Q430" s="1" t="s">
        <v>996</v>
      </c>
      <c r="R430" s="1">
        <v>66762</v>
      </c>
      <c r="S430" s="2">
        <v>42041</v>
      </c>
      <c r="T430" s="2">
        <v>42043</v>
      </c>
      <c r="U430" s="1">
        <v>8.7319999999999993</v>
      </c>
      <c r="V430" s="1">
        <v>14</v>
      </c>
      <c r="W430" s="1">
        <v>65.14</v>
      </c>
      <c r="X430" s="1">
        <v>88634</v>
      </c>
      <c r="Y430" s="1">
        <f>Table1[[#This Row],[Unit Price]]-Table1[[#This Row],[Discount]]</f>
        <v>4.4800000000000004</v>
      </c>
      <c r="Z430" s="1" t="s">
        <v>3220</v>
      </c>
    </row>
    <row r="431" spans="1:26" x14ac:dyDescent="0.2">
      <c r="A431" s="3">
        <v>1533</v>
      </c>
      <c r="B431" s="3" t="s">
        <v>998</v>
      </c>
      <c r="C431" s="3" t="s">
        <v>13</v>
      </c>
      <c r="D431" s="3">
        <v>0.02</v>
      </c>
      <c r="E431" s="3">
        <v>4.8899999999999997</v>
      </c>
      <c r="F431" s="3">
        <v>4.93</v>
      </c>
      <c r="G431" s="3" t="s">
        <v>14</v>
      </c>
      <c r="H431" s="3" t="s">
        <v>70</v>
      </c>
      <c r="I431" s="3" t="s">
        <v>16</v>
      </c>
      <c r="J431" s="3" t="s">
        <v>17</v>
      </c>
      <c r="K431" s="3" t="s">
        <v>18</v>
      </c>
      <c r="L431" s="3" t="s">
        <v>999</v>
      </c>
      <c r="M431" s="3">
        <v>0.66</v>
      </c>
      <c r="N431" s="3" t="s">
        <v>8</v>
      </c>
      <c r="O431" s="3" t="s">
        <v>28</v>
      </c>
      <c r="P431" s="3" t="s">
        <v>56</v>
      </c>
      <c r="Q431" s="3" t="s">
        <v>1000</v>
      </c>
      <c r="R431" s="3">
        <v>63130</v>
      </c>
      <c r="S431" s="4">
        <v>42041</v>
      </c>
      <c r="T431" s="4">
        <v>42042</v>
      </c>
      <c r="U431" s="3">
        <v>-56.445999999999998</v>
      </c>
      <c r="V431" s="3">
        <v>14</v>
      </c>
      <c r="W431" s="3">
        <v>74.010000000000005</v>
      </c>
      <c r="X431" s="3">
        <v>91328</v>
      </c>
      <c r="Y431" s="3">
        <f>Table1[[#This Row],[Unit Price]]-Table1[[#This Row],[Discount]]</f>
        <v>4.87</v>
      </c>
      <c r="Z431" s="3" t="s">
        <v>3220</v>
      </c>
    </row>
    <row r="432" spans="1:26" x14ac:dyDescent="0.2">
      <c r="A432" s="1">
        <v>1533</v>
      </c>
      <c r="B432" s="1" t="s">
        <v>998</v>
      </c>
      <c r="C432" s="1" t="s">
        <v>13</v>
      </c>
      <c r="D432" s="1">
        <v>7.0000000000000007E-2</v>
      </c>
      <c r="E432" s="1">
        <v>10.06</v>
      </c>
      <c r="F432" s="1">
        <v>2.06</v>
      </c>
      <c r="G432" s="1" t="s">
        <v>14</v>
      </c>
      <c r="H432" s="1" t="s">
        <v>70</v>
      </c>
      <c r="I432" s="1" t="s">
        <v>24</v>
      </c>
      <c r="J432" s="1" t="s">
        <v>64</v>
      </c>
      <c r="K432" s="1" t="s">
        <v>26</v>
      </c>
      <c r="L432" s="1" t="s">
        <v>149</v>
      </c>
      <c r="M432" s="1">
        <v>0.39</v>
      </c>
      <c r="N432" s="1" t="s">
        <v>8</v>
      </c>
      <c r="O432" s="1" t="s">
        <v>28</v>
      </c>
      <c r="P432" s="1" t="s">
        <v>56</v>
      </c>
      <c r="Q432" s="1" t="s">
        <v>1000</v>
      </c>
      <c r="R432" s="1">
        <v>63130</v>
      </c>
      <c r="S432" s="2">
        <v>42041</v>
      </c>
      <c r="T432" s="2">
        <v>42042</v>
      </c>
      <c r="U432" s="1">
        <v>33.189</v>
      </c>
      <c r="V432" s="1">
        <v>5</v>
      </c>
      <c r="W432" s="1">
        <v>48.1</v>
      </c>
      <c r="X432" s="1">
        <v>91328</v>
      </c>
      <c r="Y432" s="1">
        <f>Table1[[#This Row],[Unit Price]]-Table1[[#This Row],[Discount]]</f>
        <v>9.99</v>
      </c>
      <c r="Z432" s="1" t="s">
        <v>3220</v>
      </c>
    </row>
    <row r="433" spans="1:26" x14ac:dyDescent="0.2">
      <c r="A433" s="3">
        <v>1927</v>
      </c>
      <c r="B433" s="3" t="s">
        <v>1001</v>
      </c>
      <c r="C433" s="3" t="s">
        <v>13</v>
      </c>
      <c r="D433" s="3">
        <v>0.02</v>
      </c>
      <c r="E433" s="3">
        <v>259.70999999999998</v>
      </c>
      <c r="F433" s="3">
        <v>66.67</v>
      </c>
      <c r="G433" s="3" t="s">
        <v>2</v>
      </c>
      <c r="H433" s="3" t="s">
        <v>47</v>
      </c>
      <c r="I433" s="3" t="s">
        <v>4</v>
      </c>
      <c r="J433" s="3" t="s">
        <v>5</v>
      </c>
      <c r="K433" s="3" t="s">
        <v>6</v>
      </c>
      <c r="L433" s="3" t="s">
        <v>1002</v>
      </c>
      <c r="M433" s="3">
        <v>0.65</v>
      </c>
      <c r="N433" s="3" t="s">
        <v>8</v>
      </c>
      <c r="O433" s="3" t="s">
        <v>9</v>
      </c>
      <c r="P433" s="3" t="s">
        <v>247</v>
      </c>
      <c r="Q433" s="3" t="s">
        <v>1003</v>
      </c>
      <c r="R433" s="3">
        <v>29611</v>
      </c>
      <c r="S433" s="4">
        <v>42041</v>
      </c>
      <c r="T433" s="4">
        <v>42041</v>
      </c>
      <c r="U433" s="3">
        <v>-14.448</v>
      </c>
      <c r="V433" s="3">
        <v>8</v>
      </c>
      <c r="W433" s="3">
        <v>1757.15</v>
      </c>
      <c r="X433" s="3">
        <v>88579</v>
      </c>
      <c r="Y433" s="3">
        <f>Table1[[#This Row],[Unit Price]]-Table1[[#This Row],[Discount]]</f>
        <v>259.69</v>
      </c>
      <c r="Z433" s="3" t="s">
        <v>3219</v>
      </c>
    </row>
    <row r="434" spans="1:26" x14ac:dyDescent="0.2">
      <c r="A434" s="1">
        <v>2135</v>
      </c>
      <c r="B434" s="1" t="s">
        <v>1004</v>
      </c>
      <c r="C434" s="1" t="s">
        <v>13</v>
      </c>
      <c r="D434" s="1">
        <v>0.01</v>
      </c>
      <c r="E434" s="1">
        <v>28.99</v>
      </c>
      <c r="F434" s="1">
        <v>8.59</v>
      </c>
      <c r="G434" s="1" t="s">
        <v>14</v>
      </c>
      <c r="H434" s="1" t="s">
        <v>47</v>
      </c>
      <c r="I434" s="1" t="s">
        <v>16</v>
      </c>
      <c r="J434" s="1" t="s">
        <v>111</v>
      </c>
      <c r="K434" s="1" t="s">
        <v>120</v>
      </c>
      <c r="L434" s="1" t="s">
        <v>1005</v>
      </c>
      <c r="M434" s="1">
        <v>0.56000000000000005</v>
      </c>
      <c r="N434" s="1" t="s">
        <v>8</v>
      </c>
      <c r="O434" s="1" t="s">
        <v>35</v>
      </c>
      <c r="P434" s="1" t="s">
        <v>616</v>
      </c>
      <c r="Q434" s="1" t="s">
        <v>1006</v>
      </c>
      <c r="R434" s="1">
        <v>88101</v>
      </c>
      <c r="S434" s="2">
        <v>42041</v>
      </c>
      <c r="T434" s="2">
        <v>42042</v>
      </c>
      <c r="U434" s="1">
        <v>196.52328</v>
      </c>
      <c r="V434" s="1">
        <v>21</v>
      </c>
      <c r="W434" s="1">
        <v>556.61</v>
      </c>
      <c r="X434" s="1">
        <v>91583</v>
      </c>
      <c r="Y434" s="1">
        <f>Table1[[#This Row],[Unit Price]]-Table1[[#This Row],[Discount]]</f>
        <v>28.979999999999997</v>
      </c>
      <c r="Z434" s="1" t="s">
        <v>3221</v>
      </c>
    </row>
    <row r="435" spans="1:26" x14ac:dyDescent="0.2">
      <c r="A435" s="3">
        <v>2486</v>
      </c>
      <c r="B435" s="3" t="s">
        <v>920</v>
      </c>
      <c r="C435" s="3" t="s">
        <v>13</v>
      </c>
      <c r="D435" s="3">
        <v>0.02</v>
      </c>
      <c r="E435" s="3">
        <v>71.37</v>
      </c>
      <c r="F435" s="3">
        <v>69</v>
      </c>
      <c r="G435" s="3" t="s">
        <v>14</v>
      </c>
      <c r="H435" s="3" t="s">
        <v>3</v>
      </c>
      <c r="I435" s="3" t="s">
        <v>4</v>
      </c>
      <c r="J435" s="3" t="s">
        <v>5</v>
      </c>
      <c r="K435" s="3" t="s">
        <v>40</v>
      </c>
      <c r="L435" s="3" t="s">
        <v>1007</v>
      </c>
      <c r="M435" s="3">
        <v>0.68</v>
      </c>
      <c r="N435" s="3" t="s">
        <v>8</v>
      </c>
      <c r="O435" s="3" t="s">
        <v>9</v>
      </c>
      <c r="P435" s="3" t="s">
        <v>51</v>
      </c>
      <c r="Q435" s="3" t="s">
        <v>922</v>
      </c>
      <c r="R435" s="3">
        <v>30458</v>
      </c>
      <c r="S435" s="4">
        <v>42041</v>
      </c>
      <c r="T435" s="4">
        <v>42042</v>
      </c>
      <c r="U435" s="3">
        <v>-439.90800000000002</v>
      </c>
      <c r="V435" s="3">
        <v>4</v>
      </c>
      <c r="W435" s="3">
        <v>237.62</v>
      </c>
      <c r="X435" s="3">
        <v>91414</v>
      </c>
      <c r="Y435" s="3">
        <f>Table1[[#This Row],[Unit Price]]-Table1[[#This Row],[Discount]]</f>
        <v>71.350000000000009</v>
      </c>
      <c r="Z435" s="3" t="s">
        <v>3219</v>
      </c>
    </row>
    <row r="436" spans="1:26" x14ac:dyDescent="0.2">
      <c r="A436" s="1">
        <v>2486</v>
      </c>
      <c r="B436" s="1" t="s">
        <v>920</v>
      </c>
      <c r="C436" s="1" t="s">
        <v>13</v>
      </c>
      <c r="D436" s="1">
        <v>0.03</v>
      </c>
      <c r="E436" s="1">
        <v>205.99</v>
      </c>
      <c r="F436" s="1">
        <v>8.99</v>
      </c>
      <c r="G436" s="1" t="s">
        <v>63</v>
      </c>
      <c r="H436" s="1" t="s">
        <v>3</v>
      </c>
      <c r="I436" s="1" t="s">
        <v>16</v>
      </c>
      <c r="J436" s="1" t="s">
        <v>111</v>
      </c>
      <c r="K436" s="1" t="s">
        <v>49</v>
      </c>
      <c r="L436" s="1" t="s">
        <v>1008</v>
      </c>
      <c r="M436" s="1">
        <v>0.6</v>
      </c>
      <c r="N436" s="1" t="s">
        <v>8</v>
      </c>
      <c r="O436" s="1" t="s">
        <v>9</v>
      </c>
      <c r="P436" s="1" t="s">
        <v>51</v>
      </c>
      <c r="Q436" s="1" t="s">
        <v>922</v>
      </c>
      <c r="R436" s="1">
        <v>30458</v>
      </c>
      <c r="S436" s="2">
        <v>42041</v>
      </c>
      <c r="T436" s="2">
        <v>42043</v>
      </c>
      <c r="U436" s="1">
        <v>1087.7159999999999</v>
      </c>
      <c r="V436" s="1">
        <v>1</v>
      </c>
      <c r="W436" s="1">
        <v>176.42</v>
      </c>
      <c r="X436" s="1">
        <v>91414</v>
      </c>
      <c r="Y436" s="1">
        <f>Table1[[#This Row],[Unit Price]]-Table1[[#This Row],[Discount]]</f>
        <v>205.96</v>
      </c>
      <c r="Z436" s="1" t="s">
        <v>3219</v>
      </c>
    </row>
    <row r="437" spans="1:26" x14ac:dyDescent="0.2">
      <c r="A437" s="3">
        <v>389</v>
      </c>
      <c r="B437" s="3" t="s">
        <v>1009</v>
      </c>
      <c r="C437" s="3" t="s">
        <v>23</v>
      </c>
      <c r="D437" s="3">
        <v>0.03</v>
      </c>
      <c r="E437" s="3">
        <v>160.97999999999999</v>
      </c>
      <c r="F437" s="3">
        <v>30</v>
      </c>
      <c r="G437" s="3" t="s">
        <v>2</v>
      </c>
      <c r="H437" s="3" t="s">
        <v>70</v>
      </c>
      <c r="I437" s="3" t="s">
        <v>4</v>
      </c>
      <c r="J437" s="3" t="s">
        <v>85</v>
      </c>
      <c r="K437" s="3" t="s">
        <v>33</v>
      </c>
      <c r="L437" s="3" t="s">
        <v>868</v>
      </c>
      <c r="M437" s="3">
        <v>0.62</v>
      </c>
      <c r="N437" s="3" t="s">
        <v>8</v>
      </c>
      <c r="O437" s="3" t="s">
        <v>28</v>
      </c>
      <c r="P437" s="3" t="s">
        <v>109</v>
      </c>
      <c r="Q437" s="3" t="s">
        <v>1010</v>
      </c>
      <c r="R437" s="3">
        <v>68502</v>
      </c>
      <c r="S437" s="4">
        <v>42041</v>
      </c>
      <c r="T437" s="4">
        <v>42045</v>
      </c>
      <c r="U437" s="3">
        <v>1273.2086999999999</v>
      </c>
      <c r="V437" s="3">
        <v>11</v>
      </c>
      <c r="W437" s="3">
        <v>1845.23</v>
      </c>
      <c r="X437" s="3">
        <v>90338</v>
      </c>
      <c r="Y437" s="3">
        <f>Table1[[#This Row],[Unit Price]]-Table1[[#This Row],[Discount]]</f>
        <v>160.94999999999999</v>
      </c>
      <c r="Z437" s="3" t="s">
        <v>3220</v>
      </c>
    </row>
    <row r="438" spans="1:26" x14ac:dyDescent="0.2">
      <c r="A438" s="1">
        <v>1607</v>
      </c>
      <c r="B438" s="1" t="s">
        <v>1011</v>
      </c>
      <c r="C438" s="1" t="s">
        <v>23</v>
      </c>
      <c r="D438" s="1">
        <v>0.1</v>
      </c>
      <c r="E438" s="1">
        <v>5.68</v>
      </c>
      <c r="F438" s="1">
        <v>3.6</v>
      </c>
      <c r="G438" s="1" t="s">
        <v>63</v>
      </c>
      <c r="H438" s="1" t="s">
        <v>47</v>
      </c>
      <c r="I438" s="1" t="s">
        <v>24</v>
      </c>
      <c r="J438" s="1" t="s">
        <v>544</v>
      </c>
      <c r="K438" s="1" t="s">
        <v>18</v>
      </c>
      <c r="L438" s="1" t="s">
        <v>1012</v>
      </c>
      <c r="M438" s="1">
        <v>0.56000000000000005</v>
      </c>
      <c r="N438" s="1" t="s">
        <v>8</v>
      </c>
      <c r="O438" s="1" t="s">
        <v>87</v>
      </c>
      <c r="P438" s="1" t="s">
        <v>88</v>
      </c>
      <c r="Q438" s="1" t="s">
        <v>1013</v>
      </c>
      <c r="R438" s="1">
        <v>11520</v>
      </c>
      <c r="S438" s="2">
        <v>42041</v>
      </c>
      <c r="T438" s="2">
        <v>42045</v>
      </c>
      <c r="U438" s="1">
        <v>-33.2956</v>
      </c>
      <c r="V438" s="1">
        <v>21</v>
      </c>
      <c r="W438" s="1">
        <v>118.35</v>
      </c>
      <c r="X438" s="1">
        <v>87995</v>
      </c>
      <c r="Y438" s="1">
        <f>Table1[[#This Row],[Unit Price]]-Table1[[#This Row],[Discount]]</f>
        <v>5.58</v>
      </c>
      <c r="Z438" s="1" t="s">
        <v>3222</v>
      </c>
    </row>
    <row r="439" spans="1:26" x14ac:dyDescent="0.2">
      <c r="A439" s="3">
        <v>2270</v>
      </c>
      <c r="B439" s="3" t="s">
        <v>1014</v>
      </c>
      <c r="C439" s="3" t="s">
        <v>23</v>
      </c>
      <c r="D439" s="3">
        <v>0.01</v>
      </c>
      <c r="E439" s="3">
        <v>20.48</v>
      </c>
      <c r="F439" s="3">
        <v>6.32</v>
      </c>
      <c r="G439" s="3" t="s">
        <v>14</v>
      </c>
      <c r="H439" s="3" t="s">
        <v>3</v>
      </c>
      <c r="I439" s="3" t="s">
        <v>24</v>
      </c>
      <c r="J439" s="3" t="s">
        <v>71</v>
      </c>
      <c r="K439" s="3" t="s">
        <v>49</v>
      </c>
      <c r="L439" s="3" t="s">
        <v>1015</v>
      </c>
      <c r="M439" s="3">
        <v>0.57999999999999996</v>
      </c>
      <c r="N439" s="3" t="s">
        <v>8</v>
      </c>
      <c r="O439" s="3" t="s">
        <v>9</v>
      </c>
      <c r="P439" s="3" t="s">
        <v>247</v>
      </c>
      <c r="Q439" s="3" t="s">
        <v>1016</v>
      </c>
      <c r="R439" s="3">
        <v>29662</v>
      </c>
      <c r="S439" s="4">
        <v>42041</v>
      </c>
      <c r="T439" s="4">
        <v>42043</v>
      </c>
      <c r="U439" s="3">
        <v>711.24480000000005</v>
      </c>
      <c r="V439" s="3">
        <v>18</v>
      </c>
      <c r="W439" s="3">
        <v>375.03</v>
      </c>
      <c r="X439" s="3">
        <v>89572</v>
      </c>
      <c r="Y439" s="3">
        <f>Table1[[#This Row],[Unit Price]]-Table1[[#This Row],[Discount]]</f>
        <v>20.47</v>
      </c>
      <c r="Z439" s="3" t="s">
        <v>3219</v>
      </c>
    </row>
    <row r="440" spans="1:26" x14ac:dyDescent="0.2">
      <c r="A440" s="1">
        <v>2270</v>
      </c>
      <c r="B440" s="1" t="s">
        <v>1014</v>
      </c>
      <c r="C440" s="1" t="s">
        <v>23</v>
      </c>
      <c r="D440" s="1">
        <v>0.09</v>
      </c>
      <c r="E440" s="1">
        <v>1.86</v>
      </c>
      <c r="F440" s="1">
        <v>2.58</v>
      </c>
      <c r="G440" s="1" t="s">
        <v>14</v>
      </c>
      <c r="H440" s="1" t="s">
        <v>3</v>
      </c>
      <c r="I440" s="1" t="s">
        <v>24</v>
      </c>
      <c r="J440" s="1" t="s">
        <v>152</v>
      </c>
      <c r="K440" s="1" t="s">
        <v>26</v>
      </c>
      <c r="L440" s="1" t="s">
        <v>556</v>
      </c>
      <c r="M440" s="1">
        <v>0.82</v>
      </c>
      <c r="N440" s="1" t="s">
        <v>8</v>
      </c>
      <c r="O440" s="1" t="s">
        <v>9</v>
      </c>
      <c r="P440" s="1" t="s">
        <v>247</v>
      </c>
      <c r="Q440" s="1" t="s">
        <v>1016</v>
      </c>
      <c r="R440" s="1">
        <v>29662</v>
      </c>
      <c r="S440" s="2">
        <v>42041</v>
      </c>
      <c r="T440" s="2">
        <v>42046</v>
      </c>
      <c r="U440" s="1">
        <v>-1084.8469631999999</v>
      </c>
      <c r="V440" s="1">
        <v>12</v>
      </c>
      <c r="W440" s="1">
        <v>22.11</v>
      </c>
      <c r="X440" s="1">
        <v>89572</v>
      </c>
      <c r="Y440" s="1">
        <f>Table1[[#This Row],[Unit Price]]-Table1[[#This Row],[Discount]]</f>
        <v>1.77</v>
      </c>
      <c r="Z440" s="1" t="s">
        <v>3219</v>
      </c>
    </row>
    <row r="441" spans="1:26" x14ac:dyDescent="0.2">
      <c r="A441" s="3">
        <v>2270</v>
      </c>
      <c r="B441" s="3" t="s">
        <v>1014</v>
      </c>
      <c r="C441" s="3" t="s">
        <v>23</v>
      </c>
      <c r="D441" s="3">
        <v>0.08</v>
      </c>
      <c r="E441" s="3">
        <v>205.99</v>
      </c>
      <c r="F441" s="3">
        <v>2.5</v>
      </c>
      <c r="G441" s="3" t="s">
        <v>14</v>
      </c>
      <c r="H441" s="3" t="s">
        <v>3</v>
      </c>
      <c r="I441" s="3" t="s">
        <v>16</v>
      </c>
      <c r="J441" s="3" t="s">
        <v>111</v>
      </c>
      <c r="K441" s="3" t="s">
        <v>49</v>
      </c>
      <c r="L441" s="3" t="s">
        <v>814</v>
      </c>
      <c r="M441" s="3">
        <v>0.59</v>
      </c>
      <c r="N441" s="3" t="s">
        <v>8</v>
      </c>
      <c r="O441" s="3" t="s">
        <v>9</v>
      </c>
      <c r="P441" s="3" t="s">
        <v>247</v>
      </c>
      <c r="Q441" s="3" t="s">
        <v>1016</v>
      </c>
      <c r="R441" s="3">
        <v>29662</v>
      </c>
      <c r="S441" s="4">
        <v>42041</v>
      </c>
      <c r="T441" s="4">
        <v>42046</v>
      </c>
      <c r="U441" s="3">
        <v>-156.77199999999999</v>
      </c>
      <c r="V441" s="3">
        <v>17</v>
      </c>
      <c r="W441" s="3">
        <v>2875.35</v>
      </c>
      <c r="X441" s="3">
        <v>89572</v>
      </c>
      <c r="Y441" s="3">
        <f>Table1[[#This Row],[Unit Price]]-Table1[[#This Row],[Discount]]</f>
        <v>205.91</v>
      </c>
      <c r="Z441" s="3" t="s">
        <v>3219</v>
      </c>
    </row>
    <row r="442" spans="1:26" x14ac:dyDescent="0.2">
      <c r="A442" s="1">
        <v>697</v>
      </c>
      <c r="B442" s="1" t="s">
        <v>1017</v>
      </c>
      <c r="C442" s="1" t="s">
        <v>1</v>
      </c>
      <c r="D442" s="1">
        <v>0.08</v>
      </c>
      <c r="E442" s="1">
        <v>14.81</v>
      </c>
      <c r="F442" s="1">
        <v>13.32</v>
      </c>
      <c r="G442" s="1" t="s">
        <v>14</v>
      </c>
      <c r="H442" s="1" t="s">
        <v>70</v>
      </c>
      <c r="I442" s="1" t="s">
        <v>24</v>
      </c>
      <c r="J442" s="1" t="s">
        <v>71</v>
      </c>
      <c r="K442" s="1" t="s">
        <v>49</v>
      </c>
      <c r="L442" s="1" t="s">
        <v>570</v>
      </c>
      <c r="M442" s="1">
        <v>0.43</v>
      </c>
      <c r="N442" s="1" t="s">
        <v>8</v>
      </c>
      <c r="O442" s="1" t="s">
        <v>28</v>
      </c>
      <c r="P442" s="1" t="s">
        <v>29</v>
      </c>
      <c r="Q442" s="1" t="s">
        <v>1018</v>
      </c>
      <c r="R442" s="1">
        <v>46312</v>
      </c>
      <c r="S442" s="2">
        <v>42042</v>
      </c>
      <c r="T442" s="2">
        <v>42044</v>
      </c>
      <c r="U442" s="1">
        <v>-131.6172</v>
      </c>
      <c r="V442" s="1">
        <v>20</v>
      </c>
      <c r="W442" s="1">
        <v>292.18</v>
      </c>
      <c r="X442" s="1">
        <v>89849</v>
      </c>
      <c r="Y442" s="1">
        <f>Table1[[#This Row],[Unit Price]]-Table1[[#This Row],[Discount]]</f>
        <v>14.73</v>
      </c>
      <c r="Z442" s="1" t="s">
        <v>3220</v>
      </c>
    </row>
    <row r="443" spans="1:26" x14ac:dyDescent="0.2">
      <c r="A443" s="3">
        <v>698</v>
      </c>
      <c r="B443" s="3" t="s">
        <v>1019</v>
      </c>
      <c r="C443" s="3" t="s">
        <v>1</v>
      </c>
      <c r="D443" s="3">
        <v>0.08</v>
      </c>
      <c r="E443" s="3">
        <v>14.81</v>
      </c>
      <c r="F443" s="3">
        <v>13.32</v>
      </c>
      <c r="G443" s="3" t="s">
        <v>14</v>
      </c>
      <c r="H443" s="3" t="s">
        <v>70</v>
      </c>
      <c r="I443" s="3" t="s">
        <v>24</v>
      </c>
      <c r="J443" s="3" t="s">
        <v>71</v>
      </c>
      <c r="K443" s="3" t="s">
        <v>49</v>
      </c>
      <c r="L443" s="3" t="s">
        <v>570</v>
      </c>
      <c r="M443" s="3">
        <v>0.43</v>
      </c>
      <c r="N443" s="3" t="s">
        <v>8</v>
      </c>
      <c r="O443" s="3" t="s">
        <v>35</v>
      </c>
      <c r="P443" s="3" t="s">
        <v>42</v>
      </c>
      <c r="Q443" s="3" t="s">
        <v>118</v>
      </c>
      <c r="R443" s="3">
        <v>98105</v>
      </c>
      <c r="S443" s="4">
        <v>42042</v>
      </c>
      <c r="T443" s="4">
        <v>42044</v>
      </c>
      <c r="U443" s="3">
        <v>-253.11</v>
      </c>
      <c r="V443" s="3">
        <v>79</v>
      </c>
      <c r="W443" s="3">
        <v>1154.1199999999999</v>
      </c>
      <c r="X443" s="3">
        <v>53410</v>
      </c>
      <c r="Y443" s="3">
        <f>Table1[[#This Row],[Unit Price]]-Table1[[#This Row],[Discount]]</f>
        <v>14.73</v>
      </c>
      <c r="Z443" s="3" t="s">
        <v>3221</v>
      </c>
    </row>
    <row r="444" spans="1:26" x14ac:dyDescent="0.2">
      <c r="A444" s="1">
        <v>2626</v>
      </c>
      <c r="B444" s="1" t="s">
        <v>1020</v>
      </c>
      <c r="C444" s="1" t="s">
        <v>13</v>
      </c>
      <c r="D444" s="1">
        <v>0.1</v>
      </c>
      <c r="E444" s="1">
        <v>41.94</v>
      </c>
      <c r="F444" s="1">
        <v>2.99</v>
      </c>
      <c r="G444" s="1" t="s">
        <v>14</v>
      </c>
      <c r="H444" s="1" t="s">
        <v>15</v>
      </c>
      <c r="I444" s="1" t="s">
        <v>24</v>
      </c>
      <c r="J444" s="1" t="s">
        <v>48</v>
      </c>
      <c r="K444" s="1" t="s">
        <v>49</v>
      </c>
      <c r="L444" s="1" t="s">
        <v>1021</v>
      </c>
      <c r="M444" s="1">
        <v>0.35</v>
      </c>
      <c r="N444" s="1" t="s">
        <v>8</v>
      </c>
      <c r="O444" s="1" t="s">
        <v>35</v>
      </c>
      <c r="P444" s="1" t="s">
        <v>66</v>
      </c>
      <c r="Q444" s="1" t="s">
        <v>747</v>
      </c>
      <c r="R444" s="1">
        <v>94025</v>
      </c>
      <c r="S444" s="2">
        <v>42042</v>
      </c>
      <c r="T444" s="2">
        <v>42043</v>
      </c>
      <c r="U444" s="1">
        <v>164.08199999999999</v>
      </c>
      <c r="V444" s="1">
        <v>6</v>
      </c>
      <c r="W444" s="1">
        <v>237.8</v>
      </c>
      <c r="X444" s="1">
        <v>90927</v>
      </c>
      <c r="Y444" s="1">
        <f>Table1[[#This Row],[Unit Price]]-Table1[[#This Row],[Discount]]</f>
        <v>41.839999999999996</v>
      </c>
      <c r="Z444" s="1" t="s">
        <v>3221</v>
      </c>
    </row>
    <row r="445" spans="1:26" x14ac:dyDescent="0.2">
      <c r="A445" s="3">
        <v>3351</v>
      </c>
      <c r="B445" s="3" t="s">
        <v>932</v>
      </c>
      <c r="C445" s="3" t="s">
        <v>13</v>
      </c>
      <c r="D445" s="3">
        <v>0.06</v>
      </c>
      <c r="E445" s="3">
        <v>6.7</v>
      </c>
      <c r="F445" s="3">
        <v>1.56</v>
      </c>
      <c r="G445" s="3" t="s">
        <v>63</v>
      </c>
      <c r="H445" s="3" t="s">
        <v>3</v>
      </c>
      <c r="I445" s="3" t="s">
        <v>24</v>
      </c>
      <c r="J445" s="3" t="s">
        <v>25</v>
      </c>
      <c r="K445" s="3" t="s">
        <v>26</v>
      </c>
      <c r="L445" s="3" t="s">
        <v>1022</v>
      </c>
      <c r="M445" s="3">
        <v>0.52</v>
      </c>
      <c r="N445" s="3" t="s">
        <v>8</v>
      </c>
      <c r="O445" s="3" t="s">
        <v>35</v>
      </c>
      <c r="P445" s="3" t="s">
        <v>42</v>
      </c>
      <c r="Q445" s="3" t="s">
        <v>933</v>
      </c>
      <c r="R445" s="3">
        <v>99301</v>
      </c>
      <c r="S445" s="4">
        <v>42042</v>
      </c>
      <c r="T445" s="4">
        <v>42044</v>
      </c>
      <c r="U445" s="3">
        <v>40.6556</v>
      </c>
      <c r="V445" s="3">
        <v>12</v>
      </c>
      <c r="W445" s="3">
        <v>79.39</v>
      </c>
      <c r="X445" s="3">
        <v>91298</v>
      </c>
      <c r="Y445" s="3">
        <f>Table1[[#This Row],[Unit Price]]-Table1[[#This Row],[Discount]]</f>
        <v>6.6400000000000006</v>
      </c>
      <c r="Z445" s="3" t="s">
        <v>3221</v>
      </c>
    </row>
    <row r="446" spans="1:26" x14ac:dyDescent="0.2">
      <c r="A446" s="1">
        <v>1121</v>
      </c>
      <c r="B446" s="1" t="s">
        <v>1023</v>
      </c>
      <c r="C446" s="1" t="s">
        <v>23</v>
      </c>
      <c r="D446" s="1">
        <v>0.04</v>
      </c>
      <c r="E446" s="1">
        <v>19.98</v>
      </c>
      <c r="F446" s="1">
        <v>8.68</v>
      </c>
      <c r="G446" s="1" t="s">
        <v>14</v>
      </c>
      <c r="H446" s="1" t="s">
        <v>15</v>
      </c>
      <c r="I446" s="1" t="s">
        <v>24</v>
      </c>
      <c r="J446" s="1" t="s">
        <v>64</v>
      </c>
      <c r="K446" s="1" t="s">
        <v>49</v>
      </c>
      <c r="L446" s="1" t="s">
        <v>672</v>
      </c>
      <c r="M446" s="1">
        <v>0.37</v>
      </c>
      <c r="N446" s="1" t="s">
        <v>8</v>
      </c>
      <c r="O446" s="1" t="s">
        <v>35</v>
      </c>
      <c r="P446" s="1" t="s">
        <v>66</v>
      </c>
      <c r="Q446" s="1" t="s">
        <v>1024</v>
      </c>
      <c r="R446" s="1">
        <v>92592</v>
      </c>
      <c r="S446" s="2">
        <v>42042</v>
      </c>
      <c r="T446" s="2">
        <v>42049</v>
      </c>
      <c r="U446" s="1">
        <v>108</v>
      </c>
      <c r="V446" s="1">
        <v>8</v>
      </c>
      <c r="W446" s="1">
        <v>168.04</v>
      </c>
      <c r="X446" s="1">
        <v>86767</v>
      </c>
      <c r="Y446" s="1">
        <f>Table1[[#This Row],[Unit Price]]-Table1[[#This Row],[Discount]]</f>
        <v>19.940000000000001</v>
      </c>
      <c r="Z446" s="1" t="s">
        <v>3221</v>
      </c>
    </row>
    <row r="447" spans="1:26" x14ac:dyDescent="0.2">
      <c r="A447" s="3">
        <v>1121</v>
      </c>
      <c r="B447" s="3" t="s">
        <v>1023</v>
      </c>
      <c r="C447" s="3" t="s">
        <v>23</v>
      </c>
      <c r="D447" s="3">
        <v>0.08</v>
      </c>
      <c r="E447" s="3">
        <v>125.99</v>
      </c>
      <c r="F447" s="3">
        <v>7.69</v>
      </c>
      <c r="G447" s="3" t="s">
        <v>14</v>
      </c>
      <c r="H447" s="3" t="s">
        <v>15</v>
      </c>
      <c r="I447" s="3" t="s">
        <v>16</v>
      </c>
      <c r="J447" s="3" t="s">
        <v>111</v>
      </c>
      <c r="K447" s="3" t="s">
        <v>49</v>
      </c>
      <c r="L447" s="3" t="s">
        <v>1025</v>
      </c>
      <c r="M447" s="3">
        <v>0.57999999999999996</v>
      </c>
      <c r="N447" s="3" t="s">
        <v>8</v>
      </c>
      <c r="O447" s="3" t="s">
        <v>35</v>
      </c>
      <c r="P447" s="3" t="s">
        <v>66</v>
      </c>
      <c r="Q447" s="3" t="s">
        <v>1024</v>
      </c>
      <c r="R447" s="3">
        <v>92592</v>
      </c>
      <c r="S447" s="4">
        <v>42042</v>
      </c>
      <c r="T447" s="4">
        <v>42044</v>
      </c>
      <c r="U447" s="3">
        <v>377.154</v>
      </c>
      <c r="V447" s="3">
        <v>7</v>
      </c>
      <c r="W447" s="3">
        <v>703.46</v>
      </c>
      <c r="X447" s="3">
        <v>86767</v>
      </c>
      <c r="Y447" s="3">
        <f>Table1[[#This Row],[Unit Price]]-Table1[[#This Row],[Discount]]</f>
        <v>125.91</v>
      </c>
      <c r="Z447" s="3" t="s">
        <v>3221</v>
      </c>
    </row>
    <row r="448" spans="1:26" x14ac:dyDescent="0.2">
      <c r="A448" s="1">
        <v>1723</v>
      </c>
      <c r="B448" s="1" t="s">
        <v>864</v>
      </c>
      <c r="C448" s="1" t="s">
        <v>92</v>
      </c>
      <c r="D448" s="1">
        <v>0.05</v>
      </c>
      <c r="E448" s="1">
        <v>6.68</v>
      </c>
      <c r="F448" s="1">
        <v>5.66</v>
      </c>
      <c r="G448" s="1" t="s">
        <v>14</v>
      </c>
      <c r="H448" s="1" t="s">
        <v>70</v>
      </c>
      <c r="I448" s="1" t="s">
        <v>24</v>
      </c>
      <c r="J448" s="1" t="s">
        <v>64</v>
      </c>
      <c r="K448" s="1" t="s">
        <v>49</v>
      </c>
      <c r="L448" s="1" t="s">
        <v>1026</v>
      </c>
      <c r="M448" s="1">
        <v>0.37</v>
      </c>
      <c r="N448" s="1" t="s">
        <v>8</v>
      </c>
      <c r="O448" s="1" t="s">
        <v>35</v>
      </c>
      <c r="P448" s="1" t="s">
        <v>66</v>
      </c>
      <c r="Q448" s="1" t="s">
        <v>866</v>
      </c>
      <c r="R448" s="1">
        <v>92037</v>
      </c>
      <c r="S448" s="2">
        <v>42042</v>
      </c>
      <c r="T448" s="2">
        <v>42044</v>
      </c>
      <c r="U448" s="1">
        <v>-66.48</v>
      </c>
      <c r="V448" s="1">
        <v>46</v>
      </c>
      <c r="W448" s="1">
        <v>320.93</v>
      </c>
      <c r="X448" s="1">
        <v>44002</v>
      </c>
      <c r="Y448" s="1">
        <f>Table1[[#This Row],[Unit Price]]-Table1[[#This Row],[Discount]]</f>
        <v>6.63</v>
      </c>
      <c r="Z448" s="1" t="s">
        <v>3221</v>
      </c>
    </row>
    <row r="449" spans="1:26" x14ac:dyDescent="0.2">
      <c r="A449" s="3">
        <v>1723</v>
      </c>
      <c r="B449" s="3" t="s">
        <v>864</v>
      </c>
      <c r="C449" s="3" t="s">
        <v>92</v>
      </c>
      <c r="D449" s="3">
        <v>0.03</v>
      </c>
      <c r="E449" s="3">
        <v>17.7</v>
      </c>
      <c r="F449" s="3">
        <v>9.4700000000000006</v>
      </c>
      <c r="G449" s="3" t="s">
        <v>14</v>
      </c>
      <c r="H449" s="3" t="s">
        <v>70</v>
      </c>
      <c r="I449" s="3" t="s">
        <v>24</v>
      </c>
      <c r="J449" s="3" t="s">
        <v>54</v>
      </c>
      <c r="K449" s="3" t="s">
        <v>49</v>
      </c>
      <c r="L449" s="3" t="s">
        <v>1027</v>
      </c>
      <c r="M449" s="3">
        <v>0.59</v>
      </c>
      <c r="N449" s="3" t="s">
        <v>8</v>
      </c>
      <c r="O449" s="3" t="s">
        <v>35</v>
      </c>
      <c r="P449" s="3" t="s">
        <v>66</v>
      </c>
      <c r="Q449" s="3" t="s">
        <v>866</v>
      </c>
      <c r="R449" s="3">
        <v>92037</v>
      </c>
      <c r="S449" s="4">
        <v>42042</v>
      </c>
      <c r="T449" s="4">
        <v>42042</v>
      </c>
      <c r="U449" s="3">
        <v>-52.33</v>
      </c>
      <c r="V449" s="3">
        <v>14</v>
      </c>
      <c r="W449" s="3">
        <v>261.85000000000002</v>
      </c>
      <c r="X449" s="3">
        <v>44002</v>
      </c>
      <c r="Y449" s="3">
        <f>Table1[[#This Row],[Unit Price]]-Table1[[#This Row],[Discount]]</f>
        <v>17.669999999999998</v>
      </c>
      <c r="Z449" s="3" t="s">
        <v>3221</v>
      </c>
    </row>
    <row r="450" spans="1:26" x14ac:dyDescent="0.2">
      <c r="A450" s="1">
        <v>2813</v>
      </c>
      <c r="B450" s="1" t="s">
        <v>1028</v>
      </c>
      <c r="C450" s="1" t="s">
        <v>92</v>
      </c>
      <c r="D450" s="1">
        <v>7.0000000000000007E-2</v>
      </c>
      <c r="E450" s="1">
        <v>30.56</v>
      </c>
      <c r="F450" s="1">
        <v>2.99</v>
      </c>
      <c r="G450" s="1" t="s">
        <v>14</v>
      </c>
      <c r="H450" s="1" t="s">
        <v>70</v>
      </c>
      <c r="I450" s="1" t="s">
        <v>24</v>
      </c>
      <c r="J450" s="1" t="s">
        <v>48</v>
      </c>
      <c r="K450" s="1" t="s">
        <v>49</v>
      </c>
      <c r="L450" s="1" t="s">
        <v>1029</v>
      </c>
      <c r="M450" s="1">
        <v>0.35</v>
      </c>
      <c r="N450" s="1" t="s">
        <v>8</v>
      </c>
      <c r="O450" s="1" t="s">
        <v>9</v>
      </c>
      <c r="P450" s="1" t="s">
        <v>376</v>
      </c>
      <c r="Q450" s="1" t="s">
        <v>1030</v>
      </c>
      <c r="R450" s="1">
        <v>37311</v>
      </c>
      <c r="S450" s="2">
        <v>42042</v>
      </c>
      <c r="T450" s="2">
        <v>42042</v>
      </c>
      <c r="U450" s="1">
        <v>-95.618600000000001</v>
      </c>
      <c r="V450" s="1">
        <v>12</v>
      </c>
      <c r="W450" s="1">
        <v>364.92</v>
      </c>
      <c r="X450" s="1">
        <v>88819</v>
      </c>
      <c r="Y450" s="1">
        <f>Table1[[#This Row],[Unit Price]]-Table1[[#This Row],[Discount]]</f>
        <v>30.49</v>
      </c>
      <c r="Z450" s="1" t="s">
        <v>3219</v>
      </c>
    </row>
    <row r="451" spans="1:26" x14ac:dyDescent="0.2">
      <c r="A451" s="3">
        <v>1026</v>
      </c>
      <c r="B451" s="3" t="s">
        <v>1031</v>
      </c>
      <c r="C451" s="3" t="s">
        <v>46</v>
      </c>
      <c r="D451" s="3">
        <v>0.08</v>
      </c>
      <c r="E451" s="3">
        <v>65.989999999999995</v>
      </c>
      <c r="F451" s="3">
        <v>5.92</v>
      </c>
      <c r="G451" s="3" t="s">
        <v>14</v>
      </c>
      <c r="H451" s="3" t="s">
        <v>3</v>
      </c>
      <c r="I451" s="3" t="s">
        <v>16</v>
      </c>
      <c r="J451" s="3" t="s">
        <v>111</v>
      </c>
      <c r="K451" s="3" t="s">
        <v>49</v>
      </c>
      <c r="L451" s="3" t="s">
        <v>1032</v>
      </c>
      <c r="M451" s="3">
        <v>0.57999999999999996</v>
      </c>
      <c r="N451" s="3" t="s">
        <v>8</v>
      </c>
      <c r="O451" s="3" t="s">
        <v>87</v>
      </c>
      <c r="P451" s="3" t="s">
        <v>88</v>
      </c>
      <c r="Q451" s="3" t="s">
        <v>1033</v>
      </c>
      <c r="R451" s="3">
        <v>11722</v>
      </c>
      <c r="S451" s="4">
        <v>42042</v>
      </c>
      <c r="T451" s="4">
        <v>42042</v>
      </c>
      <c r="U451" s="3">
        <v>624.40164000000004</v>
      </c>
      <c r="V451" s="3">
        <v>22</v>
      </c>
      <c r="W451" s="3">
        <v>1137.5999999999999</v>
      </c>
      <c r="X451" s="3">
        <v>89005</v>
      </c>
      <c r="Y451" s="3">
        <f>Table1[[#This Row],[Unit Price]]-Table1[[#This Row],[Discount]]</f>
        <v>65.91</v>
      </c>
      <c r="Z451" s="3" t="s">
        <v>3222</v>
      </c>
    </row>
    <row r="452" spans="1:26" x14ac:dyDescent="0.2">
      <c r="A452" s="1">
        <v>3403</v>
      </c>
      <c r="B452" s="1" t="s">
        <v>1034</v>
      </c>
      <c r="C452" s="1" t="s">
        <v>13</v>
      </c>
      <c r="D452" s="1">
        <v>0.1</v>
      </c>
      <c r="E452" s="1">
        <v>105.98</v>
      </c>
      <c r="F452" s="1">
        <v>13.99</v>
      </c>
      <c r="G452" s="1" t="s">
        <v>63</v>
      </c>
      <c r="H452" s="1" t="s">
        <v>15</v>
      </c>
      <c r="I452" s="1" t="s">
        <v>4</v>
      </c>
      <c r="J452" s="1" t="s">
        <v>102</v>
      </c>
      <c r="K452" s="1" t="s">
        <v>120</v>
      </c>
      <c r="L452" s="1" t="s">
        <v>1035</v>
      </c>
      <c r="M452" s="1">
        <v>0.65</v>
      </c>
      <c r="N452" s="1" t="s">
        <v>8</v>
      </c>
      <c r="O452" s="1" t="s">
        <v>35</v>
      </c>
      <c r="P452" s="1" t="s">
        <v>1036</v>
      </c>
      <c r="Q452" s="1" t="s">
        <v>1037</v>
      </c>
      <c r="R452" s="1">
        <v>82001</v>
      </c>
      <c r="S452" s="2">
        <v>42043</v>
      </c>
      <c r="T452" s="2">
        <v>42046</v>
      </c>
      <c r="U452" s="1">
        <v>349.48500000000001</v>
      </c>
      <c r="V452" s="1">
        <v>5</v>
      </c>
      <c r="W452" s="1">
        <v>506.5</v>
      </c>
      <c r="X452" s="1">
        <v>87530</v>
      </c>
      <c r="Y452" s="1">
        <f>Table1[[#This Row],[Unit Price]]-Table1[[#This Row],[Discount]]</f>
        <v>105.88000000000001</v>
      </c>
      <c r="Z452" s="1" t="s">
        <v>3221</v>
      </c>
    </row>
    <row r="453" spans="1:26" x14ac:dyDescent="0.2">
      <c r="A453" s="3">
        <v>471</v>
      </c>
      <c r="B453" s="3" t="s">
        <v>1038</v>
      </c>
      <c r="C453" s="3" t="s">
        <v>46</v>
      </c>
      <c r="D453" s="3">
        <v>7.0000000000000007E-2</v>
      </c>
      <c r="E453" s="3">
        <v>179.99</v>
      </c>
      <c r="F453" s="3">
        <v>19.989999999999998</v>
      </c>
      <c r="G453" s="3" t="s">
        <v>63</v>
      </c>
      <c r="H453" s="3" t="s">
        <v>15</v>
      </c>
      <c r="I453" s="3" t="s">
        <v>16</v>
      </c>
      <c r="J453" s="3" t="s">
        <v>17</v>
      </c>
      <c r="K453" s="3" t="s">
        <v>49</v>
      </c>
      <c r="L453" s="3" t="s">
        <v>691</v>
      </c>
      <c r="M453" s="3">
        <v>0.48</v>
      </c>
      <c r="N453" s="3" t="s">
        <v>8</v>
      </c>
      <c r="O453" s="3" t="s">
        <v>9</v>
      </c>
      <c r="P453" s="3" t="s">
        <v>51</v>
      </c>
      <c r="Q453" s="3" t="s">
        <v>337</v>
      </c>
      <c r="R453" s="3">
        <v>30318</v>
      </c>
      <c r="S453" s="4">
        <v>42043</v>
      </c>
      <c r="T453" s="4">
        <v>42043</v>
      </c>
      <c r="U453" s="3">
        <v>-568.53510000000006</v>
      </c>
      <c r="V453" s="3">
        <v>4</v>
      </c>
      <c r="W453" s="3">
        <v>718.03</v>
      </c>
      <c r="X453" s="3">
        <v>3138</v>
      </c>
      <c r="Y453" s="3">
        <f>Table1[[#This Row],[Unit Price]]-Table1[[#This Row],[Discount]]</f>
        <v>179.92000000000002</v>
      </c>
      <c r="Z453" s="3" t="s">
        <v>3219</v>
      </c>
    </row>
    <row r="454" spans="1:26" x14ac:dyDescent="0.2">
      <c r="A454" s="1">
        <v>472</v>
      </c>
      <c r="B454" s="1" t="s">
        <v>1039</v>
      </c>
      <c r="C454" s="1" t="s">
        <v>46</v>
      </c>
      <c r="D454" s="1">
        <v>7.0000000000000007E-2</v>
      </c>
      <c r="E454" s="1">
        <v>179.99</v>
      </c>
      <c r="F454" s="1">
        <v>19.989999999999998</v>
      </c>
      <c r="G454" s="1" t="s">
        <v>63</v>
      </c>
      <c r="H454" s="1" t="s">
        <v>15</v>
      </c>
      <c r="I454" s="1" t="s">
        <v>16</v>
      </c>
      <c r="J454" s="1" t="s">
        <v>17</v>
      </c>
      <c r="K454" s="1" t="s">
        <v>49</v>
      </c>
      <c r="L454" s="1" t="s">
        <v>691</v>
      </c>
      <c r="M454" s="1">
        <v>0.48</v>
      </c>
      <c r="N454" s="1" t="s">
        <v>8</v>
      </c>
      <c r="O454" s="1" t="s">
        <v>87</v>
      </c>
      <c r="P454" s="1" t="s">
        <v>394</v>
      </c>
      <c r="Q454" s="1" t="s">
        <v>1040</v>
      </c>
      <c r="R454" s="1">
        <v>21133</v>
      </c>
      <c r="S454" s="2">
        <v>42043</v>
      </c>
      <c r="T454" s="2">
        <v>42043</v>
      </c>
      <c r="U454" s="1">
        <v>-427.47</v>
      </c>
      <c r="V454" s="1">
        <v>1</v>
      </c>
      <c r="W454" s="1">
        <v>179.51</v>
      </c>
      <c r="X454" s="1">
        <v>88023</v>
      </c>
      <c r="Y454" s="1">
        <f>Table1[[#This Row],[Unit Price]]-Table1[[#This Row],[Discount]]</f>
        <v>179.92000000000002</v>
      </c>
      <c r="Z454" s="1" t="s">
        <v>3222</v>
      </c>
    </row>
    <row r="455" spans="1:26" x14ac:dyDescent="0.2">
      <c r="A455" s="3">
        <v>2151</v>
      </c>
      <c r="B455" s="3" t="s">
        <v>210</v>
      </c>
      <c r="C455" s="3" t="s">
        <v>13</v>
      </c>
      <c r="D455" s="3">
        <v>0.08</v>
      </c>
      <c r="E455" s="3">
        <v>5.74</v>
      </c>
      <c r="F455" s="3">
        <v>5.01</v>
      </c>
      <c r="G455" s="3" t="s">
        <v>14</v>
      </c>
      <c r="H455" s="3" t="s">
        <v>70</v>
      </c>
      <c r="I455" s="3" t="s">
        <v>24</v>
      </c>
      <c r="J455" s="3" t="s">
        <v>48</v>
      </c>
      <c r="K455" s="3" t="s">
        <v>49</v>
      </c>
      <c r="L455" s="3" t="s">
        <v>1041</v>
      </c>
      <c r="M455" s="3">
        <v>0.39</v>
      </c>
      <c r="N455" s="3" t="s">
        <v>8</v>
      </c>
      <c r="O455" s="3" t="s">
        <v>28</v>
      </c>
      <c r="P455" s="3" t="s">
        <v>189</v>
      </c>
      <c r="Q455" s="3" t="s">
        <v>212</v>
      </c>
      <c r="R455" s="3">
        <v>52001</v>
      </c>
      <c r="S455" s="4">
        <v>42044</v>
      </c>
      <c r="T455" s="4">
        <v>42046</v>
      </c>
      <c r="U455" s="3">
        <v>-6.9308199999999998</v>
      </c>
      <c r="V455" s="3">
        <v>1</v>
      </c>
      <c r="W455" s="3">
        <v>7.21</v>
      </c>
      <c r="X455" s="3">
        <v>90405</v>
      </c>
      <c r="Y455" s="3">
        <f>Table1[[#This Row],[Unit Price]]-Table1[[#This Row],[Discount]]</f>
        <v>5.66</v>
      </c>
      <c r="Z455" s="3" t="s">
        <v>3220</v>
      </c>
    </row>
    <row r="456" spans="1:26" x14ac:dyDescent="0.2">
      <c r="A456" s="1">
        <v>1671</v>
      </c>
      <c r="B456" s="1" t="s">
        <v>1042</v>
      </c>
      <c r="C456" s="1" t="s">
        <v>23</v>
      </c>
      <c r="D456" s="1">
        <v>0.1</v>
      </c>
      <c r="E456" s="1">
        <v>4.13</v>
      </c>
      <c r="F456" s="1">
        <v>0.99</v>
      </c>
      <c r="G456" s="1" t="s">
        <v>14</v>
      </c>
      <c r="H456" s="1" t="s">
        <v>3</v>
      </c>
      <c r="I456" s="1" t="s">
        <v>24</v>
      </c>
      <c r="J456" s="1" t="s">
        <v>128</v>
      </c>
      <c r="K456" s="1" t="s">
        <v>49</v>
      </c>
      <c r="L456" s="1" t="s">
        <v>302</v>
      </c>
      <c r="M456" s="1">
        <v>0.39</v>
      </c>
      <c r="N456" s="1" t="s">
        <v>8</v>
      </c>
      <c r="O456" s="1" t="s">
        <v>9</v>
      </c>
      <c r="P456" s="1" t="s">
        <v>218</v>
      </c>
      <c r="Q456" s="1" t="s">
        <v>1043</v>
      </c>
      <c r="R456" s="1">
        <v>22015</v>
      </c>
      <c r="S456" s="2">
        <v>42044</v>
      </c>
      <c r="T456" s="2">
        <v>42048</v>
      </c>
      <c r="U456" s="1">
        <v>-40.53</v>
      </c>
      <c r="V456" s="1">
        <v>13</v>
      </c>
      <c r="W456" s="1">
        <v>52.16</v>
      </c>
      <c r="X456" s="1">
        <v>86724</v>
      </c>
      <c r="Y456" s="1">
        <f>Table1[[#This Row],[Unit Price]]-Table1[[#This Row],[Discount]]</f>
        <v>4.03</v>
      </c>
      <c r="Z456" s="1" t="s">
        <v>3219</v>
      </c>
    </row>
    <row r="457" spans="1:26" x14ac:dyDescent="0.2">
      <c r="A457" s="3">
        <v>1574</v>
      </c>
      <c r="B457" s="3" t="s">
        <v>1044</v>
      </c>
      <c r="C457" s="3" t="s">
        <v>92</v>
      </c>
      <c r="D457" s="3">
        <v>7.0000000000000007E-2</v>
      </c>
      <c r="E457" s="3">
        <v>20.95</v>
      </c>
      <c r="F457" s="3">
        <v>5.99</v>
      </c>
      <c r="G457" s="3" t="s">
        <v>14</v>
      </c>
      <c r="H457" s="3" t="s">
        <v>15</v>
      </c>
      <c r="I457" s="3" t="s">
        <v>16</v>
      </c>
      <c r="J457" s="3" t="s">
        <v>17</v>
      </c>
      <c r="K457" s="3" t="s">
        <v>49</v>
      </c>
      <c r="L457" s="3" t="s">
        <v>229</v>
      </c>
      <c r="M457" s="3">
        <v>0.65</v>
      </c>
      <c r="N457" s="3" t="s">
        <v>8</v>
      </c>
      <c r="O457" s="3" t="s">
        <v>9</v>
      </c>
      <c r="P457" s="3" t="s">
        <v>73</v>
      </c>
      <c r="Q457" s="3" t="s">
        <v>1045</v>
      </c>
      <c r="R457" s="3">
        <v>28314</v>
      </c>
      <c r="S457" s="4">
        <v>42044</v>
      </c>
      <c r="T457" s="4">
        <v>42045</v>
      </c>
      <c r="U457" s="3">
        <v>27.234000000000002</v>
      </c>
      <c r="V457" s="3">
        <v>19</v>
      </c>
      <c r="W457" s="3">
        <v>391.4</v>
      </c>
      <c r="X457" s="3">
        <v>86966</v>
      </c>
      <c r="Y457" s="3">
        <f>Table1[[#This Row],[Unit Price]]-Table1[[#This Row],[Discount]]</f>
        <v>20.88</v>
      </c>
      <c r="Z457" s="3" t="s">
        <v>3219</v>
      </c>
    </row>
    <row r="458" spans="1:26" x14ac:dyDescent="0.2">
      <c r="A458" s="1">
        <v>2619</v>
      </c>
      <c r="B458" s="1" t="s">
        <v>1046</v>
      </c>
      <c r="C458" s="1" t="s">
        <v>46</v>
      </c>
      <c r="D458" s="1">
        <v>0.1</v>
      </c>
      <c r="E458" s="1">
        <v>30.98</v>
      </c>
      <c r="F458" s="1">
        <v>8.99</v>
      </c>
      <c r="G458" s="1" t="s">
        <v>14</v>
      </c>
      <c r="H458" s="1" t="s">
        <v>70</v>
      </c>
      <c r="I458" s="1" t="s">
        <v>24</v>
      </c>
      <c r="J458" s="1" t="s">
        <v>25</v>
      </c>
      <c r="K458" s="1" t="s">
        <v>18</v>
      </c>
      <c r="L458" s="1" t="s">
        <v>315</v>
      </c>
      <c r="M458" s="1">
        <v>0.57999999999999996</v>
      </c>
      <c r="N458" s="1" t="s">
        <v>8</v>
      </c>
      <c r="O458" s="1" t="s">
        <v>28</v>
      </c>
      <c r="P458" s="1" t="s">
        <v>1047</v>
      </c>
      <c r="Q458" s="1" t="s">
        <v>1048</v>
      </c>
      <c r="R458" s="1">
        <v>57103</v>
      </c>
      <c r="S458" s="2">
        <v>42044</v>
      </c>
      <c r="T458" s="2">
        <v>42046</v>
      </c>
      <c r="U458" s="1">
        <v>-20.222799999999999</v>
      </c>
      <c r="V458" s="1">
        <v>4</v>
      </c>
      <c r="W458" s="1">
        <v>119.37</v>
      </c>
      <c r="X458" s="1">
        <v>88015</v>
      </c>
      <c r="Y458" s="1">
        <f>Table1[[#This Row],[Unit Price]]-Table1[[#This Row],[Discount]]</f>
        <v>30.88</v>
      </c>
      <c r="Z458" s="1" t="s">
        <v>3220</v>
      </c>
    </row>
    <row r="459" spans="1:26" x14ac:dyDescent="0.2">
      <c r="A459" s="3">
        <v>491</v>
      </c>
      <c r="B459" s="3" t="s">
        <v>1049</v>
      </c>
      <c r="C459" s="3" t="s">
        <v>1</v>
      </c>
      <c r="D459" s="3">
        <v>0.01</v>
      </c>
      <c r="E459" s="3">
        <v>4.9800000000000004</v>
      </c>
      <c r="F459" s="3">
        <v>6.07</v>
      </c>
      <c r="G459" s="3" t="s">
        <v>14</v>
      </c>
      <c r="H459" s="3" t="s">
        <v>15</v>
      </c>
      <c r="I459" s="3" t="s">
        <v>24</v>
      </c>
      <c r="J459" s="3" t="s">
        <v>64</v>
      </c>
      <c r="K459" s="3" t="s">
        <v>49</v>
      </c>
      <c r="L459" s="3" t="s">
        <v>763</v>
      </c>
      <c r="M459" s="3">
        <v>0.36</v>
      </c>
      <c r="N459" s="3" t="s">
        <v>8</v>
      </c>
      <c r="O459" s="3" t="s">
        <v>87</v>
      </c>
      <c r="P459" s="3" t="s">
        <v>88</v>
      </c>
      <c r="Q459" s="3" t="s">
        <v>89</v>
      </c>
      <c r="R459" s="3">
        <v>10154</v>
      </c>
      <c r="S459" s="4">
        <v>42045</v>
      </c>
      <c r="T459" s="4">
        <v>42046</v>
      </c>
      <c r="U459" s="3">
        <v>-69.069999999999993</v>
      </c>
      <c r="V459" s="3">
        <v>41</v>
      </c>
      <c r="W459" s="3">
        <v>217</v>
      </c>
      <c r="X459" s="3">
        <v>10464</v>
      </c>
      <c r="Y459" s="3">
        <f>Table1[[#This Row],[Unit Price]]-Table1[[#This Row],[Discount]]</f>
        <v>4.9700000000000006</v>
      </c>
      <c r="Z459" s="3" t="s">
        <v>3222</v>
      </c>
    </row>
    <row r="460" spans="1:26" x14ac:dyDescent="0.2">
      <c r="A460" s="1">
        <v>494</v>
      </c>
      <c r="B460" s="1" t="s">
        <v>1050</v>
      </c>
      <c r="C460" s="1" t="s">
        <v>1</v>
      </c>
      <c r="D460" s="1">
        <v>0.01</v>
      </c>
      <c r="E460" s="1">
        <v>4.9800000000000004</v>
      </c>
      <c r="F460" s="1">
        <v>6.07</v>
      </c>
      <c r="G460" s="1" t="s">
        <v>14</v>
      </c>
      <c r="H460" s="1" t="s">
        <v>15</v>
      </c>
      <c r="I460" s="1" t="s">
        <v>24</v>
      </c>
      <c r="J460" s="1" t="s">
        <v>64</v>
      </c>
      <c r="K460" s="1" t="s">
        <v>49</v>
      </c>
      <c r="L460" s="1" t="s">
        <v>763</v>
      </c>
      <c r="M460" s="1">
        <v>0.36</v>
      </c>
      <c r="N460" s="1" t="s">
        <v>8</v>
      </c>
      <c r="O460" s="1" t="s">
        <v>35</v>
      </c>
      <c r="P460" s="1" t="s">
        <v>42</v>
      </c>
      <c r="Q460" s="1" t="s">
        <v>118</v>
      </c>
      <c r="R460" s="1">
        <v>98115</v>
      </c>
      <c r="S460" s="2">
        <v>42045</v>
      </c>
      <c r="T460" s="2">
        <v>42046</v>
      </c>
      <c r="U460" s="1">
        <v>-35.916400000000003</v>
      </c>
      <c r="V460" s="1">
        <v>10</v>
      </c>
      <c r="W460" s="1">
        <v>52.93</v>
      </c>
      <c r="X460" s="1">
        <v>88907</v>
      </c>
      <c r="Y460" s="1">
        <f>Table1[[#This Row],[Unit Price]]-Table1[[#This Row],[Discount]]</f>
        <v>4.9700000000000006</v>
      </c>
      <c r="Z460" s="1" t="s">
        <v>3221</v>
      </c>
    </row>
    <row r="461" spans="1:26" x14ac:dyDescent="0.2">
      <c r="A461" s="3">
        <v>1267</v>
      </c>
      <c r="B461" s="3" t="s">
        <v>1051</v>
      </c>
      <c r="C461" s="3" t="s">
        <v>1</v>
      </c>
      <c r="D461" s="3">
        <v>0.01</v>
      </c>
      <c r="E461" s="3">
        <v>13.99</v>
      </c>
      <c r="F461" s="3">
        <v>7.51</v>
      </c>
      <c r="G461" s="3" t="s">
        <v>14</v>
      </c>
      <c r="H461" s="3" t="s">
        <v>70</v>
      </c>
      <c r="I461" s="3" t="s">
        <v>16</v>
      </c>
      <c r="J461" s="3" t="s">
        <v>32</v>
      </c>
      <c r="K461" s="3" t="s">
        <v>120</v>
      </c>
      <c r="L461" s="3" t="s">
        <v>1052</v>
      </c>
      <c r="M461" s="3">
        <v>0.39</v>
      </c>
      <c r="N461" s="3" t="s">
        <v>8</v>
      </c>
      <c r="O461" s="3" t="s">
        <v>9</v>
      </c>
      <c r="P461" s="3" t="s">
        <v>99</v>
      </c>
      <c r="Q461" s="3" t="s">
        <v>1053</v>
      </c>
      <c r="R461" s="3">
        <v>33433</v>
      </c>
      <c r="S461" s="4">
        <v>42045</v>
      </c>
      <c r="T461" s="4">
        <v>42046</v>
      </c>
      <c r="U461" s="3">
        <v>533.74199999999996</v>
      </c>
      <c r="V461" s="3">
        <v>2</v>
      </c>
      <c r="W461" s="3">
        <v>29.85</v>
      </c>
      <c r="X461" s="3">
        <v>89514</v>
      </c>
      <c r="Y461" s="3">
        <f>Table1[[#This Row],[Unit Price]]-Table1[[#This Row],[Discount]]</f>
        <v>13.98</v>
      </c>
      <c r="Z461" s="3" t="s">
        <v>3219</v>
      </c>
    </row>
    <row r="462" spans="1:26" x14ac:dyDescent="0.2">
      <c r="A462" s="1">
        <v>1361</v>
      </c>
      <c r="B462" s="1" t="s">
        <v>755</v>
      </c>
      <c r="C462" s="1" t="s">
        <v>1</v>
      </c>
      <c r="D462" s="1">
        <v>0.01</v>
      </c>
      <c r="E462" s="1">
        <v>6.48</v>
      </c>
      <c r="F462" s="1">
        <v>6.22</v>
      </c>
      <c r="G462" s="1" t="s">
        <v>63</v>
      </c>
      <c r="H462" s="1" t="s">
        <v>15</v>
      </c>
      <c r="I462" s="1" t="s">
        <v>24</v>
      </c>
      <c r="J462" s="1" t="s">
        <v>64</v>
      </c>
      <c r="K462" s="1" t="s">
        <v>49</v>
      </c>
      <c r="L462" s="1" t="s">
        <v>1054</v>
      </c>
      <c r="M462" s="1">
        <v>0.37</v>
      </c>
      <c r="N462" s="1" t="s">
        <v>8</v>
      </c>
      <c r="O462" s="1" t="s">
        <v>28</v>
      </c>
      <c r="P462" s="1" t="s">
        <v>265</v>
      </c>
      <c r="Q462" s="1" t="s">
        <v>756</v>
      </c>
      <c r="R462" s="1">
        <v>48101</v>
      </c>
      <c r="S462" s="2">
        <v>42045</v>
      </c>
      <c r="T462" s="2">
        <v>42046</v>
      </c>
      <c r="U462" s="1">
        <v>-15.6312</v>
      </c>
      <c r="V462" s="1">
        <v>9</v>
      </c>
      <c r="W462" s="1">
        <v>69.459999999999994</v>
      </c>
      <c r="X462" s="1">
        <v>89596</v>
      </c>
      <c r="Y462" s="1">
        <f>Table1[[#This Row],[Unit Price]]-Table1[[#This Row],[Discount]]</f>
        <v>6.4700000000000006</v>
      </c>
      <c r="Z462" s="1" t="s">
        <v>3220</v>
      </c>
    </row>
    <row r="463" spans="1:26" x14ac:dyDescent="0.2">
      <c r="A463" s="3">
        <v>1361</v>
      </c>
      <c r="B463" s="3" t="s">
        <v>755</v>
      </c>
      <c r="C463" s="3" t="s">
        <v>1</v>
      </c>
      <c r="D463" s="3">
        <v>0.03</v>
      </c>
      <c r="E463" s="3">
        <v>85.99</v>
      </c>
      <c r="F463" s="3">
        <v>3.3</v>
      </c>
      <c r="G463" s="3" t="s">
        <v>14</v>
      </c>
      <c r="H463" s="3" t="s">
        <v>15</v>
      </c>
      <c r="I463" s="3" t="s">
        <v>16</v>
      </c>
      <c r="J463" s="3" t="s">
        <v>111</v>
      </c>
      <c r="K463" s="3" t="s">
        <v>18</v>
      </c>
      <c r="L463" s="3" t="s">
        <v>490</v>
      </c>
      <c r="M463" s="3">
        <v>0.37</v>
      </c>
      <c r="N463" s="3" t="s">
        <v>8</v>
      </c>
      <c r="O463" s="3" t="s">
        <v>28</v>
      </c>
      <c r="P463" s="3" t="s">
        <v>265</v>
      </c>
      <c r="Q463" s="3" t="s">
        <v>756</v>
      </c>
      <c r="R463" s="3">
        <v>48101</v>
      </c>
      <c r="S463" s="4">
        <v>42045</v>
      </c>
      <c r="T463" s="4">
        <v>42047</v>
      </c>
      <c r="U463" s="3">
        <v>790.54679999999996</v>
      </c>
      <c r="V463" s="3">
        <v>16</v>
      </c>
      <c r="W463" s="3">
        <v>1145.72</v>
      </c>
      <c r="X463" s="3">
        <v>89596</v>
      </c>
      <c r="Y463" s="3">
        <f>Table1[[#This Row],[Unit Price]]-Table1[[#This Row],[Discount]]</f>
        <v>85.96</v>
      </c>
      <c r="Z463" s="3" t="s">
        <v>3220</v>
      </c>
    </row>
    <row r="464" spans="1:26" x14ac:dyDescent="0.2">
      <c r="A464" s="1">
        <v>2204</v>
      </c>
      <c r="B464" s="1" t="s">
        <v>938</v>
      </c>
      <c r="C464" s="1" t="s">
        <v>1</v>
      </c>
      <c r="D464" s="1">
        <v>0.04</v>
      </c>
      <c r="E464" s="1">
        <v>296.18</v>
      </c>
      <c r="F464" s="1">
        <v>154.12</v>
      </c>
      <c r="G464" s="1" t="s">
        <v>2</v>
      </c>
      <c r="H464" s="1" t="s">
        <v>15</v>
      </c>
      <c r="I464" s="1" t="s">
        <v>4</v>
      </c>
      <c r="J464" s="1" t="s">
        <v>5</v>
      </c>
      <c r="K464" s="1" t="s">
        <v>6</v>
      </c>
      <c r="L464" s="1" t="s">
        <v>1055</v>
      </c>
      <c r="M464" s="1">
        <v>0.76</v>
      </c>
      <c r="N464" s="1" t="s">
        <v>8</v>
      </c>
      <c r="O464" s="1" t="s">
        <v>28</v>
      </c>
      <c r="P464" s="1" t="s">
        <v>60</v>
      </c>
      <c r="Q464" s="1" t="s">
        <v>939</v>
      </c>
      <c r="R464" s="1">
        <v>55337</v>
      </c>
      <c r="S464" s="2">
        <v>42045</v>
      </c>
      <c r="T464" s="2">
        <v>42046</v>
      </c>
      <c r="U464" s="1">
        <v>-87.998040000000003</v>
      </c>
      <c r="V464" s="1">
        <v>20</v>
      </c>
      <c r="W464" s="1">
        <v>5768.12</v>
      </c>
      <c r="X464" s="1">
        <v>86053</v>
      </c>
      <c r="Y464" s="1">
        <f>Table1[[#This Row],[Unit Price]]-Table1[[#This Row],[Discount]]</f>
        <v>296.14</v>
      </c>
      <c r="Z464" s="1" t="s">
        <v>3220</v>
      </c>
    </row>
    <row r="465" spans="1:26" x14ac:dyDescent="0.2">
      <c r="A465" s="3">
        <v>1526</v>
      </c>
      <c r="B465" s="3" t="s">
        <v>1056</v>
      </c>
      <c r="C465" s="3" t="s">
        <v>13</v>
      </c>
      <c r="D465" s="3">
        <v>0.04</v>
      </c>
      <c r="E465" s="3">
        <v>11.34</v>
      </c>
      <c r="F465" s="3">
        <v>5.01</v>
      </c>
      <c r="G465" s="3" t="s">
        <v>14</v>
      </c>
      <c r="H465" s="3" t="s">
        <v>47</v>
      </c>
      <c r="I465" s="3" t="s">
        <v>24</v>
      </c>
      <c r="J465" s="3" t="s">
        <v>64</v>
      </c>
      <c r="K465" s="3" t="s">
        <v>49</v>
      </c>
      <c r="L465" s="3" t="s">
        <v>391</v>
      </c>
      <c r="M465" s="3">
        <v>0.36</v>
      </c>
      <c r="N465" s="3" t="s">
        <v>8</v>
      </c>
      <c r="O465" s="3" t="s">
        <v>9</v>
      </c>
      <c r="P465" s="3" t="s">
        <v>140</v>
      </c>
      <c r="Q465" s="3" t="s">
        <v>1057</v>
      </c>
      <c r="R465" s="3">
        <v>35211</v>
      </c>
      <c r="S465" s="4">
        <v>42045</v>
      </c>
      <c r="T465" s="4">
        <v>42046</v>
      </c>
      <c r="U465" s="3">
        <v>-189.22399999999999</v>
      </c>
      <c r="V465" s="3">
        <v>10</v>
      </c>
      <c r="W465" s="3">
        <v>115.53</v>
      </c>
      <c r="X465" s="3">
        <v>86812</v>
      </c>
      <c r="Y465" s="3">
        <f>Table1[[#This Row],[Unit Price]]-Table1[[#This Row],[Discount]]</f>
        <v>11.3</v>
      </c>
      <c r="Z465" s="3" t="s">
        <v>3219</v>
      </c>
    </row>
    <row r="466" spans="1:26" x14ac:dyDescent="0.2">
      <c r="A466" s="1">
        <v>1338</v>
      </c>
      <c r="B466" s="1" t="s">
        <v>1058</v>
      </c>
      <c r="C466" s="1" t="s">
        <v>23</v>
      </c>
      <c r="D466" s="1">
        <v>0.02</v>
      </c>
      <c r="E466" s="1">
        <v>55.99</v>
      </c>
      <c r="F466" s="1">
        <v>3.3</v>
      </c>
      <c r="G466" s="1" t="s">
        <v>14</v>
      </c>
      <c r="H466" s="1" t="s">
        <v>47</v>
      </c>
      <c r="I466" s="1" t="s">
        <v>16</v>
      </c>
      <c r="J466" s="1" t="s">
        <v>111</v>
      </c>
      <c r="K466" s="1" t="s">
        <v>18</v>
      </c>
      <c r="L466" s="1" t="s">
        <v>1059</v>
      </c>
      <c r="M466" s="1">
        <v>0.59</v>
      </c>
      <c r="N466" s="1" t="s">
        <v>8</v>
      </c>
      <c r="O466" s="1" t="s">
        <v>28</v>
      </c>
      <c r="P466" s="1" t="s">
        <v>79</v>
      </c>
      <c r="Q466" s="1" t="s">
        <v>509</v>
      </c>
      <c r="R466" s="1">
        <v>60623</v>
      </c>
      <c r="S466" s="2">
        <v>42045</v>
      </c>
      <c r="T466" s="2">
        <v>42045</v>
      </c>
      <c r="U466" s="1">
        <v>525.20039999999995</v>
      </c>
      <c r="V466" s="1">
        <v>16</v>
      </c>
      <c r="W466" s="1">
        <v>761.16</v>
      </c>
      <c r="X466" s="1">
        <v>91244</v>
      </c>
      <c r="Y466" s="1">
        <f>Table1[[#This Row],[Unit Price]]-Table1[[#This Row],[Discount]]</f>
        <v>55.97</v>
      </c>
      <c r="Z466" s="1" t="s">
        <v>3220</v>
      </c>
    </row>
    <row r="467" spans="1:26" x14ac:dyDescent="0.2">
      <c r="A467" s="3">
        <v>1340</v>
      </c>
      <c r="B467" s="3" t="s">
        <v>1060</v>
      </c>
      <c r="C467" s="3" t="s">
        <v>23</v>
      </c>
      <c r="D467" s="3">
        <v>0</v>
      </c>
      <c r="E467" s="3">
        <v>22.38</v>
      </c>
      <c r="F467" s="3">
        <v>15.1</v>
      </c>
      <c r="G467" s="3" t="s">
        <v>63</v>
      </c>
      <c r="H467" s="3" t="s">
        <v>47</v>
      </c>
      <c r="I467" s="3" t="s">
        <v>24</v>
      </c>
      <c r="J467" s="3" t="s">
        <v>48</v>
      </c>
      <c r="K467" s="3" t="s">
        <v>49</v>
      </c>
      <c r="L467" s="3" t="s">
        <v>1061</v>
      </c>
      <c r="M467" s="3">
        <v>0.38</v>
      </c>
      <c r="N467" s="3" t="s">
        <v>8</v>
      </c>
      <c r="O467" s="3" t="s">
        <v>87</v>
      </c>
      <c r="P467" s="3" t="s">
        <v>88</v>
      </c>
      <c r="Q467" s="3" t="s">
        <v>89</v>
      </c>
      <c r="R467" s="3">
        <v>10170</v>
      </c>
      <c r="S467" s="4">
        <v>42045</v>
      </c>
      <c r="T467" s="4">
        <v>42052</v>
      </c>
      <c r="U467" s="3">
        <v>-52.646999999999998</v>
      </c>
      <c r="V467" s="3">
        <v>29</v>
      </c>
      <c r="W467" s="3">
        <v>682.68</v>
      </c>
      <c r="X467" s="3">
        <v>21636</v>
      </c>
      <c r="Y467" s="3">
        <f>Table1[[#This Row],[Unit Price]]-Table1[[#This Row],[Discount]]</f>
        <v>22.38</v>
      </c>
      <c r="Z467" s="3" t="s">
        <v>3222</v>
      </c>
    </row>
    <row r="468" spans="1:26" x14ac:dyDescent="0.2">
      <c r="A468" s="1">
        <v>1340</v>
      </c>
      <c r="B468" s="1" t="s">
        <v>1060</v>
      </c>
      <c r="C468" s="1" t="s">
        <v>23</v>
      </c>
      <c r="D468" s="1">
        <v>7.0000000000000007E-2</v>
      </c>
      <c r="E468" s="1">
        <v>5.98</v>
      </c>
      <c r="F468" s="1">
        <v>4.6900000000000004</v>
      </c>
      <c r="G468" s="1" t="s">
        <v>14</v>
      </c>
      <c r="H468" s="1" t="s">
        <v>47</v>
      </c>
      <c r="I468" s="1" t="s">
        <v>24</v>
      </c>
      <c r="J468" s="1" t="s">
        <v>54</v>
      </c>
      <c r="K468" s="1" t="s">
        <v>49</v>
      </c>
      <c r="L468" s="1" t="s">
        <v>205</v>
      </c>
      <c r="M468" s="1">
        <v>0.68</v>
      </c>
      <c r="N468" s="1" t="s">
        <v>8</v>
      </c>
      <c r="O468" s="1" t="s">
        <v>87</v>
      </c>
      <c r="P468" s="1" t="s">
        <v>88</v>
      </c>
      <c r="Q468" s="1" t="s">
        <v>89</v>
      </c>
      <c r="R468" s="1">
        <v>10170</v>
      </c>
      <c r="S468" s="2">
        <v>42045</v>
      </c>
      <c r="T468" s="2">
        <v>42050</v>
      </c>
      <c r="U468" s="1">
        <v>-24.44</v>
      </c>
      <c r="V468" s="1">
        <v>11</v>
      </c>
      <c r="W468" s="1">
        <v>73.44</v>
      </c>
      <c r="X468" s="1">
        <v>21636</v>
      </c>
      <c r="Y468" s="1">
        <f>Table1[[#This Row],[Unit Price]]-Table1[[#This Row],[Discount]]</f>
        <v>5.91</v>
      </c>
      <c r="Z468" s="1" t="s">
        <v>3222</v>
      </c>
    </row>
    <row r="469" spans="1:26" x14ac:dyDescent="0.2">
      <c r="A469" s="3">
        <v>1340</v>
      </c>
      <c r="B469" s="3" t="s">
        <v>1060</v>
      </c>
      <c r="C469" s="3" t="s">
        <v>23</v>
      </c>
      <c r="D469" s="3">
        <v>0.02</v>
      </c>
      <c r="E469" s="3">
        <v>55.99</v>
      </c>
      <c r="F469" s="3">
        <v>3.3</v>
      </c>
      <c r="G469" s="3" t="s">
        <v>14</v>
      </c>
      <c r="H469" s="3" t="s">
        <v>47</v>
      </c>
      <c r="I469" s="3" t="s">
        <v>16</v>
      </c>
      <c r="J469" s="3" t="s">
        <v>111</v>
      </c>
      <c r="K469" s="3" t="s">
        <v>18</v>
      </c>
      <c r="L469" s="3" t="s">
        <v>1059</v>
      </c>
      <c r="M469" s="3">
        <v>0.59</v>
      </c>
      <c r="N469" s="3" t="s">
        <v>8</v>
      </c>
      <c r="O469" s="3" t="s">
        <v>87</v>
      </c>
      <c r="P469" s="3" t="s">
        <v>88</v>
      </c>
      <c r="Q469" s="3" t="s">
        <v>89</v>
      </c>
      <c r="R469" s="3">
        <v>10170</v>
      </c>
      <c r="S469" s="4">
        <v>42045</v>
      </c>
      <c r="T469" s="4">
        <v>42045</v>
      </c>
      <c r="U469" s="3">
        <v>366.50700000000001</v>
      </c>
      <c r="V469" s="3">
        <v>63</v>
      </c>
      <c r="W469" s="3">
        <v>2997.07</v>
      </c>
      <c r="X469" s="3">
        <v>21636</v>
      </c>
      <c r="Y469" s="3">
        <f>Table1[[#This Row],[Unit Price]]-Table1[[#This Row],[Discount]]</f>
        <v>55.97</v>
      </c>
      <c r="Z469" s="3" t="s">
        <v>3222</v>
      </c>
    </row>
    <row r="470" spans="1:26" x14ac:dyDescent="0.2">
      <c r="A470" s="1">
        <v>1341</v>
      </c>
      <c r="B470" s="1" t="s">
        <v>1062</v>
      </c>
      <c r="C470" s="1" t="s">
        <v>23</v>
      </c>
      <c r="D470" s="1">
        <v>7.0000000000000007E-2</v>
      </c>
      <c r="E470" s="1">
        <v>5.98</v>
      </c>
      <c r="F470" s="1">
        <v>4.6900000000000004</v>
      </c>
      <c r="G470" s="1" t="s">
        <v>14</v>
      </c>
      <c r="H470" s="1" t="s">
        <v>47</v>
      </c>
      <c r="I470" s="1" t="s">
        <v>24</v>
      </c>
      <c r="J470" s="1" t="s">
        <v>54</v>
      </c>
      <c r="K470" s="1" t="s">
        <v>49</v>
      </c>
      <c r="L470" s="1" t="s">
        <v>205</v>
      </c>
      <c r="M470" s="1">
        <v>0.68</v>
      </c>
      <c r="N470" s="1" t="s">
        <v>8</v>
      </c>
      <c r="O470" s="1" t="s">
        <v>87</v>
      </c>
      <c r="P470" s="1" t="s">
        <v>296</v>
      </c>
      <c r="Q470" s="1" t="s">
        <v>1063</v>
      </c>
      <c r="R470" s="1">
        <v>17201</v>
      </c>
      <c r="S470" s="2">
        <v>42045</v>
      </c>
      <c r="T470" s="2">
        <v>42050</v>
      </c>
      <c r="U470" s="1">
        <v>-12.7088</v>
      </c>
      <c r="V470" s="1">
        <v>3</v>
      </c>
      <c r="W470" s="1">
        <v>20.03</v>
      </c>
      <c r="X470" s="1">
        <v>91244</v>
      </c>
      <c r="Y470" s="1">
        <f>Table1[[#This Row],[Unit Price]]-Table1[[#This Row],[Discount]]</f>
        <v>5.91</v>
      </c>
      <c r="Z470" s="1" t="s">
        <v>3222</v>
      </c>
    </row>
    <row r="471" spans="1:26" x14ac:dyDescent="0.2">
      <c r="A471" s="3">
        <v>3004</v>
      </c>
      <c r="B471" s="3" t="s">
        <v>1064</v>
      </c>
      <c r="C471" s="3" t="s">
        <v>23</v>
      </c>
      <c r="D471" s="3">
        <v>0.08</v>
      </c>
      <c r="E471" s="3">
        <v>6.48</v>
      </c>
      <c r="F471" s="3">
        <v>6.81</v>
      </c>
      <c r="G471" s="3" t="s">
        <v>14</v>
      </c>
      <c r="H471" s="3" t="s">
        <v>70</v>
      </c>
      <c r="I471" s="3" t="s">
        <v>24</v>
      </c>
      <c r="J471" s="3" t="s">
        <v>64</v>
      </c>
      <c r="K471" s="3" t="s">
        <v>49</v>
      </c>
      <c r="L471" s="3" t="s">
        <v>1065</v>
      </c>
      <c r="M471" s="3">
        <v>0.36</v>
      </c>
      <c r="N471" s="3" t="s">
        <v>8</v>
      </c>
      <c r="O471" s="3" t="s">
        <v>35</v>
      </c>
      <c r="P471" s="3" t="s">
        <v>66</v>
      </c>
      <c r="Q471" s="3" t="s">
        <v>76</v>
      </c>
      <c r="R471" s="3">
        <v>90049</v>
      </c>
      <c r="S471" s="4">
        <v>42045</v>
      </c>
      <c r="T471" s="4">
        <v>42050</v>
      </c>
      <c r="U471" s="3">
        <v>-94.59</v>
      </c>
      <c r="V471" s="3">
        <v>58</v>
      </c>
      <c r="W471" s="3">
        <v>382.33</v>
      </c>
      <c r="X471" s="3">
        <v>54949</v>
      </c>
      <c r="Y471" s="3">
        <f>Table1[[#This Row],[Unit Price]]-Table1[[#This Row],[Discount]]</f>
        <v>6.4</v>
      </c>
      <c r="Z471" s="3" t="s">
        <v>3221</v>
      </c>
    </row>
    <row r="472" spans="1:26" x14ac:dyDescent="0.2">
      <c r="A472" s="1">
        <v>3004</v>
      </c>
      <c r="B472" s="1" t="s">
        <v>1064</v>
      </c>
      <c r="C472" s="1" t="s">
        <v>23</v>
      </c>
      <c r="D472" s="1">
        <v>0.09</v>
      </c>
      <c r="E472" s="1">
        <v>20.98</v>
      </c>
      <c r="F472" s="1">
        <v>53.03</v>
      </c>
      <c r="G472" s="1" t="s">
        <v>2</v>
      </c>
      <c r="H472" s="1" t="s">
        <v>70</v>
      </c>
      <c r="I472" s="1" t="s">
        <v>24</v>
      </c>
      <c r="J472" s="1" t="s">
        <v>54</v>
      </c>
      <c r="K472" s="1" t="s">
        <v>33</v>
      </c>
      <c r="L472" s="1" t="s">
        <v>1066</v>
      </c>
      <c r="M472" s="1">
        <v>0.78</v>
      </c>
      <c r="N472" s="1" t="s">
        <v>8</v>
      </c>
      <c r="O472" s="1" t="s">
        <v>35</v>
      </c>
      <c r="P472" s="1" t="s">
        <v>66</v>
      </c>
      <c r="Q472" s="1" t="s">
        <v>76</v>
      </c>
      <c r="R472" s="1">
        <v>90049</v>
      </c>
      <c r="S472" s="2">
        <v>42045</v>
      </c>
      <c r="T472" s="2">
        <v>42052</v>
      </c>
      <c r="U472" s="1">
        <v>-293.74</v>
      </c>
      <c r="V472" s="1">
        <v>13</v>
      </c>
      <c r="W472" s="1">
        <v>356.61</v>
      </c>
      <c r="X472" s="1">
        <v>54949</v>
      </c>
      <c r="Y472" s="1">
        <f>Table1[[#This Row],[Unit Price]]-Table1[[#This Row],[Discount]]</f>
        <v>20.89</v>
      </c>
      <c r="Z472" s="1" t="s">
        <v>3221</v>
      </c>
    </row>
    <row r="473" spans="1:26" x14ac:dyDescent="0.2">
      <c r="A473" s="3">
        <v>3006</v>
      </c>
      <c r="B473" s="3" t="s">
        <v>1067</v>
      </c>
      <c r="C473" s="3" t="s">
        <v>23</v>
      </c>
      <c r="D473" s="3">
        <v>0.08</v>
      </c>
      <c r="E473" s="3">
        <v>6.48</v>
      </c>
      <c r="F473" s="3">
        <v>6.81</v>
      </c>
      <c r="G473" s="3" t="s">
        <v>14</v>
      </c>
      <c r="H473" s="3" t="s">
        <v>70</v>
      </c>
      <c r="I473" s="3" t="s">
        <v>24</v>
      </c>
      <c r="J473" s="3" t="s">
        <v>64</v>
      </c>
      <c r="K473" s="3" t="s">
        <v>49</v>
      </c>
      <c r="L473" s="3" t="s">
        <v>1065</v>
      </c>
      <c r="M473" s="3">
        <v>0.36</v>
      </c>
      <c r="N473" s="3" t="s">
        <v>8</v>
      </c>
      <c r="O473" s="3" t="s">
        <v>35</v>
      </c>
      <c r="P473" s="3" t="s">
        <v>466</v>
      </c>
      <c r="Q473" s="3" t="s">
        <v>1068</v>
      </c>
      <c r="R473" s="3">
        <v>83402</v>
      </c>
      <c r="S473" s="4">
        <v>42045</v>
      </c>
      <c r="T473" s="4">
        <v>42050</v>
      </c>
      <c r="U473" s="3">
        <v>-49.186799999999998</v>
      </c>
      <c r="V473" s="3">
        <v>14</v>
      </c>
      <c r="W473" s="3">
        <v>92.29</v>
      </c>
      <c r="X473" s="3">
        <v>91388</v>
      </c>
      <c r="Y473" s="3">
        <f>Table1[[#This Row],[Unit Price]]-Table1[[#This Row],[Discount]]</f>
        <v>6.4</v>
      </c>
      <c r="Z473" s="3" t="s">
        <v>3221</v>
      </c>
    </row>
    <row r="474" spans="1:26" x14ac:dyDescent="0.2">
      <c r="A474" s="1">
        <v>3006</v>
      </c>
      <c r="B474" s="1" t="s">
        <v>1067</v>
      </c>
      <c r="C474" s="1" t="s">
        <v>23</v>
      </c>
      <c r="D474" s="1">
        <v>0.09</v>
      </c>
      <c r="E474" s="1">
        <v>20.98</v>
      </c>
      <c r="F474" s="1">
        <v>53.03</v>
      </c>
      <c r="G474" s="1" t="s">
        <v>2</v>
      </c>
      <c r="H474" s="1" t="s">
        <v>70</v>
      </c>
      <c r="I474" s="1" t="s">
        <v>24</v>
      </c>
      <c r="J474" s="1" t="s">
        <v>54</v>
      </c>
      <c r="K474" s="1" t="s">
        <v>33</v>
      </c>
      <c r="L474" s="1" t="s">
        <v>1066</v>
      </c>
      <c r="M474" s="1">
        <v>0.78</v>
      </c>
      <c r="N474" s="1" t="s">
        <v>8</v>
      </c>
      <c r="O474" s="1" t="s">
        <v>35</v>
      </c>
      <c r="P474" s="1" t="s">
        <v>466</v>
      </c>
      <c r="Q474" s="1" t="s">
        <v>1068</v>
      </c>
      <c r="R474" s="1">
        <v>83402</v>
      </c>
      <c r="S474" s="2">
        <v>42045</v>
      </c>
      <c r="T474" s="2">
        <v>42052</v>
      </c>
      <c r="U474" s="1">
        <v>-152.7448</v>
      </c>
      <c r="V474" s="1">
        <v>3</v>
      </c>
      <c r="W474" s="1">
        <v>82.29</v>
      </c>
      <c r="X474" s="1">
        <v>91388</v>
      </c>
      <c r="Y474" s="1">
        <f>Table1[[#This Row],[Unit Price]]-Table1[[#This Row],[Discount]]</f>
        <v>20.89</v>
      </c>
      <c r="Z474" s="1" t="s">
        <v>3221</v>
      </c>
    </row>
    <row r="475" spans="1:26" x14ac:dyDescent="0.2">
      <c r="A475" s="3">
        <v>1132</v>
      </c>
      <c r="B475" s="3" t="s">
        <v>1069</v>
      </c>
      <c r="C475" s="3" t="s">
        <v>92</v>
      </c>
      <c r="D475" s="3">
        <v>0.06</v>
      </c>
      <c r="E475" s="3">
        <v>6.37</v>
      </c>
      <c r="F475" s="3">
        <v>5.19</v>
      </c>
      <c r="G475" s="3" t="s">
        <v>14</v>
      </c>
      <c r="H475" s="3" t="s">
        <v>70</v>
      </c>
      <c r="I475" s="3" t="s">
        <v>24</v>
      </c>
      <c r="J475" s="3" t="s">
        <v>48</v>
      </c>
      <c r="K475" s="3" t="s">
        <v>49</v>
      </c>
      <c r="L475" s="3" t="s">
        <v>883</v>
      </c>
      <c r="M475" s="3">
        <v>0.38</v>
      </c>
      <c r="N475" s="3" t="s">
        <v>8</v>
      </c>
      <c r="O475" s="3" t="s">
        <v>28</v>
      </c>
      <c r="P475" s="3" t="s">
        <v>163</v>
      </c>
      <c r="Q475" s="3" t="s">
        <v>1070</v>
      </c>
      <c r="R475" s="3">
        <v>76039</v>
      </c>
      <c r="S475" s="4">
        <v>42045</v>
      </c>
      <c r="T475" s="4">
        <v>42046</v>
      </c>
      <c r="U475" s="3">
        <v>-48.219499999999996</v>
      </c>
      <c r="V475" s="3">
        <v>6</v>
      </c>
      <c r="W475" s="3">
        <v>37.700000000000003</v>
      </c>
      <c r="X475" s="3">
        <v>88101</v>
      </c>
      <c r="Y475" s="3">
        <f>Table1[[#This Row],[Unit Price]]-Table1[[#This Row],[Discount]]</f>
        <v>6.3100000000000005</v>
      </c>
      <c r="Z475" s="3" t="s">
        <v>3220</v>
      </c>
    </row>
    <row r="476" spans="1:26" x14ac:dyDescent="0.2">
      <c r="A476" s="1">
        <v>2145</v>
      </c>
      <c r="B476" s="1" t="s">
        <v>1071</v>
      </c>
      <c r="C476" s="1" t="s">
        <v>92</v>
      </c>
      <c r="D476" s="1">
        <v>0</v>
      </c>
      <c r="E476" s="1">
        <v>20.28</v>
      </c>
      <c r="F476" s="1">
        <v>14.39</v>
      </c>
      <c r="G476" s="1" t="s">
        <v>14</v>
      </c>
      <c r="H476" s="1" t="s">
        <v>70</v>
      </c>
      <c r="I476" s="1" t="s">
        <v>4</v>
      </c>
      <c r="J476" s="1" t="s">
        <v>102</v>
      </c>
      <c r="K476" s="1" t="s">
        <v>49</v>
      </c>
      <c r="L476" s="1" t="s">
        <v>686</v>
      </c>
      <c r="M476" s="1">
        <v>0.47</v>
      </c>
      <c r="N476" s="1" t="s">
        <v>8</v>
      </c>
      <c r="O476" s="1" t="s">
        <v>9</v>
      </c>
      <c r="P476" s="1" t="s">
        <v>99</v>
      </c>
      <c r="Q476" s="1" t="s">
        <v>1072</v>
      </c>
      <c r="R476" s="1">
        <v>33311</v>
      </c>
      <c r="S476" s="2">
        <v>42045</v>
      </c>
      <c r="T476" s="2">
        <v>42047</v>
      </c>
      <c r="U476" s="1">
        <v>15.678000000000001</v>
      </c>
      <c r="V476" s="1">
        <v>11</v>
      </c>
      <c r="W476" s="1">
        <v>237.83</v>
      </c>
      <c r="X476" s="1">
        <v>87072</v>
      </c>
      <c r="Y476" s="1">
        <f>Table1[[#This Row],[Unit Price]]-Table1[[#This Row],[Discount]]</f>
        <v>20.28</v>
      </c>
      <c r="Z476" s="1" t="s">
        <v>3219</v>
      </c>
    </row>
    <row r="477" spans="1:26" x14ac:dyDescent="0.2">
      <c r="A477" s="3">
        <v>1633</v>
      </c>
      <c r="B477" s="3" t="s">
        <v>1073</v>
      </c>
      <c r="C477" s="3" t="s">
        <v>46</v>
      </c>
      <c r="D477" s="3">
        <v>0.03</v>
      </c>
      <c r="E477" s="3">
        <v>5.98</v>
      </c>
      <c r="F477" s="3">
        <v>3.85</v>
      </c>
      <c r="G477" s="3" t="s">
        <v>14</v>
      </c>
      <c r="H477" s="3" t="s">
        <v>47</v>
      </c>
      <c r="I477" s="3" t="s">
        <v>16</v>
      </c>
      <c r="J477" s="3" t="s">
        <v>17</v>
      </c>
      <c r="K477" s="3" t="s">
        <v>18</v>
      </c>
      <c r="L477" s="3" t="s">
        <v>1074</v>
      </c>
      <c r="M477" s="3">
        <v>0.68</v>
      </c>
      <c r="N477" s="3" t="s">
        <v>8</v>
      </c>
      <c r="O477" s="3" t="s">
        <v>9</v>
      </c>
      <c r="P477" s="3" t="s">
        <v>10</v>
      </c>
      <c r="Q477" s="3" t="s">
        <v>1075</v>
      </c>
      <c r="R477" s="3">
        <v>38637</v>
      </c>
      <c r="S477" s="4">
        <v>42045</v>
      </c>
      <c r="T477" s="4">
        <v>42047</v>
      </c>
      <c r="U477" s="3">
        <v>-76.106800000000007</v>
      </c>
      <c r="V477" s="3">
        <v>6</v>
      </c>
      <c r="W477" s="3">
        <v>38.54</v>
      </c>
      <c r="X477" s="3">
        <v>90531</v>
      </c>
      <c r="Y477" s="3">
        <f>Table1[[#This Row],[Unit Price]]-Table1[[#This Row],[Discount]]</f>
        <v>5.95</v>
      </c>
      <c r="Z477" s="3" t="s">
        <v>3219</v>
      </c>
    </row>
    <row r="478" spans="1:26" x14ac:dyDescent="0.2">
      <c r="A478" s="1">
        <v>2302</v>
      </c>
      <c r="B478" s="1" t="s">
        <v>127</v>
      </c>
      <c r="C478" s="1" t="s">
        <v>1</v>
      </c>
      <c r="D478" s="1">
        <v>7.0000000000000007E-2</v>
      </c>
      <c r="E478" s="1">
        <v>270.98</v>
      </c>
      <c r="F478" s="1">
        <v>50</v>
      </c>
      <c r="G478" s="1" t="s">
        <v>2</v>
      </c>
      <c r="H478" s="1" t="s">
        <v>70</v>
      </c>
      <c r="I478" s="1" t="s">
        <v>4</v>
      </c>
      <c r="J478" s="1" t="s">
        <v>85</v>
      </c>
      <c r="K478" s="1" t="s">
        <v>33</v>
      </c>
      <c r="L478" s="1" t="s">
        <v>1076</v>
      </c>
      <c r="M478" s="1">
        <v>0.77</v>
      </c>
      <c r="N478" s="1" t="s">
        <v>8</v>
      </c>
      <c r="O478" s="1" t="s">
        <v>9</v>
      </c>
      <c r="P478" s="1" t="s">
        <v>99</v>
      </c>
      <c r="Q478" s="1" t="s">
        <v>130</v>
      </c>
      <c r="R478" s="1">
        <v>32404</v>
      </c>
      <c r="S478" s="2">
        <v>42046</v>
      </c>
      <c r="T478" s="2">
        <v>42048</v>
      </c>
      <c r="U478" s="1">
        <v>27.725999999999999</v>
      </c>
      <c r="V478" s="1">
        <v>9</v>
      </c>
      <c r="W478" s="1">
        <v>2439.37</v>
      </c>
      <c r="X478" s="1">
        <v>87695</v>
      </c>
      <c r="Y478" s="1">
        <f>Table1[[#This Row],[Unit Price]]-Table1[[#This Row],[Discount]]</f>
        <v>270.91000000000003</v>
      </c>
      <c r="Z478" s="1" t="s">
        <v>3219</v>
      </c>
    </row>
    <row r="479" spans="1:26" x14ac:dyDescent="0.2">
      <c r="A479" s="3">
        <v>2303</v>
      </c>
      <c r="B479" s="3" t="s">
        <v>132</v>
      </c>
      <c r="C479" s="3" t="s">
        <v>1</v>
      </c>
      <c r="D479" s="3">
        <v>7.0000000000000007E-2</v>
      </c>
      <c r="E479" s="3">
        <v>270.98</v>
      </c>
      <c r="F479" s="3">
        <v>50</v>
      </c>
      <c r="G479" s="3" t="s">
        <v>2</v>
      </c>
      <c r="H479" s="3" t="s">
        <v>70</v>
      </c>
      <c r="I479" s="3" t="s">
        <v>4</v>
      </c>
      <c r="J479" s="3" t="s">
        <v>85</v>
      </c>
      <c r="K479" s="3" t="s">
        <v>33</v>
      </c>
      <c r="L479" s="3" t="s">
        <v>1076</v>
      </c>
      <c r="M479" s="3">
        <v>0.77</v>
      </c>
      <c r="N479" s="3" t="s">
        <v>8</v>
      </c>
      <c r="O479" s="3" t="s">
        <v>87</v>
      </c>
      <c r="P479" s="3" t="s">
        <v>88</v>
      </c>
      <c r="Q479" s="3" t="s">
        <v>89</v>
      </c>
      <c r="R479" s="3">
        <v>10011</v>
      </c>
      <c r="S479" s="4">
        <v>42046</v>
      </c>
      <c r="T479" s="4">
        <v>42048</v>
      </c>
      <c r="U479" s="3">
        <v>-96.05</v>
      </c>
      <c r="V479" s="3">
        <v>36</v>
      </c>
      <c r="W479" s="3">
        <v>9757.48</v>
      </c>
      <c r="X479" s="3">
        <v>47493</v>
      </c>
      <c r="Y479" s="3">
        <f>Table1[[#This Row],[Unit Price]]-Table1[[#This Row],[Discount]]</f>
        <v>270.91000000000003</v>
      </c>
      <c r="Z479" s="3" t="s">
        <v>3222</v>
      </c>
    </row>
    <row r="480" spans="1:26" x14ac:dyDescent="0.2">
      <c r="A480" s="1">
        <v>1354</v>
      </c>
      <c r="B480" s="1" t="s">
        <v>1077</v>
      </c>
      <c r="C480" s="1" t="s">
        <v>13</v>
      </c>
      <c r="D480" s="1">
        <v>0.1</v>
      </c>
      <c r="E480" s="1">
        <v>4.13</v>
      </c>
      <c r="F480" s="1">
        <v>0.99</v>
      </c>
      <c r="G480" s="1" t="s">
        <v>14</v>
      </c>
      <c r="H480" s="1" t="s">
        <v>15</v>
      </c>
      <c r="I480" s="1" t="s">
        <v>24</v>
      </c>
      <c r="J480" s="1" t="s">
        <v>128</v>
      </c>
      <c r="K480" s="1" t="s">
        <v>49</v>
      </c>
      <c r="L480" s="1" t="s">
        <v>302</v>
      </c>
      <c r="M480" s="1">
        <v>0.39</v>
      </c>
      <c r="N480" s="1" t="s">
        <v>8</v>
      </c>
      <c r="O480" s="1" t="s">
        <v>28</v>
      </c>
      <c r="P480" s="1" t="s">
        <v>163</v>
      </c>
      <c r="Q480" s="1" t="s">
        <v>1078</v>
      </c>
      <c r="R480" s="1">
        <v>76086</v>
      </c>
      <c r="S480" s="2">
        <v>42046</v>
      </c>
      <c r="T480" s="2">
        <v>42046</v>
      </c>
      <c r="U480" s="1">
        <v>-1.0711999999999999</v>
      </c>
      <c r="V480" s="1">
        <v>2</v>
      </c>
      <c r="W480" s="1">
        <v>8.3000000000000007</v>
      </c>
      <c r="X480" s="1">
        <v>91209</v>
      </c>
      <c r="Y480" s="1">
        <f>Table1[[#This Row],[Unit Price]]-Table1[[#This Row],[Discount]]</f>
        <v>4.03</v>
      </c>
      <c r="Z480" s="1" t="s">
        <v>3220</v>
      </c>
    </row>
    <row r="481" spans="1:26" x14ac:dyDescent="0.2">
      <c r="A481" s="3">
        <v>1354</v>
      </c>
      <c r="B481" s="3" t="s">
        <v>1077</v>
      </c>
      <c r="C481" s="3" t="s">
        <v>13</v>
      </c>
      <c r="D481" s="3">
        <v>0.04</v>
      </c>
      <c r="E481" s="3">
        <v>4.9800000000000004</v>
      </c>
      <c r="F481" s="3">
        <v>0.49</v>
      </c>
      <c r="G481" s="3" t="s">
        <v>14</v>
      </c>
      <c r="H481" s="3" t="s">
        <v>15</v>
      </c>
      <c r="I481" s="3" t="s">
        <v>24</v>
      </c>
      <c r="J481" s="3" t="s">
        <v>128</v>
      </c>
      <c r="K481" s="3" t="s">
        <v>49</v>
      </c>
      <c r="L481" s="3" t="s">
        <v>1079</v>
      </c>
      <c r="M481" s="3">
        <v>0.39</v>
      </c>
      <c r="N481" s="3" t="s">
        <v>8</v>
      </c>
      <c r="O481" s="3" t="s">
        <v>28</v>
      </c>
      <c r="P481" s="3" t="s">
        <v>163</v>
      </c>
      <c r="Q481" s="3" t="s">
        <v>1078</v>
      </c>
      <c r="R481" s="3">
        <v>76086</v>
      </c>
      <c r="S481" s="4">
        <v>42046</v>
      </c>
      <c r="T481" s="4">
        <v>42048</v>
      </c>
      <c r="U481" s="3">
        <v>4.4104000000000001</v>
      </c>
      <c r="V481" s="3">
        <v>2</v>
      </c>
      <c r="W481" s="3">
        <v>10.039999999999999</v>
      </c>
      <c r="X481" s="3">
        <v>91209</v>
      </c>
      <c r="Y481" s="3">
        <f>Table1[[#This Row],[Unit Price]]-Table1[[#This Row],[Discount]]</f>
        <v>4.9400000000000004</v>
      </c>
      <c r="Z481" s="3" t="s">
        <v>3220</v>
      </c>
    </row>
    <row r="482" spans="1:26" x14ac:dyDescent="0.2">
      <c r="A482" s="1">
        <v>2072</v>
      </c>
      <c r="B482" s="1" t="s">
        <v>896</v>
      </c>
      <c r="C482" s="1" t="s">
        <v>13</v>
      </c>
      <c r="D482" s="1">
        <v>0.09</v>
      </c>
      <c r="E482" s="1">
        <v>260.98</v>
      </c>
      <c r="F482" s="1">
        <v>41.91</v>
      </c>
      <c r="G482" s="1" t="s">
        <v>2</v>
      </c>
      <c r="H482" s="1" t="s">
        <v>70</v>
      </c>
      <c r="I482" s="1" t="s">
        <v>4</v>
      </c>
      <c r="J482" s="1" t="s">
        <v>93</v>
      </c>
      <c r="K482" s="1" t="s">
        <v>6</v>
      </c>
      <c r="L482" s="1" t="s">
        <v>411</v>
      </c>
      <c r="M482" s="1">
        <v>0.59</v>
      </c>
      <c r="N482" s="1" t="s">
        <v>8</v>
      </c>
      <c r="O482" s="1" t="s">
        <v>28</v>
      </c>
      <c r="P482" s="1" t="s">
        <v>265</v>
      </c>
      <c r="Q482" s="1" t="s">
        <v>898</v>
      </c>
      <c r="R482" s="1">
        <v>48505</v>
      </c>
      <c r="S482" s="2">
        <v>42046</v>
      </c>
      <c r="T482" s="2">
        <v>42048</v>
      </c>
      <c r="U482" s="1">
        <v>1307.2692</v>
      </c>
      <c r="V482" s="1">
        <v>14</v>
      </c>
      <c r="W482" s="1">
        <v>3377.06</v>
      </c>
      <c r="X482" s="1">
        <v>88556</v>
      </c>
      <c r="Y482" s="1">
        <f>Table1[[#This Row],[Unit Price]]-Table1[[#This Row],[Discount]]</f>
        <v>260.89000000000004</v>
      </c>
      <c r="Z482" s="1" t="s">
        <v>3220</v>
      </c>
    </row>
    <row r="483" spans="1:26" x14ac:dyDescent="0.2">
      <c r="A483" s="3">
        <v>2072</v>
      </c>
      <c r="B483" s="3" t="s">
        <v>896</v>
      </c>
      <c r="C483" s="3" t="s">
        <v>13</v>
      </c>
      <c r="D483" s="3">
        <v>0.01</v>
      </c>
      <c r="E483" s="3">
        <v>10.52</v>
      </c>
      <c r="F483" s="3">
        <v>7.94</v>
      </c>
      <c r="G483" s="3" t="s">
        <v>14</v>
      </c>
      <c r="H483" s="3" t="s">
        <v>70</v>
      </c>
      <c r="I483" s="3" t="s">
        <v>4</v>
      </c>
      <c r="J483" s="3" t="s">
        <v>102</v>
      </c>
      <c r="K483" s="3" t="s">
        <v>18</v>
      </c>
      <c r="L483" s="3" t="s">
        <v>1080</v>
      </c>
      <c r="M483" s="3">
        <v>0.52</v>
      </c>
      <c r="N483" s="3" t="s">
        <v>8</v>
      </c>
      <c r="O483" s="3" t="s">
        <v>28</v>
      </c>
      <c r="P483" s="3" t="s">
        <v>265</v>
      </c>
      <c r="Q483" s="3" t="s">
        <v>898</v>
      </c>
      <c r="R483" s="3">
        <v>48505</v>
      </c>
      <c r="S483" s="4">
        <v>42046</v>
      </c>
      <c r="T483" s="4">
        <v>42048</v>
      </c>
      <c r="U483" s="3">
        <v>-15.8184</v>
      </c>
      <c r="V483" s="3">
        <v>11</v>
      </c>
      <c r="W483" s="3">
        <v>123.93</v>
      </c>
      <c r="X483" s="3">
        <v>88556</v>
      </c>
      <c r="Y483" s="3">
        <f>Table1[[#This Row],[Unit Price]]-Table1[[#This Row],[Discount]]</f>
        <v>10.51</v>
      </c>
      <c r="Z483" s="3" t="s">
        <v>3220</v>
      </c>
    </row>
    <row r="484" spans="1:26" x14ac:dyDescent="0.2">
      <c r="A484" s="1">
        <v>2072</v>
      </c>
      <c r="B484" s="1" t="s">
        <v>896</v>
      </c>
      <c r="C484" s="1" t="s">
        <v>13</v>
      </c>
      <c r="D484" s="1">
        <v>0.02</v>
      </c>
      <c r="E484" s="1">
        <v>5.98</v>
      </c>
      <c r="F484" s="1">
        <v>7.5</v>
      </c>
      <c r="G484" s="1" t="s">
        <v>63</v>
      </c>
      <c r="H484" s="1" t="s">
        <v>70</v>
      </c>
      <c r="I484" s="1" t="s">
        <v>24</v>
      </c>
      <c r="J484" s="1" t="s">
        <v>64</v>
      </c>
      <c r="K484" s="1" t="s">
        <v>49</v>
      </c>
      <c r="L484" s="1" t="s">
        <v>1081</v>
      </c>
      <c r="M484" s="1">
        <v>0.4</v>
      </c>
      <c r="N484" s="1" t="s">
        <v>8</v>
      </c>
      <c r="O484" s="1" t="s">
        <v>28</v>
      </c>
      <c r="P484" s="1" t="s">
        <v>265</v>
      </c>
      <c r="Q484" s="1" t="s">
        <v>898</v>
      </c>
      <c r="R484" s="1">
        <v>48505</v>
      </c>
      <c r="S484" s="2">
        <v>42046</v>
      </c>
      <c r="T484" s="2">
        <v>42048</v>
      </c>
      <c r="U484" s="1">
        <v>-55.8324</v>
      </c>
      <c r="V484" s="1">
        <v>14</v>
      </c>
      <c r="W484" s="1">
        <v>93.96</v>
      </c>
      <c r="X484" s="1">
        <v>88556</v>
      </c>
      <c r="Y484" s="1">
        <f>Table1[[#This Row],[Unit Price]]-Table1[[#This Row],[Discount]]</f>
        <v>5.9600000000000009</v>
      </c>
      <c r="Z484" s="1" t="s">
        <v>3220</v>
      </c>
    </row>
    <row r="485" spans="1:26" x14ac:dyDescent="0.2">
      <c r="A485" s="3">
        <v>2489</v>
      </c>
      <c r="B485" s="3" t="s">
        <v>427</v>
      </c>
      <c r="C485" s="3" t="s">
        <v>13</v>
      </c>
      <c r="D485" s="3">
        <v>0.01</v>
      </c>
      <c r="E485" s="3">
        <v>2036.48</v>
      </c>
      <c r="F485" s="3">
        <v>14.7</v>
      </c>
      <c r="G485" s="3" t="s">
        <v>2</v>
      </c>
      <c r="H485" s="3" t="s">
        <v>15</v>
      </c>
      <c r="I485" s="3" t="s">
        <v>16</v>
      </c>
      <c r="J485" s="3" t="s">
        <v>32</v>
      </c>
      <c r="K485" s="3" t="s">
        <v>33</v>
      </c>
      <c r="L485" s="3" t="s">
        <v>34</v>
      </c>
      <c r="M485" s="3">
        <v>0.55000000000000004</v>
      </c>
      <c r="N485" s="3" t="s">
        <v>8</v>
      </c>
      <c r="O485" s="3" t="s">
        <v>35</v>
      </c>
      <c r="P485" s="3" t="s">
        <v>66</v>
      </c>
      <c r="Q485" s="3" t="s">
        <v>429</v>
      </c>
      <c r="R485" s="3">
        <v>94521</v>
      </c>
      <c r="S485" s="4">
        <v>42046</v>
      </c>
      <c r="T485" s="4">
        <v>42048</v>
      </c>
      <c r="U485" s="3">
        <v>-1596.7457999999999</v>
      </c>
      <c r="V485" s="3">
        <v>2</v>
      </c>
      <c r="W485" s="3">
        <v>3786.84</v>
      </c>
      <c r="X485" s="3">
        <v>86883</v>
      </c>
      <c r="Y485" s="3">
        <f>Table1[[#This Row],[Unit Price]]-Table1[[#This Row],[Discount]]</f>
        <v>2036.47</v>
      </c>
      <c r="Z485" s="3" t="s">
        <v>3221</v>
      </c>
    </row>
    <row r="486" spans="1:26" x14ac:dyDescent="0.2">
      <c r="A486" s="1">
        <v>2778</v>
      </c>
      <c r="B486" s="1" t="s">
        <v>1082</v>
      </c>
      <c r="C486" s="1" t="s">
        <v>13</v>
      </c>
      <c r="D486" s="1">
        <v>0.05</v>
      </c>
      <c r="E486" s="1">
        <v>205.99</v>
      </c>
      <c r="F486" s="1">
        <v>8.99</v>
      </c>
      <c r="G486" s="1" t="s">
        <v>63</v>
      </c>
      <c r="H486" s="1" t="s">
        <v>15</v>
      </c>
      <c r="I486" s="1" t="s">
        <v>16</v>
      </c>
      <c r="J486" s="1" t="s">
        <v>111</v>
      </c>
      <c r="K486" s="1" t="s">
        <v>49</v>
      </c>
      <c r="L486" s="1" t="s">
        <v>1083</v>
      </c>
      <c r="M486" s="1">
        <v>0.57999999999999996</v>
      </c>
      <c r="N486" s="1" t="s">
        <v>8</v>
      </c>
      <c r="O486" s="1" t="s">
        <v>9</v>
      </c>
      <c r="P486" s="1" t="s">
        <v>73</v>
      </c>
      <c r="Q486" s="1" t="s">
        <v>1084</v>
      </c>
      <c r="R486" s="1">
        <v>28403</v>
      </c>
      <c r="S486" s="2">
        <v>42046</v>
      </c>
      <c r="T486" s="2">
        <v>42047</v>
      </c>
      <c r="U486" s="1">
        <v>111.05249999999999</v>
      </c>
      <c r="V486" s="1">
        <v>12</v>
      </c>
      <c r="W486" s="1">
        <v>2118.9899999999998</v>
      </c>
      <c r="X486" s="1">
        <v>87160</v>
      </c>
      <c r="Y486" s="1">
        <f>Table1[[#This Row],[Unit Price]]-Table1[[#This Row],[Discount]]</f>
        <v>205.94</v>
      </c>
      <c r="Z486" s="1" t="s">
        <v>3219</v>
      </c>
    </row>
    <row r="487" spans="1:26" x14ac:dyDescent="0.2">
      <c r="A487" s="3">
        <v>2778</v>
      </c>
      <c r="B487" s="3" t="s">
        <v>1082</v>
      </c>
      <c r="C487" s="3" t="s">
        <v>13</v>
      </c>
      <c r="D487" s="3">
        <v>0.08</v>
      </c>
      <c r="E487" s="3">
        <v>205.99</v>
      </c>
      <c r="F487" s="3">
        <v>8.99</v>
      </c>
      <c r="G487" s="3" t="s">
        <v>14</v>
      </c>
      <c r="H487" s="3" t="s">
        <v>15</v>
      </c>
      <c r="I487" s="3" t="s">
        <v>16</v>
      </c>
      <c r="J487" s="3" t="s">
        <v>111</v>
      </c>
      <c r="K487" s="3" t="s">
        <v>49</v>
      </c>
      <c r="L487" s="3" t="s">
        <v>639</v>
      </c>
      <c r="M487" s="3">
        <v>0.56000000000000005</v>
      </c>
      <c r="N487" s="3" t="s">
        <v>8</v>
      </c>
      <c r="O487" s="3" t="s">
        <v>9</v>
      </c>
      <c r="P487" s="3" t="s">
        <v>73</v>
      </c>
      <c r="Q487" s="3" t="s">
        <v>1084</v>
      </c>
      <c r="R487" s="3">
        <v>28403</v>
      </c>
      <c r="S487" s="4">
        <v>42046</v>
      </c>
      <c r="T487" s="4">
        <v>42047</v>
      </c>
      <c r="U487" s="3">
        <v>-1963.752</v>
      </c>
      <c r="V487" s="3">
        <v>5</v>
      </c>
      <c r="W487" s="3">
        <v>837.64</v>
      </c>
      <c r="X487" s="3">
        <v>87160</v>
      </c>
      <c r="Y487" s="3">
        <f>Table1[[#This Row],[Unit Price]]-Table1[[#This Row],[Discount]]</f>
        <v>205.91</v>
      </c>
      <c r="Z487" s="3" t="s">
        <v>3219</v>
      </c>
    </row>
    <row r="488" spans="1:26" x14ac:dyDescent="0.2">
      <c r="A488" s="1">
        <v>1815</v>
      </c>
      <c r="B488" s="1" t="s">
        <v>1085</v>
      </c>
      <c r="C488" s="1" t="s">
        <v>92</v>
      </c>
      <c r="D488" s="1">
        <v>0.06</v>
      </c>
      <c r="E488" s="1">
        <v>90.97</v>
      </c>
      <c r="F488" s="1">
        <v>14</v>
      </c>
      <c r="G488" s="1" t="s">
        <v>2</v>
      </c>
      <c r="H488" s="1" t="s">
        <v>47</v>
      </c>
      <c r="I488" s="1" t="s">
        <v>16</v>
      </c>
      <c r="J488" s="1" t="s">
        <v>32</v>
      </c>
      <c r="K488" s="1" t="s">
        <v>33</v>
      </c>
      <c r="L488" s="1" t="s">
        <v>1086</v>
      </c>
      <c r="M488" s="1">
        <v>0.36</v>
      </c>
      <c r="N488" s="1" t="s">
        <v>8</v>
      </c>
      <c r="O488" s="1" t="s">
        <v>9</v>
      </c>
      <c r="P488" s="1" t="s">
        <v>10</v>
      </c>
      <c r="Q488" s="1" t="s">
        <v>1087</v>
      </c>
      <c r="R488" s="1">
        <v>39208</v>
      </c>
      <c r="S488" s="2">
        <v>42046</v>
      </c>
      <c r="T488" s="2">
        <v>42047</v>
      </c>
      <c r="U488" s="1">
        <v>47.334000000000003</v>
      </c>
      <c r="V488" s="1">
        <v>14</v>
      </c>
      <c r="W488" s="1">
        <v>1263.3499999999999</v>
      </c>
      <c r="X488" s="1">
        <v>90525</v>
      </c>
      <c r="Y488" s="1">
        <f>Table1[[#This Row],[Unit Price]]-Table1[[#This Row],[Discount]]</f>
        <v>90.91</v>
      </c>
      <c r="Z488" s="1" t="s">
        <v>3219</v>
      </c>
    </row>
    <row r="489" spans="1:26" x14ac:dyDescent="0.2">
      <c r="A489" s="3">
        <v>757</v>
      </c>
      <c r="B489" s="3" t="s">
        <v>1088</v>
      </c>
      <c r="C489" s="3" t="s">
        <v>46</v>
      </c>
      <c r="D489" s="3">
        <v>0.03</v>
      </c>
      <c r="E489" s="3">
        <v>37.94</v>
      </c>
      <c r="F489" s="3">
        <v>5.08</v>
      </c>
      <c r="G489" s="3" t="s">
        <v>14</v>
      </c>
      <c r="H489" s="3" t="s">
        <v>47</v>
      </c>
      <c r="I489" s="3" t="s">
        <v>24</v>
      </c>
      <c r="J489" s="3" t="s">
        <v>64</v>
      </c>
      <c r="K489" s="3" t="s">
        <v>26</v>
      </c>
      <c r="L489" s="3" t="s">
        <v>1089</v>
      </c>
      <c r="M489" s="3">
        <v>0.38</v>
      </c>
      <c r="N489" s="3" t="s">
        <v>8</v>
      </c>
      <c r="O489" s="3" t="s">
        <v>35</v>
      </c>
      <c r="P489" s="3" t="s">
        <v>115</v>
      </c>
      <c r="Q489" s="3" t="s">
        <v>1090</v>
      </c>
      <c r="R489" s="3">
        <v>97062</v>
      </c>
      <c r="S489" s="4">
        <v>42046</v>
      </c>
      <c r="T489" s="4">
        <v>42048</v>
      </c>
      <c r="U489" s="3">
        <v>-7.5244</v>
      </c>
      <c r="V489" s="3">
        <v>1</v>
      </c>
      <c r="W489" s="3">
        <v>39.97</v>
      </c>
      <c r="X489" s="3">
        <v>90258</v>
      </c>
      <c r="Y489" s="3">
        <f>Table1[[#This Row],[Unit Price]]-Table1[[#This Row],[Discount]]</f>
        <v>37.909999999999997</v>
      </c>
      <c r="Z489" s="3" t="s">
        <v>3221</v>
      </c>
    </row>
    <row r="490" spans="1:26" x14ac:dyDescent="0.2">
      <c r="A490" s="1">
        <v>16</v>
      </c>
      <c r="B490" s="1" t="s">
        <v>1091</v>
      </c>
      <c r="C490" s="1" t="s">
        <v>13</v>
      </c>
      <c r="D490" s="1">
        <v>0.04</v>
      </c>
      <c r="E490" s="1">
        <v>2.98</v>
      </c>
      <c r="F490" s="1">
        <v>1.58</v>
      </c>
      <c r="G490" s="1" t="s">
        <v>14</v>
      </c>
      <c r="H490" s="1" t="s">
        <v>3</v>
      </c>
      <c r="I490" s="1" t="s">
        <v>24</v>
      </c>
      <c r="J490" s="1" t="s">
        <v>152</v>
      </c>
      <c r="K490" s="1" t="s">
        <v>26</v>
      </c>
      <c r="L490" s="1" t="s">
        <v>1092</v>
      </c>
      <c r="M490" s="1">
        <v>0.39</v>
      </c>
      <c r="N490" s="1" t="s">
        <v>8</v>
      </c>
      <c r="O490" s="1" t="s">
        <v>87</v>
      </c>
      <c r="P490" s="1" t="s">
        <v>88</v>
      </c>
      <c r="Q490" s="1" t="s">
        <v>1093</v>
      </c>
      <c r="R490" s="1">
        <v>13210</v>
      </c>
      <c r="S490" s="2">
        <v>42047</v>
      </c>
      <c r="T490" s="2">
        <v>42050</v>
      </c>
      <c r="U490" s="1">
        <v>2.63</v>
      </c>
      <c r="V490" s="1">
        <v>6</v>
      </c>
      <c r="W490" s="1">
        <v>18.8</v>
      </c>
      <c r="X490" s="1">
        <v>86836</v>
      </c>
      <c r="Y490" s="1">
        <f>Table1[[#This Row],[Unit Price]]-Table1[[#This Row],[Discount]]</f>
        <v>2.94</v>
      </c>
      <c r="Z490" s="1" t="s">
        <v>3222</v>
      </c>
    </row>
    <row r="491" spans="1:26" x14ac:dyDescent="0.2">
      <c r="A491" s="3">
        <v>16</v>
      </c>
      <c r="B491" s="3" t="s">
        <v>1091</v>
      </c>
      <c r="C491" s="3" t="s">
        <v>13</v>
      </c>
      <c r="D491" s="3">
        <v>0.05</v>
      </c>
      <c r="E491" s="3">
        <v>115.99</v>
      </c>
      <c r="F491" s="3">
        <v>2.5</v>
      </c>
      <c r="G491" s="3" t="s">
        <v>14</v>
      </c>
      <c r="H491" s="3" t="s">
        <v>3</v>
      </c>
      <c r="I491" s="3" t="s">
        <v>16</v>
      </c>
      <c r="J491" s="3" t="s">
        <v>111</v>
      </c>
      <c r="K491" s="3" t="s">
        <v>49</v>
      </c>
      <c r="L491" s="3" t="s">
        <v>1094</v>
      </c>
      <c r="M491" s="3">
        <v>0.55000000000000004</v>
      </c>
      <c r="N491" s="3" t="s">
        <v>8</v>
      </c>
      <c r="O491" s="3" t="s">
        <v>87</v>
      </c>
      <c r="P491" s="3" t="s">
        <v>88</v>
      </c>
      <c r="Q491" s="3" t="s">
        <v>1093</v>
      </c>
      <c r="R491" s="3">
        <v>13210</v>
      </c>
      <c r="S491" s="4">
        <v>42047</v>
      </c>
      <c r="T491" s="4">
        <v>42049</v>
      </c>
      <c r="U491" s="3">
        <v>652.73310000000004</v>
      </c>
      <c r="V491" s="3">
        <v>10</v>
      </c>
      <c r="W491" s="3">
        <v>945.99</v>
      </c>
      <c r="X491" s="3">
        <v>86836</v>
      </c>
      <c r="Y491" s="3">
        <f>Table1[[#This Row],[Unit Price]]-Table1[[#This Row],[Discount]]</f>
        <v>115.94</v>
      </c>
      <c r="Z491" s="3" t="s">
        <v>3222</v>
      </c>
    </row>
    <row r="492" spans="1:26" x14ac:dyDescent="0.2">
      <c r="A492" s="1">
        <v>190</v>
      </c>
      <c r="B492" s="1" t="s">
        <v>1095</v>
      </c>
      <c r="C492" s="1" t="s">
        <v>13</v>
      </c>
      <c r="D492" s="1">
        <v>0.1</v>
      </c>
      <c r="E492" s="1">
        <v>58.1</v>
      </c>
      <c r="F492" s="1">
        <v>1.49</v>
      </c>
      <c r="G492" s="1" t="s">
        <v>14</v>
      </c>
      <c r="H492" s="1" t="s">
        <v>70</v>
      </c>
      <c r="I492" s="1" t="s">
        <v>24</v>
      </c>
      <c r="J492" s="1" t="s">
        <v>48</v>
      </c>
      <c r="K492" s="1" t="s">
        <v>49</v>
      </c>
      <c r="L492" s="1" t="s">
        <v>598</v>
      </c>
      <c r="M492" s="1">
        <v>0.38</v>
      </c>
      <c r="N492" s="1" t="s">
        <v>8</v>
      </c>
      <c r="O492" s="1" t="s">
        <v>28</v>
      </c>
      <c r="P492" s="1" t="s">
        <v>79</v>
      </c>
      <c r="Q492" s="1" t="s">
        <v>1096</v>
      </c>
      <c r="R492" s="1">
        <v>60004</v>
      </c>
      <c r="S492" s="2">
        <v>42047</v>
      </c>
      <c r="T492" s="2">
        <v>42048</v>
      </c>
      <c r="U492" s="1">
        <v>113.6499</v>
      </c>
      <c r="V492" s="1">
        <v>3</v>
      </c>
      <c r="W492" s="1">
        <v>164.71</v>
      </c>
      <c r="X492" s="1">
        <v>89092</v>
      </c>
      <c r="Y492" s="1">
        <f>Table1[[#This Row],[Unit Price]]-Table1[[#This Row],[Discount]]</f>
        <v>58</v>
      </c>
      <c r="Z492" s="1" t="s">
        <v>3220</v>
      </c>
    </row>
    <row r="493" spans="1:26" x14ac:dyDescent="0.2">
      <c r="A493" s="3">
        <v>191</v>
      </c>
      <c r="B493" s="3" t="s">
        <v>1097</v>
      </c>
      <c r="C493" s="3" t="s">
        <v>13</v>
      </c>
      <c r="D493" s="3">
        <v>0.01</v>
      </c>
      <c r="E493" s="3">
        <v>80.48</v>
      </c>
      <c r="F493" s="3">
        <v>4.5</v>
      </c>
      <c r="G493" s="3" t="s">
        <v>14</v>
      </c>
      <c r="H493" s="3" t="s">
        <v>70</v>
      </c>
      <c r="I493" s="3" t="s">
        <v>24</v>
      </c>
      <c r="J493" s="3" t="s">
        <v>71</v>
      </c>
      <c r="K493" s="3" t="s">
        <v>49</v>
      </c>
      <c r="L493" s="3" t="s">
        <v>1098</v>
      </c>
      <c r="M493" s="3">
        <v>0.55000000000000004</v>
      </c>
      <c r="N493" s="3" t="s">
        <v>8</v>
      </c>
      <c r="O493" s="3" t="s">
        <v>28</v>
      </c>
      <c r="P493" s="3" t="s">
        <v>79</v>
      </c>
      <c r="Q493" s="3" t="s">
        <v>1099</v>
      </c>
      <c r="R493" s="3">
        <v>60505</v>
      </c>
      <c r="S493" s="4">
        <v>42047</v>
      </c>
      <c r="T493" s="4">
        <v>42050</v>
      </c>
      <c r="U493" s="3">
        <v>-35.474400000000003</v>
      </c>
      <c r="V493" s="3">
        <v>1</v>
      </c>
      <c r="W493" s="3">
        <v>79.680000000000007</v>
      </c>
      <c r="X493" s="3">
        <v>89092</v>
      </c>
      <c r="Y493" s="3">
        <f>Table1[[#This Row],[Unit Price]]-Table1[[#This Row],[Discount]]</f>
        <v>80.47</v>
      </c>
      <c r="Z493" s="3" t="s">
        <v>3220</v>
      </c>
    </row>
    <row r="494" spans="1:26" x14ac:dyDescent="0.2">
      <c r="A494" s="1">
        <v>3046</v>
      </c>
      <c r="B494" s="1" t="s">
        <v>1100</v>
      </c>
      <c r="C494" s="1" t="s">
        <v>13</v>
      </c>
      <c r="D494" s="1">
        <v>0.05</v>
      </c>
      <c r="E494" s="1">
        <v>120.98</v>
      </c>
      <c r="F494" s="1">
        <v>30</v>
      </c>
      <c r="G494" s="1" t="s">
        <v>2</v>
      </c>
      <c r="H494" s="1" t="s">
        <v>3</v>
      </c>
      <c r="I494" s="1" t="s">
        <v>4</v>
      </c>
      <c r="J494" s="1" t="s">
        <v>85</v>
      </c>
      <c r="K494" s="1" t="s">
        <v>33</v>
      </c>
      <c r="L494" s="1" t="s">
        <v>1101</v>
      </c>
      <c r="M494" s="1">
        <v>0.64</v>
      </c>
      <c r="N494" s="1" t="s">
        <v>8</v>
      </c>
      <c r="O494" s="1" t="s">
        <v>28</v>
      </c>
      <c r="P494" s="1" t="s">
        <v>513</v>
      </c>
      <c r="Q494" s="1" t="s">
        <v>734</v>
      </c>
      <c r="R494" s="1">
        <v>66209</v>
      </c>
      <c r="S494" s="2">
        <v>42047</v>
      </c>
      <c r="T494" s="2">
        <v>42049</v>
      </c>
      <c r="U494" s="1">
        <v>-78.759200000000007</v>
      </c>
      <c r="V494" s="1">
        <v>2</v>
      </c>
      <c r="W494" s="1">
        <v>251.06</v>
      </c>
      <c r="X494" s="1">
        <v>86103</v>
      </c>
      <c r="Y494" s="1">
        <f>Table1[[#This Row],[Unit Price]]-Table1[[#This Row],[Discount]]</f>
        <v>120.93</v>
      </c>
      <c r="Z494" s="1" t="s">
        <v>3220</v>
      </c>
    </row>
    <row r="495" spans="1:26" x14ac:dyDescent="0.2">
      <c r="A495" s="3">
        <v>954</v>
      </c>
      <c r="B495" s="3" t="s">
        <v>1102</v>
      </c>
      <c r="C495" s="3" t="s">
        <v>23</v>
      </c>
      <c r="D495" s="3">
        <v>0.1</v>
      </c>
      <c r="E495" s="3">
        <v>7.31</v>
      </c>
      <c r="F495" s="3">
        <v>0.49</v>
      </c>
      <c r="G495" s="3" t="s">
        <v>14</v>
      </c>
      <c r="H495" s="3" t="s">
        <v>3</v>
      </c>
      <c r="I495" s="3" t="s">
        <v>24</v>
      </c>
      <c r="J495" s="3" t="s">
        <v>128</v>
      </c>
      <c r="K495" s="3" t="s">
        <v>49</v>
      </c>
      <c r="L495" s="3" t="s">
        <v>1103</v>
      </c>
      <c r="M495" s="3">
        <v>0.38</v>
      </c>
      <c r="N495" s="3" t="s">
        <v>8</v>
      </c>
      <c r="O495" s="3" t="s">
        <v>28</v>
      </c>
      <c r="P495" s="3" t="s">
        <v>163</v>
      </c>
      <c r="Q495" s="3" t="s">
        <v>1104</v>
      </c>
      <c r="R495" s="3">
        <v>75067</v>
      </c>
      <c r="S495" s="4">
        <v>42047</v>
      </c>
      <c r="T495" s="4">
        <v>42056</v>
      </c>
      <c r="U495" s="3">
        <v>19.064699999999998</v>
      </c>
      <c r="V495" s="3">
        <v>4</v>
      </c>
      <c r="W495" s="3">
        <v>27.63</v>
      </c>
      <c r="X495" s="3">
        <v>90771</v>
      </c>
      <c r="Y495" s="3">
        <f>Table1[[#This Row],[Unit Price]]-Table1[[#This Row],[Discount]]</f>
        <v>7.21</v>
      </c>
      <c r="Z495" s="3" t="s">
        <v>3220</v>
      </c>
    </row>
    <row r="496" spans="1:26" x14ac:dyDescent="0.2">
      <c r="A496" s="1">
        <v>954</v>
      </c>
      <c r="B496" s="1" t="s">
        <v>1102</v>
      </c>
      <c r="C496" s="1" t="s">
        <v>23</v>
      </c>
      <c r="D496" s="1">
        <v>0.08</v>
      </c>
      <c r="E496" s="1">
        <v>6.7</v>
      </c>
      <c r="F496" s="1">
        <v>1.56</v>
      </c>
      <c r="G496" s="1" t="s">
        <v>14</v>
      </c>
      <c r="H496" s="1" t="s">
        <v>3</v>
      </c>
      <c r="I496" s="1" t="s">
        <v>24</v>
      </c>
      <c r="J496" s="1" t="s">
        <v>25</v>
      </c>
      <c r="K496" s="1" t="s">
        <v>26</v>
      </c>
      <c r="L496" s="1" t="s">
        <v>1022</v>
      </c>
      <c r="M496" s="1">
        <v>0.52</v>
      </c>
      <c r="N496" s="1" t="s">
        <v>8</v>
      </c>
      <c r="O496" s="1" t="s">
        <v>28</v>
      </c>
      <c r="P496" s="1" t="s">
        <v>163</v>
      </c>
      <c r="Q496" s="1" t="s">
        <v>1104</v>
      </c>
      <c r="R496" s="1">
        <v>75067</v>
      </c>
      <c r="S496" s="2">
        <v>42047</v>
      </c>
      <c r="T496" s="2">
        <v>42047</v>
      </c>
      <c r="U496" s="1">
        <v>10.56</v>
      </c>
      <c r="V496" s="1">
        <v>5</v>
      </c>
      <c r="W496" s="1">
        <v>31.21</v>
      </c>
      <c r="X496" s="1">
        <v>90771</v>
      </c>
      <c r="Y496" s="1">
        <f>Table1[[#This Row],[Unit Price]]-Table1[[#This Row],[Discount]]</f>
        <v>6.62</v>
      </c>
      <c r="Z496" s="1" t="s">
        <v>3220</v>
      </c>
    </row>
    <row r="497" spans="1:26" x14ac:dyDescent="0.2">
      <c r="A497" s="3">
        <v>1743</v>
      </c>
      <c r="B497" s="3" t="s">
        <v>1105</v>
      </c>
      <c r="C497" s="3" t="s">
        <v>92</v>
      </c>
      <c r="D497" s="3">
        <v>0</v>
      </c>
      <c r="E497" s="3">
        <v>55.99</v>
      </c>
      <c r="F497" s="3">
        <v>2.5</v>
      </c>
      <c r="G497" s="3" t="s">
        <v>14</v>
      </c>
      <c r="H497" s="3" t="s">
        <v>15</v>
      </c>
      <c r="I497" s="3" t="s">
        <v>16</v>
      </c>
      <c r="J497" s="3" t="s">
        <v>111</v>
      </c>
      <c r="K497" s="3" t="s">
        <v>18</v>
      </c>
      <c r="L497" s="3" t="s">
        <v>1106</v>
      </c>
      <c r="M497" s="3">
        <v>0.83</v>
      </c>
      <c r="N497" s="3" t="s">
        <v>8</v>
      </c>
      <c r="O497" s="3" t="s">
        <v>28</v>
      </c>
      <c r="P497" s="3" t="s">
        <v>163</v>
      </c>
      <c r="Q497" s="3" t="s">
        <v>1107</v>
      </c>
      <c r="R497" s="3">
        <v>77546</v>
      </c>
      <c r="S497" s="4">
        <v>42047</v>
      </c>
      <c r="T497" s="4">
        <v>42049</v>
      </c>
      <c r="U497" s="3">
        <v>-121.05808</v>
      </c>
      <c r="V497" s="3">
        <v>1</v>
      </c>
      <c r="W497" s="3">
        <v>52.1</v>
      </c>
      <c r="X497" s="3">
        <v>91025</v>
      </c>
      <c r="Y497" s="3">
        <f>Table1[[#This Row],[Unit Price]]-Table1[[#This Row],[Discount]]</f>
        <v>55.99</v>
      </c>
      <c r="Z497" s="3" t="s">
        <v>3220</v>
      </c>
    </row>
    <row r="498" spans="1:26" x14ac:dyDescent="0.2">
      <c r="A498" s="1">
        <v>2553</v>
      </c>
      <c r="B498" s="1" t="s">
        <v>1108</v>
      </c>
      <c r="C498" s="1" t="s">
        <v>92</v>
      </c>
      <c r="D498" s="1">
        <v>0.03</v>
      </c>
      <c r="E498" s="1">
        <v>12.53</v>
      </c>
      <c r="F498" s="1">
        <v>7.17</v>
      </c>
      <c r="G498" s="1" t="s">
        <v>14</v>
      </c>
      <c r="H498" s="1" t="s">
        <v>47</v>
      </c>
      <c r="I498" s="1" t="s">
        <v>24</v>
      </c>
      <c r="J498" s="1" t="s">
        <v>48</v>
      </c>
      <c r="K498" s="1" t="s">
        <v>49</v>
      </c>
      <c r="L498" s="1" t="s">
        <v>1109</v>
      </c>
      <c r="M498" s="1">
        <v>0.38</v>
      </c>
      <c r="N498" s="1" t="s">
        <v>8</v>
      </c>
      <c r="O498" s="1" t="s">
        <v>28</v>
      </c>
      <c r="P498" s="1" t="s">
        <v>333</v>
      </c>
      <c r="Q498" s="1" t="s">
        <v>1110</v>
      </c>
      <c r="R498" s="1">
        <v>53142</v>
      </c>
      <c r="S498" s="2">
        <v>42047</v>
      </c>
      <c r="T498" s="2">
        <v>42048</v>
      </c>
      <c r="U498" s="1">
        <v>-20.320499999999999</v>
      </c>
      <c r="V498" s="1">
        <v>1</v>
      </c>
      <c r="W498" s="1">
        <v>19.32</v>
      </c>
      <c r="X498" s="1">
        <v>86528</v>
      </c>
      <c r="Y498" s="1">
        <f>Table1[[#This Row],[Unit Price]]-Table1[[#This Row],[Discount]]</f>
        <v>12.5</v>
      </c>
      <c r="Z498" s="1" t="s">
        <v>3220</v>
      </c>
    </row>
    <row r="499" spans="1:26" x14ac:dyDescent="0.2">
      <c r="A499" s="3">
        <v>3324</v>
      </c>
      <c r="B499" s="3" t="s">
        <v>1111</v>
      </c>
      <c r="C499" s="3" t="s">
        <v>92</v>
      </c>
      <c r="D499" s="3">
        <v>0.05</v>
      </c>
      <c r="E499" s="3">
        <v>6.48</v>
      </c>
      <c r="F499" s="3">
        <v>8.19</v>
      </c>
      <c r="G499" s="3" t="s">
        <v>14</v>
      </c>
      <c r="H499" s="3" t="s">
        <v>15</v>
      </c>
      <c r="I499" s="3" t="s">
        <v>24</v>
      </c>
      <c r="J499" s="3" t="s">
        <v>64</v>
      </c>
      <c r="K499" s="3" t="s">
        <v>49</v>
      </c>
      <c r="L499" s="3" t="s">
        <v>875</v>
      </c>
      <c r="M499" s="3">
        <v>0.37</v>
      </c>
      <c r="N499" s="3" t="s">
        <v>8</v>
      </c>
      <c r="O499" s="3" t="s">
        <v>35</v>
      </c>
      <c r="P499" s="3" t="s">
        <v>564</v>
      </c>
      <c r="Q499" s="3" t="s">
        <v>1112</v>
      </c>
      <c r="R499" s="3">
        <v>85335</v>
      </c>
      <c r="S499" s="4">
        <v>42047</v>
      </c>
      <c r="T499" s="4">
        <v>42050</v>
      </c>
      <c r="U499" s="3">
        <v>-164.18</v>
      </c>
      <c r="V499" s="3">
        <v>9</v>
      </c>
      <c r="W499" s="3">
        <v>58.5</v>
      </c>
      <c r="X499" s="3">
        <v>90985</v>
      </c>
      <c r="Y499" s="3">
        <f>Table1[[#This Row],[Unit Price]]-Table1[[#This Row],[Discount]]</f>
        <v>6.4300000000000006</v>
      </c>
      <c r="Z499" s="3" t="s">
        <v>3221</v>
      </c>
    </row>
    <row r="500" spans="1:26" x14ac:dyDescent="0.2">
      <c r="A500" s="1">
        <v>3369</v>
      </c>
      <c r="B500" s="1" t="s">
        <v>1113</v>
      </c>
      <c r="C500" s="1" t="s">
        <v>92</v>
      </c>
      <c r="D500" s="1">
        <v>0.06</v>
      </c>
      <c r="E500" s="1">
        <v>7.1</v>
      </c>
      <c r="F500" s="1">
        <v>6.05</v>
      </c>
      <c r="G500" s="1" t="s">
        <v>14</v>
      </c>
      <c r="H500" s="1" t="s">
        <v>47</v>
      </c>
      <c r="I500" s="1" t="s">
        <v>24</v>
      </c>
      <c r="J500" s="1" t="s">
        <v>48</v>
      </c>
      <c r="K500" s="1" t="s">
        <v>49</v>
      </c>
      <c r="L500" s="1" t="s">
        <v>227</v>
      </c>
      <c r="M500" s="1">
        <v>0.39</v>
      </c>
      <c r="N500" s="1" t="s">
        <v>8</v>
      </c>
      <c r="O500" s="1" t="s">
        <v>87</v>
      </c>
      <c r="P500" s="1" t="s">
        <v>293</v>
      </c>
      <c r="Q500" s="1" t="s">
        <v>1114</v>
      </c>
      <c r="R500" s="1">
        <v>43081</v>
      </c>
      <c r="S500" s="2">
        <v>42047</v>
      </c>
      <c r="T500" s="2">
        <v>42048</v>
      </c>
      <c r="U500" s="1">
        <v>-42.170499999999997</v>
      </c>
      <c r="V500" s="1">
        <v>4</v>
      </c>
      <c r="W500" s="1">
        <v>29.99</v>
      </c>
      <c r="X500" s="1">
        <v>90500</v>
      </c>
      <c r="Y500" s="1">
        <f>Table1[[#This Row],[Unit Price]]-Table1[[#This Row],[Discount]]</f>
        <v>7.04</v>
      </c>
      <c r="Z500" s="1" t="s">
        <v>3222</v>
      </c>
    </row>
    <row r="501" spans="1:26" x14ac:dyDescent="0.2">
      <c r="A501" s="3">
        <v>1298</v>
      </c>
      <c r="B501" s="3" t="s">
        <v>1115</v>
      </c>
      <c r="C501" s="3" t="s">
        <v>46</v>
      </c>
      <c r="D501" s="3">
        <v>0.04</v>
      </c>
      <c r="E501" s="3">
        <v>150.97999999999999</v>
      </c>
      <c r="F501" s="3">
        <v>13.99</v>
      </c>
      <c r="G501" s="3" t="s">
        <v>14</v>
      </c>
      <c r="H501" s="3" t="s">
        <v>47</v>
      </c>
      <c r="I501" s="3" t="s">
        <v>16</v>
      </c>
      <c r="J501" s="3" t="s">
        <v>32</v>
      </c>
      <c r="K501" s="3" t="s">
        <v>120</v>
      </c>
      <c r="L501" s="3" t="s">
        <v>758</v>
      </c>
      <c r="M501" s="3">
        <v>0.38</v>
      </c>
      <c r="N501" s="3" t="s">
        <v>8</v>
      </c>
      <c r="O501" s="3" t="s">
        <v>28</v>
      </c>
      <c r="P501" s="3" t="s">
        <v>163</v>
      </c>
      <c r="Q501" s="3" t="s">
        <v>1116</v>
      </c>
      <c r="R501" s="3">
        <v>75482</v>
      </c>
      <c r="S501" s="4">
        <v>42047</v>
      </c>
      <c r="T501" s="4">
        <v>42050</v>
      </c>
      <c r="U501" s="3">
        <v>606.05460000000005</v>
      </c>
      <c r="V501" s="3">
        <v>6</v>
      </c>
      <c r="W501" s="3">
        <v>878.34</v>
      </c>
      <c r="X501" s="3">
        <v>90662</v>
      </c>
      <c r="Y501" s="3">
        <f>Table1[[#This Row],[Unit Price]]-Table1[[#This Row],[Discount]]</f>
        <v>150.94</v>
      </c>
      <c r="Z501" s="3" t="s">
        <v>3220</v>
      </c>
    </row>
    <row r="502" spans="1:26" x14ac:dyDescent="0.2">
      <c r="A502" s="1">
        <v>1298</v>
      </c>
      <c r="B502" s="1" t="s">
        <v>1115</v>
      </c>
      <c r="C502" s="1" t="s">
        <v>46</v>
      </c>
      <c r="D502" s="1">
        <v>0.04</v>
      </c>
      <c r="E502" s="1">
        <v>176.19</v>
      </c>
      <c r="F502" s="1">
        <v>11.87</v>
      </c>
      <c r="G502" s="1" t="s">
        <v>14</v>
      </c>
      <c r="H502" s="1" t="s">
        <v>47</v>
      </c>
      <c r="I502" s="1" t="s">
        <v>24</v>
      </c>
      <c r="J502" s="1" t="s">
        <v>54</v>
      </c>
      <c r="K502" s="1" t="s">
        <v>49</v>
      </c>
      <c r="L502" s="1" t="s">
        <v>1117</v>
      </c>
      <c r="M502" s="1">
        <v>0.62</v>
      </c>
      <c r="N502" s="1" t="s">
        <v>8</v>
      </c>
      <c r="O502" s="1" t="s">
        <v>28</v>
      </c>
      <c r="P502" s="1" t="s">
        <v>163</v>
      </c>
      <c r="Q502" s="1" t="s">
        <v>1116</v>
      </c>
      <c r="R502" s="1">
        <v>75482</v>
      </c>
      <c r="S502" s="2">
        <v>42047</v>
      </c>
      <c r="T502" s="2">
        <v>42049</v>
      </c>
      <c r="U502" s="1">
        <v>320.10000000000002</v>
      </c>
      <c r="V502" s="1">
        <v>4</v>
      </c>
      <c r="W502" s="1">
        <v>676.57</v>
      </c>
      <c r="X502" s="1">
        <v>90662</v>
      </c>
      <c r="Y502" s="1">
        <f>Table1[[#This Row],[Unit Price]]-Table1[[#This Row],[Discount]]</f>
        <v>176.15</v>
      </c>
      <c r="Z502" s="1" t="s">
        <v>3220</v>
      </c>
    </row>
    <row r="503" spans="1:26" x14ac:dyDescent="0.2">
      <c r="A503" s="3">
        <v>2020</v>
      </c>
      <c r="B503" s="3" t="s">
        <v>1118</v>
      </c>
      <c r="C503" s="3" t="s">
        <v>1</v>
      </c>
      <c r="D503" s="3">
        <v>0.02</v>
      </c>
      <c r="E503" s="3">
        <v>120.98</v>
      </c>
      <c r="F503" s="3">
        <v>58.64</v>
      </c>
      <c r="G503" s="3" t="s">
        <v>2</v>
      </c>
      <c r="H503" s="3" t="s">
        <v>47</v>
      </c>
      <c r="I503" s="3" t="s">
        <v>4</v>
      </c>
      <c r="J503" s="3" t="s">
        <v>93</v>
      </c>
      <c r="K503" s="3" t="s">
        <v>6</v>
      </c>
      <c r="L503" s="3" t="s">
        <v>1119</v>
      </c>
      <c r="M503" s="3">
        <v>0.75</v>
      </c>
      <c r="N503" s="3" t="s">
        <v>8</v>
      </c>
      <c r="O503" s="3" t="s">
        <v>87</v>
      </c>
      <c r="P503" s="3" t="s">
        <v>296</v>
      </c>
      <c r="Q503" s="3" t="s">
        <v>1120</v>
      </c>
      <c r="R503" s="3">
        <v>15239</v>
      </c>
      <c r="S503" s="4">
        <v>42048</v>
      </c>
      <c r="T503" s="4">
        <v>42050</v>
      </c>
      <c r="U503" s="3">
        <v>-1330.5</v>
      </c>
      <c r="V503" s="3">
        <v>11</v>
      </c>
      <c r="W503" s="3">
        <v>1370.99</v>
      </c>
      <c r="X503" s="3">
        <v>86933</v>
      </c>
      <c r="Y503" s="3">
        <f>Table1[[#This Row],[Unit Price]]-Table1[[#This Row],[Discount]]</f>
        <v>120.96000000000001</v>
      </c>
      <c r="Z503" s="3" t="s">
        <v>3222</v>
      </c>
    </row>
    <row r="504" spans="1:26" x14ac:dyDescent="0.2">
      <c r="A504" s="1">
        <v>3342</v>
      </c>
      <c r="B504" s="1" t="s">
        <v>1121</v>
      </c>
      <c r="C504" s="1" t="s">
        <v>1</v>
      </c>
      <c r="D504" s="1">
        <v>0.03</v>
      </c>
      <c r="E504" s="1">
        <v>194.3</v>
      </c>
      <c r="F504" s="1">
        <v>11.54</v>
      </c>
      <c r="G504" s="1" t="s">
        <v>14</v>
      </c>
      <c r="H504" s="1" t="s">
        <v>47</v>
      </c>
      <c r="I504" s="1" t="s">
        <v>4</v>
      </c>
      <c r="J504" s="1" t="s">
        <v>102</v>
      </c>
      <c r="K504" s="1" t="s">
        <v>40</v>
      </c>
      <c r="L504" s="1" t="s">
        <v>182</v>
      </c>
      <c r="M504" s="1">
        <v>0.59</v>
      </c>
      <c r="N504" s="1" t="s">
        <v>8</v>
      </c>
      <c r="O504" s="1" t="s">
        <v>87</v>
      </c>
      <c r="P504" s="1" t="s">
        <v>350</v>
      </c>
      <c r="Q504" s="1" t="s">
        <v>42</v>
      </c>
      <c r="R504" s="1">
        <v>20006</v>
      </c>
      <c r="S504" s="2">
        <v>42048</v>
      </c>
      <c r="T504" s="2">
        <v>42050</v>
      </c>
      <c r="U504" s="1">
        <v>2861.01</v>
      </c>
      <c r="V504" s="1">
        <v>42</v>
      </c>
      <c r="W504" s="1">
        <v>8549.0400000000009</v>
      </c>
      <c r="X504" s="1">
        <v>21572</v>
      </c>
      <c r="Y504" s="1">
        <f>Table1[[#This Row],[Unit Price]]-Table1[[#This Row],[Discount]]</f>
        <v>194.27</v>
      </c>
      <c r="Z504" s="1" t="s">
        <v>3222</v>
      </c>
    </row>
    <row r="505" spans="1:26" x14ac:dyDescent="0.2">
      <c r="A505" s="3">
        <v>3344</v>
      </c>
      <c r="B505" s="3" t="s">
        <v>1122</v>
      </c>
      <c r="C505" s="3" t="s">
        <v>1</v>
      </c>
      <c r="D505" s="3">
        <v>0.03</v>
      </c>
      <c r="E505" s="3">
        <v>194.3</v>
      </c>
      <c r="F505" s="3">
        <v>11.54</v>
      </c>
      <c r="G505" s="3" t="s">
        <v>14</v>
      </c>
      <c r="H505" s="3" t="s">
        <v>47</v>
      </c>
      <c r="I505" s="3" t="s">
        <v>4</v>
      </c>
      <c r="J505" s="3" t="s">
        <v>102</v>
      </c>
      <c r="K505" s="3" t="s">
        <v>40</v>
      </c>
      <c r="L505" s="3" t="s">
        <v>182</v>
      </c>
      <c r="M505" s="3">
        <v>0.59</v>
      </c>
      <c r="N505" s="3" t="s">
        <v>8</v>
      </c>
      <c r="O505" s="3" t="s">
        <v>28</v>
      </c>
      <c r="P505" s="3" t="s">
        <v>265</v>
      </c>
      <c r="Q505" s="3" t="s">
        <v>1123</v>
      </c>
      <c r="R505" s="3">
        <v>48307</v>
      </c>
      <c r="S505" s="4">
        <v>42048</v>
      </c>
      <c r="T505" s="4">
        <v>42050</v>
      </c>
      <c r="U505" s="3">
        <v>1544.9306999999999</v>
      </c>
      <c r="V505" s="3">
        <v>11</v>
      </c>
      <c r="W505" s="3">
        <v>2239.0300000000002</v>
      </c>
      <c r="X505" s="3">
        <v>89928</v>
      </c>
      <c r="Y505" s="3">
        <f>Table1[[#This Row],[Unit Price]]-Table1[[#This Row],[Discount]]</f>
        <v>194.27</v>
      </c>
      <c r="Z505" s="3" t="s">
        <v>3220</v>
      </c>
    </row>
    <row r="506" spans="1:26" x14ac:dyDescent="0.2">
      <c r="A506" s="1">
        <v>1554</v>
      </c>
      <c r="B506" s="1" t="s">
        <v>1124</v>
      </c>
      <c r="C506" s="1" t="s">
        <v>13</v>
      </c>
      <c r="D506" s="1">
        <v>0.03</v>
      </c>
      <c r="E506" s="1">
        <v>124.49</v>
      </c>
      <c r="F506" s="1">
        <v>51.94</v>
      </c>
      <c r="G506" s="1" t="s">
        <v>2</v>
      </c>
      <c r="H506" s="1" t="s">
        <v>15</v>
      </c>
      <c r="I506" s="1" t="s">
        <v>4</v>
      </c>
      <c r="J506" s="1" t="s">
        <v>5</v>
      </c>
      <c r="K506" s="1" t="s">
        <v>6</v>
      </c>
      <c r="L506" s="1" t="s">
        <v>1125</v>
      </c>
      <c r="M506" s="1">
        <v>0.63</v>
      </c>
      <c r="N506" s="1" t="s">
        <v>8</v>
      </c>
      <c r="O506" s="1" t="s">
        <v>9</v>
      </c>
      <c r="P506" s="1" t="s">
        <v>10</v>
      </c>
      <c r="Q506" s="1" t="s">
        <v>1126</v>
      </c>
      <c r="R506" s="1">
        <v>39503</v>
      </c>
      <c r="S506" s="2">
        <v>42048</v>
      </c>
      <c r="T506" s="2">
        <v>42049</v>
      </c>
      <c r="U506" s="1">
        <v>-4.0179999999999998</v>
      </c>
      <c r="V506" s="1">
        <v>7</v>
      </c>
      <c r="W506" s="1">
        <v>894.88</v>
      </c>
      <c r="X506" s="1">
        <v>87487</v>
      </c>
      <c r="Y506" s="1">
        <f>Table1[[#This Row],[Unit Price]]-Table1[[#This Row],[Discount]]</f>
        <v>124.46</v>
      </c>
      <c r="Z506" s="1" t="s">
        <v>3219</v>
      </c>
    </row>
    <row r="507" spans="1:26" x14ac:dyDescent="0.2">
      <c r="A507" s="3">
        <v>2897</v>
      </c>
      <c r="B507" s="3" t="s">
        <v>1127</v>
      </c>
      <c r="C507" s="3" t="s">
        <v>13</v>
      </c>
      <c r="D507" s="3">
        <v>0.05</v>
      </c>
      <c r="E507" s="3">
        <v>80.97</v>
      </c>
      <c r="F507" s="3">
        <v>30.06</v>
      </c>
      <c r="G507" s="3" t="s">
        <v>2</v>
      </c>
      <c r="H507" s="3" t="s">
        <v>47</v>
      </c>
      <c r="I507" s="3" t="s">
        <v>16</v>
      </c>
      <c r="J507" s="3" t="s">
        <v>32</v>
      </c>
      <c r="K507" s="3" t="s">
        <v>6</v>
      </c>
      <c r="L507" s="3" t="s">
        <v>1128</v>
      </c>
      <c r="M507" s="3">
        <v>0.4</v>
      </c>
      <c r="N507" s="3" t="s">
        <v>8</v>
      </c>
      <c r="O507" s="3" t="s">
        <v>28</v>
      </c>
      <c r="P507" s="3" t="s">
        <v>60</v>
      </c>
      <c r="Q507" s="3" t="s">
        <v>1129</v>
      </c>
      <c r="R507" s="3">
        <v>55369</v>
      </c>
      <c r="S507" s="4">
        <v>42048</v>
      </c>
      <c r="T507" s="4">
        <v>42049</v>
      </c>
      <c r="U507" s="3">
        <v>565.17999999999995</v>
      </c>
      <c r="V507" s="3">
        <v>11</v>
      </c>
      <c r="W507" s="3">
        <v>904.25</v>
      </c>
      <c r="X507" s="3">
        <v>86926</v>
      </c>
      <c r="Y507" s="3">
        <f>Table1[[#This Row],[Unit Price]]-Table1[[#This Row],[Discount]]</f>
        <v>80.92</v>
      </c>
      <c r="Z507" s="3" t="s">
        <v>3220</v>
      </c>
    </row>
    <row r="508" spans="1:26" x14ac:dyDescent="0.2">
      <c r="A508" s="1">
        <v>2897</v>
      </c>
      <c r="B508" s="1" t="s">
        <v>1127</v>
      </c>
      <c r="C508" s="1" t="s">
        <v>13</v>
      </c>
      <c r="D508" s="1">
        <v>0</v>
      </c>
      <c r="E508" s="1">
        <v>6.48</v>
      </c>
      <c r="F508" s="1">
        <v>10.050000000000001</v>
      </c>
      <c r="G508" s="1" t="s">
        <v>14</v>
      </c>
      <c r="H508" s="1" t="s">
        <v>47</v>
      </c>
      <c r="I508" s="1" t="s">
        <v>24</v>
      </c>
      <c r="J508" s="1" t="s">
        <v>64</v>
      </c>
      <c r="K508" s="1" t="s">
        <v>49</v>
      </c>
      <c r="L508" s="1" t="s">
        <v>1130</v>
      </c>
      <c r="M508" s="1">
        <v>0.37</v>
      </c>
      <c r="N508" s="1" t="s">
        <v>8</v>
      </c>
      <c r="O508" s="1" t="s">
        <v>28</v>
      </c>
      <c r="P508" s="1" t="s">
        <v>60</v>
      </c>
      <c r="Q508" s="1" t="s">
        <v>1129</v>
      </c>
      <c r="R508" s="1">
        <v>55369</v>
      </c>
      <c r="S508" s="2">
        <v>42048</v>
      </c>
      <c r="T508" s="2">
        <v>42050</v>
      </c>
      <c r="U508" s="1">
        <v>-38.72</v>
      </c>
      <c r="V508" s="1">
        <v>2</v>
      </c>
      <c r="W508" s="1">
        <v>16.309999999999999</v>
      </c>
      <c r="X508" s="1">
        <v>86926</v>
      </c>
      <c r="Y508" s="1">
        <f>Table1[[#This Row],[Unit Price]]-Table1[[#This Row],[Discount]]</f>
        <v>6.48</v>
      </c>
      <c r="Z508" s="1" t="s">
        <v>3220</v>
      </c>
    </row>
    <row r="509" spans="1:26" x14ac:dyDescent="0.2">
      <c r="A509" s="3">
        <v>2058</v>
      </c>
      <c r="B509" s="3" t="s">
        <v>1131</v>
      </c>
      <c r="C509" s="3" t="s">
        <v>92</v>
      </c>
      <c r="D509" s="3">
        <v>7.0000000000000007E-2</v>
      </c>
      <c r="E509" s="3">
        <v>5.98</v>
      </c>
      <c r="F509" s="3">
        <v>5.46</v>
      </c>
      <c r="G509" s="3" t="s">
        <v>14</v>
      </c>
      <c r="H509" s="3" t="s">
        <v>70</v>
      </c>
      <c r="I509" s="3" t="s">
        <v>24</v>
      </c>
      <c r="J509" s="3" t="s">
        <v>64</v>
      </c>
      <c r="K509" s="3" t="s">
        <v>49</v>
      </c>
      <c r="L509" s="3" t="s">
        <v>1132</v>
      </c>
      <c r="M509" s="3">
        <v>0.36</v>
      </c>
      <c r="N509" s="3" t="s">
        <v>8</v>
      </c>
      <c r="O509" s="3" t="s">
        <v>9</v>
      </c>
      <c r="P509" s="3" t="s">
        <v>73</v>
      </c>
      <c r="Q509" s="3" t="s">
        <v>1133</v>
      </c>
      <c r="R509" s="3">
        <v>28601</v>
      </c>
      <c r="S509" s="4">
        <v>42048</v>
      </c>
      <c r="T509" s="4">
        <v>42050</v>
      </c>
      <c r="U509" s="3">
        <v>46.65</v>
      </c>
      <c r="V509" s="3">
        <v>5</v>
      </c>
      <c r="W509" s="3">
        <v>32.76</v>
      </c>
      <c r="X509" s="3">
        <v>88040</v>
      </c>
      <c r="Y509" s="3">
        <f>Table1[[#This Row],[Unit Price]]-Table1[[#This Row],[Discount]]</f>
        <v>5.91</v>
      </c>
      <c r="Z509" s="3" t="s">
        <v>3219</v>
      </c>
    </row>
    <row r="510" spans="1:26" x14ac:dyDescent="0.2">
      <c r="A510" s="1">
        <v>3170</v>
      </c>
      <c r="B510" s="1" t="s">
        <v>1134</v>
      </c>
      <c r="C510" s="1" t="s">
        <v>92</v>
      </c>
      <c r="D510" s="1">
        <v>0.1</v>
      </c>
      <c r="E510" s="1">
        <v>7.28</v>
      </c>
      <c r="F510" s="1">
        <v>5.47</v>
      </c>
      <c r="G510" s="1" t="s">
        <v>14</v>
      </c>
      <c r="H510" s="1" t="s">
        <v>70</v>
      </c>
      <c r="I510" s="1" t="s">
        <v>24</v>
      </c>
      <c r="J510" s="1" t="s">
        <v>64</v>
      </c>
      <c r="K510" s="1" t="s">
        <v>49</v>
      </c>
      <c r="L510" s="1" t="s">
        <v>1135</v>
      </c>
      <c r="M510" s="1">
        <v>0.35</v>
      </c>
      <c r="N510" s="1" t="s">
        <v>8</v>
      </c>
      <c r="O510" s="1" t="s">
        <v>9</v>
      </c>
      <c r="P510" s="1" t="s">
        <v>99</v>
      </c>
      <c r="Q510" s="1" t="s">
        <v>1136</v>
      </c>
      <c r="R510" s="1">
        <v>34952</v>
      </c>
      <c r="S510" s="2">
        <v>42048</v>
      </c>
      <c r="T510" s="2">
        <v>42048</v>
      </c>
      <c r="U510" s="1">
        <v>167.334</v>
      </c>
      <c r="V510" s="1">
        <v>12</v>
      </c>
      <c r="W510" s="1">
        <v>83.14</v>
      </c>
      <c r="X510" s="1">
        <v>86489</v>
      </c>
      <c r="Y510" s="1">
        <f>Table1[[#This Row],[Unit Price]]-Table1[[#This Row],[Discount]]</f>
        <v>7.1800000000000006</v>
      </c>
      <c r="Z510" s="1" t="s">
        <v>3219</v>
      </c>
    </row>
    <row r="511" spans="1:26" x14ac:dyDescent="0.2">
      <c r="A511" s="3">
        <v>2190</v>
      </c>
      <c r="B511" s="3" t="s">
        <v>1137</v>
      </c>
      <c r="C511" s="3" t="s">
        <v>1</v>
      </c>
      <c r="D511" s="3">
        <v>0.05</v>
      </c>
      <c r="E511" s="3">
        <v>16.98</v>
      </c>
      <c r="F511" s="3">
        <v>7.78</v>
      </c>
      <c r="G511" s="3" t="s">
        <v>14</v>
      </c>
      <c r="H511" s="3" t="s">
        <v>47</v>
      </c>
      <c r="I511" s="3" t="s">
        <v>24</v>
      </c>
      <c r="J511" s="3" t="s">
        <v>25</v>
      </c>
      <c r="K511" s="3" t="s">
        <v>18</v>
      </c>
      <c r="L511" s="3" t="s">
        <v>1138</v>
      </c>
      <c r="M511" s="3">
        <v>0.56999999999999995</v>
      </c>
      <c r="N511" s="3" t="s">
        <v>8</v>
      </c>
      <c r="O511" s="3" t="s">
        <v>28</v>
      </c>
      <c r="P511" s="3" t="s">
        <v>265</v>
      </c>
      <c r="Q511" s="3" t="s">
        <v>1139</v>
      </c>
      <c r="R511" s="3">
        <v>48227</v>
      </c>
      <c r="S511" s="4">
        <v>42049</v>
      </c>
      <c r="T511" s="4">
        <v>42051</v>
      </c>
      <c r="U511" s="3">
        <v>-47.28</v>
      </c>
      <c r="V511" s="3">
        <v>45</v>
      </c>
      <c r="W511" s="3">
        <v>761.67</v>
      </c>
      <c r="X511" s="3">
        <v>41636</v>
      </c>
      <c r="Y511" s="3">
        <f>Table1[[#This Row],[Unit Price]]-Table1[[#This Row],[Discount]]</f>
        <v>16.93</v>
      </c>
      <c r="Z511" s="3" t="s">
        <v>3220</v>
      </c>
    </row>
    <row r="512" spans="1:26" x14ac:dyDescent="0.2">
      <c r="A512" s="1">
        <v>2190</v>
      </c>
      <c r="B512" s="1" t="s">
        <v>1137</v>
      </c>
      <c r="C512" s="1" t="s">
        <v>1</v>
      </c>
      <c r="D512" s="1">
        <v>0.03</v>
      </c>
      <c r="E512" s="1">
        <v>115.99</v>
      </c>
      <c r="F512" s="1">
        <v>4.2300000000000004</v>
      </c>
      <c r="G512" s="1" t="s">
        <v>14</v>
      </c>
      <c r="H512" s="1" t="s">
        <v>47</v>
      </c>
      <c r="I512" s="1" t="s">
        <v>16</v>
      </c>
      <c r="J512" s="1" t="s">
        <v>111</v>
      </c>
      <c r="K512" s="1" t="s">
        <v>49</v>
      </c>
      <c r="L512" s="1" t="s">
        <v>1140</v>
      </c>
      <c r="M512" s="1">
        <v>0.56000000000000005</v>
      </c>
      <c r="N512" s="1" t="s">
        <v>8</v>
      </c>
      <c r="O512" s="1" t="s">
        <v>28</v>
      </c>
      <c r="P512" s="1" t="s">
        <v>265</v>
      </c>
      <c r="Q512" s="1" t="s">
        <v>1139</v>
      </c>
      <c r="R512" s="1">
        <v>48227</v>
      </c>
      <c r="S512" s="2">
        <v>42049</v>
      </c>
      <c r="T512" s="2">
        <v>42051</v>
      </c>
      <c r="U512" s="1">
        <v>722.24099999999999</v>
      </c>
      <c r="V512" s="1">
        <v>49</v>
      </c>
      <c r="W512" s="1">
        <v>5014.07</v>
      </c>
      <c r="X512" s="1">
        <v>41636</v>
      </c>
      <c r="Y512" s="1">
        <f>Table1[[#This Row],[Unit Price]]-Table1[[#This Row],[Discount]]</f>
        <v>115.96</v>
      </c>
      <c r="Z512" s="1" t="s">
        <v>3220</v>
      </c>
    </row>
    <row r="513" spans="1:26" x14ac:dyDescent="0.2">
      <c r="A513" s="3">
        <v>2193</v>
      </c>
      <c r="B513" s="3" t="s">
        <v>1141</v>
      </c>
      <c r="C513" s="3" t="s">
        <v>1</v>
      </c>
      <c r="D513" s="3">
        <v>0.05</v>
      </c>
      <c r="E513" s="3">
        <v>16.98</v>
      </c>
      <c r="F513" s="3">
        <v>7.78</v>
      </c>
      <c r="G513" s="3" t="s">
        <v>14</v>
      </c>
      <c r="H513" s="3" t="s">
        <v>47</v>
      </c>
      <c r="I513" s="3" t="s">
        <v>24</v>
      </c>
      <c r="J513" s="3" t="s">
        <v>25</v>
      </c>
      <c r="K513" s="3" t="s">
        <v>18</v>
      </c>
      <c r="L513" s="3" t="s">
        <v>1138</v>
      </c>
      <c r="M513" s="3">
        <v>0.56999999999999995</v>
      </c>
      <c r="N513" s="3" t="s">
        <v>8</v>
      </c>
      <c r="O513" s="3" t="s">
        <v>9</v>
      </c>
      <c r="P513" s="3" t="s">
        <v>73</v>
      </c>
      <c r="Q513" s="3" t="s">
        <v>74</v>
      </c>
      <c r="R513" s="3">
        <v>28560</v>
      </c>
      <c r="S513" s="4">
        <v>42049</v>
      </c>
      <c r="T513" s="4">
        <v>42051</v>
      </c>
      <c r="U513" s="3">
        <v>-161</v>
      </c>
      <c r="V513" s="3">
        <v>11</v>
      </c>
      <c r="W513" s="3">
        <v>186.19</v>
      </c>
      <c r="X513" s="3">
        <v>90685</v>
      </c>
      <c r="Y513" s="3">
        <f>Table1[[#This Row],[Unit Price]]-Table1[[#This Row],[Discount]]</f>
        <v>16.93</v>
      </c>
      <c r="Z513" s="3" t="s">
        <v>3219</v>
      </c>
    </row>
    <row r="514" spans="1:26" x14ac:dyDescent="0.2">
      <c r="A514" s="1">
        <v>2193</v>
      </c>
      <c r="B514" s="1" t="s">
        <v>1141</v>
      </c>
      <c r="C514" s="1" t="s">
        <v>1</v>
      </c>
      <c r="D514" s="1">
        <v>0.03</v>
      </c>
      <c r="E514" s="1">
        <v>115.99</v>
      </c>
      <c r="F514" s="1">
        <v>4.2300000000000004</v>
      </c>
      <c r="G514" s="1" t="s">
        <v>14</v>
      </c>
      <c r="H514" s="1" t="s">
        <v>47</v>
      </c>
      <c r="I514" s="1" t="s">
        <v>16</v>
      </c>
      <c r="J514" s="1" t="s">
        <v>111</v>
      </c>
      <c r="K514" s="1" t="s">
        <v>49</v>
      </c>
      <c r="L514" s="1" t="s">
        <v>1140</v>
      </c>
      <c r="M514" s="1">
        <v>0.56000000000000005</v>
      </c>
      <c r="N514" s="1" t="s">
        <v>8</v>
      </c>
      <c r="O514" s="1" t="s">
        <v>9</v>
      </c>
      <c r="P514" s="1" t="s">
        <v>73</v>
      </c>
      <c r="Q514" s="1" t="s">
        <v>74</v>
      </c>
      <c r="R514" s="1">
        <v>28560</v>
      </c>
      <c r="S514" s="2">
        <v>42049</v>
      </c>
      <c r="T514" s="2">
        <v>42051</v>
      </c>
      <c r="U514" s="1">
        <v>848.3646</v>
      </c>
      <c r="V514" s="1">
        <v>12</v>
      </c>
      <c r="W514" s="1">
        <v>1227.94</v>
      </c>
      <c r="X514" s="1">
        <v>90685</v>
      </c>
      <c r="Y514" s="1">
        <f>Table1[[#This Row],[Unit Price]]-Table1[[#This Row],[Discount]]</f>
        <v>115.96</v>
      </c>
      <c r="Z514" s="1" t="s">
        <v>3219</v>
      </c>
    </row>
    <row r="515" spans="1:26" x14ac:dyDescent="0.2">
      <c r="A515" s="3">
        <v>2358</v>
      </c>
      <c r="B515" s="3" t="s">
        <v>1142</v>
      </c>
      <c r="C515" s="3" t="s">
        <v>1</v>
      </c>
      <c r="D515" s="3">
        <v>0.05</v>
      </c>
      <c r="E515" s="3">
        <v>2.08</v>
      </c>
      <c r="F515" s="3">
        <v>2.56</v>
      </c>
      <c r="G515" s="3" t="s">
        <v>14</v>
      </c>
      <c r="H515" s="3" t="s">
        <v>47</v>
      </c>
      <c r="I515" s="3" t="s">
        <v>24</v>
      </c>
      <c r="J515" s="3" t="s">
        <v>544</v>
      </c>
      <c r="K515" s="3" t="s">
        <v>18</v>
      </c>
      <c r="L515" s="3" t="s">
        <v>1143</v>
      </c>
      <c r="M515" s="3">
        <v>0.55000000000000004</v>
      </c>
      <c r="N515" s="3" t="s">
        <v>8</v>
      </c>
      <c r="O515" s="3" t="s">
        <v>9</v>
      </c>
      <c r="P515" s="3" t="s">
        <v>99</v>
      </c>
      <c r="Q515" s="3" t="s">
        <v>1072</v>
      </c>
      <c r="R515" s="3">
        <v>33311</v>
      </c>
      <c r="S515" s="4">
        <v>42049</v>
      </c>
      <c r="T515" s="4">
        <v>42051</v>
      </c>
      <c r="U515" s="3">
        <v>-1045.0160000000001</v>
      </c>
      <c r="V515" s="3">
        <v>19</v>
      </c>
      <c r="W515" s="3">
        <v>40.93</v>
      </c>
      <c r="X515" s="3">
        <v>88268</v>
      </c>
      <c r="Y515" s="3">
        <f>Table1[[#This Row],[Unit Price]]-Table1[[#This Row],[Discount]]</f>
        <v>2.0300000000000002</v>
      </c>
      <c r="Z515" s="3" t="s">
        <v>3219</v>
      </c>
    </row>
    <row r="516" spans="1:26" x14ac:dyDescent="0.2">
      <c r="A516" s="1">
        <v>2490</v>
      </c>
      <c r="B516" s="1" t="s">
        <v>430</v>
      </c>
      <c r="C516" s="1" t="s">
        <v>1</v>
      </c>
      <c r="D516" s="1">
        <v>0.09</v>
      </c>
      <c r="E516" s="1">
        <v>348.21</v>
      </c>
      <c r="F516" s="1">
        <v>40.19</v>
      </c>
      <c r="G516" s="1" t="s">
        <v>2</v>
      </c>
      <c r="H516" s="1" t="s">
        <v>47</v>
      </c>
      <c r="I516" s="1" t="s">
        <v>4</v>
      </c>
      <c r="J516" s="1" t="s">
        <v>5</v>
      </c>
      <c r="K516" s="1" t="s">
        <v>6</v>
      </c>
      <c r="L516" s="1" t="s">
        <v>7</v>
      </c>
      <c r="M516" s="1">
        <v>0.62</v>
      </c>
      <c r="N516" s="1" t="s">
        <v>8</v>
      </c>
      <c r="O516" s="1" t="s">
        <v>35</v>
      </c>
      <c r="P516" s="1" t="s">
        <v>66</v>
      </c>
      <c r="Q516" s="1" t="s">
        <v>432</v>
      </c>
      <c r="R516" s="1">
        <v>92627</v>
      </c>
      <c r="S516" s="2">
        <v>42049</v>
      </c>
      <c r="T516" s="2">
        <v>42051</v>
      </c>
      <c r="U516" s="1">
        <v>-93.85</v>
      </c>
      <c r="V516" s="1">
        <v>2</v>
      </c>
      <c r="W516" s="1">
        <v>662.8</v>
      </c>
      <c r="X516" s="1">
        <v>86884</v>
      </c>
      <c r="Y516" s="1">
        <f>Table1[[#This Row],[Unit Price]]-Table1[[#This Row],[Discount]]</f>
        <v>348.12</v>
      </c>
      <c r="Z516" s="1" t="s">
        <v>3221</v>
      </c>
    </row>
    <row r="517" spans="1:26" x14ac:dyDescent="0.2">
      <c r="A517" s="3">
        <v>2491</v>
      </c>
      <c r="B517" s="3" t="s">
        <v>433</v>
      </c>
      <c r="C517" s="3" t="s">
        <v>1</v>
      </c>
      <c r="D517" s="3">
        <v>0.09</v>
      </c>
      <c r="E517" s="3">
        <v>348.21</v>
      </c>
      <c r="F517" s="3">
        <v>40.19</v>
      </c>
      <c r="G517" s="3" t="s">
        <v>2</v>
      </c>
      <c r="H517" s="3" t="s">
        <v>47</v>
      </c>
      <c r="I517" s="3" t="s">
        <v>4</v>
      </c>
      <c r="J517" s="3" t="s">
        <v>5</v>
      </c>
      <c r="K517" s="3" t="s">
        <v>6</v>
      </c>
      <c r="L517" s="3" t="s">
        <v>7</v>
      </c>
      <c r="M517" s="3">
        <v>0.62</v>
      </c>
      <c r="N517" s="3" t="s">
        <v>8</v>
      </c>
      <c r="O517" s="3" t="s">
        <v>35</v>
      </c>
      <c r="P517" s="3" t="s">
        <v>66</v>
      </c>
      <c r="Q517" s="3" t="s">
        <v>76</v>
      </c>
      <c r="R517" s="3">
        <v>90045</v>
      </c>
      <c r="S517" s="4">
        <v>42049</v>
      </c>
      <c r="T517" s="4">
        <v>42051</v>
      </c>
      <c r="U517" s="3">
        <v>-93.85</v>
      </c>
      <c r="V517" s="3">
        <v>8</v>
      </c>
      <c r="W517" s="3">
        <v>2651.21</v>
      </c>
      <c r="X517" s="3">
        <v>48836</v>
      </c>
      <c r="Y517" s="3">
        <f>Table1[[#This Row],[Unit Price]]-Table1[[#This Row],[Discount]]</f>
        <v>348.12</v>
      </c>
      <c r="Z517" s="3" t="s">
        <v>3221</v>
      </c>
    </row>
    <row r="518" spans="1:26" x14ac:dyDescent="0.2">
      <c r="A518" s="1">
        <v>3069</v>
      </c>
      <c r="B518" s="1" t="s">
        <v>1144</v>
      </c>
      <c r="C518" s="1" t="s">
        <v>1</v>
      </c>
      <c r="D518" s="1">
        <v>0.09</v>
      </c>
      <c r="E518" s="1">
        <v>1.82</v>
      </c>
      <c r="F518" s="1">
        <v>0.83</v>
      </c>
      <c r="G518" s="1" t="s">
        <v>14</v>
      </c>
      <c r="H518" s="1" t="s">
        <v>15</v>
      </c>
      <c r="I518" s="1" t="s">
        <v>24</v>
      </c>
      <c r="J518" s="1" t="s">
        <v>25</v>
      </c>
      <c r="K518" s="1" t="s">
        <v>26</v>
      </c>
      <c r="L518" s="1" t="s">
        <v>1145</v>
      </c>
      <c r="M518" s="1">
        <v>0.56999999999999995</v>
      </c>
      <c r="N518" s="1" t="s">
        <v>8</v>
      </c>
      <c r="O518" s="1" t="s">
        <v>28</v>
      </c>
      <c r="P518" s="1" t="s">
        <v>60</v>
      </c>
      <c r="Q518" s="1" t="s">
        <v>1146</v>
      </c>
      <c r="R518" s="1">
        <v>55128</v>
      </c>
      <c r="S518" s="2">
        <v>42049</v>
      </c>
      <c r="T518" s="2">
        <v>42050</v>
      </c>
      <c r="U518" s="1">
        <v>-6.734</v>
      </c>
      <c r="V518" s="1">
        <v>22</v>
      </c>
      <c r="W518" s="1">
        <v>36.82</v>
      </c>
      <c r="X518" s="1">
        <v>88192</v>
      </c>
      <c r="Y518" s="1">
        <f>Table1[[#This Row],[Unit Price]]-Table1[[#This Row],[Discount]]</f>
        <v>1.73</v>
      </c>
      <c r="Z518" s="1" t="s">
        <v>3220</v>
      </c>
    </row>
    <row r="519" spans="1:26" x14ac:dyDescent="0.2">
      <c r="A519" s="3">
        <v>3393</v>
      </c>
      <c r="B519" s="3" t="s">
        <v>1147</v>
      </c>
      <c r="C519" s="3" t="s">
        <v>1</v>
      </c>
      <c r="D519" s="3">
        <v>0.08</v>
      </c>
      <c r="E519" s="3">
        <v>4.4800000000000004</v>
      </c>
      <c r="F519" s="3">
        <v>2.5</v>
      </c>
      <c r="G519" s="3" t="s">
        <v>14</v>
      </c>
      <c r="H519" s="3" t="s">
        <v>15</v>
      </c>
      <c r="I519" s="3" t="s">
        <v>24</v>
      </c>
      <c r="J519" s="3" t="s">
        <v>321</v>
      </c>
      <c r="K519" s="3" t="s">
        <v>49</v>
      </c>
      <c r="L519" s="3" t="s">
        <v>997</v>
      </c>
      <c r="M519" s="3">
        <v>0.37</v>
      </c>
      <c r="N519" s="3" t="s">
        <v>8</v>
      </c>
      <c r="O519" s="3" t="s">
        <v>35</v>
      </c>
      <c r="P519" s="3" t="s">
        <v>42</v>
      </c>
      <c r="Q519" s="3" t="s">
        <v>1148</v>
      </c>
      <c r="R519" s="3">
        <v>99163</v>
      </c>
      <c r="S519" s="4">
        <v>42049</v>
      </c>
      <c r="T519" s="4">
        <v>42050</v>
      </c>
      <c r="U519" s="3">
        <v>-3.2448000000000001</v>
      </c>
      <c r="V519" s="3">
        <v>19</v>
      </c>
      <c r="W519" s="3">
        <v>80.2</v>
      </c>
      <c r="X519" s="3">
        <v>87909</v>
      </c>
      <c r="Y519" s="3">
        <f>Table1[[#This Row],[Unit Price]]-Table1[[#This Row],[Discount]]</f>
        <v>4.4000000000000004</v>
      </c>
      <c r="Z519" s="3" t="s">
        <v>3221</v>
      </c>
    </row>
    <row r="520" spans="1:26" x14ac:dyDescent="0.2">
      <c r="A520" s="1">
        <v>306</v>
      </c>
      <c r="B520" s="1" t="s">
        <v>1149</v>
      </c>
      <c r="C520" s="1" t="s">
        <v>13</v>
      </c>
      <c r="D520" s="1">
        <v>0.01</v>
      </c>
      <c r="E520" s="1">
        <v>8.33</v>
      </c>
      <c r="F520" s="1">
        <v>1.99</v>
      </c>
      <c r="G520" s="1" t="s">
        <v>14</v>
      </c>
      <c r="H520" s="1" t="s">
        <v>3</v>
      </c>
      <c r="I520" s="1" t="s">
        <v>16</v>
      </c>
      <c r="J520" s="1" t="s">
        <v>17</v>
      </c>
      <c r="K520" s="1" t="s">
        <v>18</v>
      </c>
      <c r="L520" s="1" t="s">
        <v>1150</v>
      </c>
      <c r="M520" s="1">
        <v>0.52</v>
      </c>
      <c r="N520" s="1" t="s">
        <v>8</v>
      </c>
      <c r="O520" s="1" t="s">
        <v>87</v>
      </c>
      <c r="P520" s="1" t="s">
        <v>394</v>
      </c>
      <c r="Q520" s="1" t="s">
        <v>1151</v>
      </c>
      <c r="R520" s="1">
        <v>21208</v>
      </c>
      <c r="S520" s="2">
        <v>42049</v>
      </c>
      <c r="T520" s="2">
        <v>42050</v>
      </c>
      <c r="U520" s="1">
        <v>15.895200000000001</v>
      </c>
      <c r="V520" s="1">
        <v>8</v>
      </c>
      <c r="W520" s="1">
        <v>70.16</v>
      </c>
      <c r="X520" s="1">
        <v>87057</v>
      </c>
      <c r="Y520" s="1">
        <f>Table1[[#This Row],[Unit Price]]-Table1[[#This Row],[Discount]]</f>
        <v>8.32</v>
      </c>
      <c r="Z520" s="1" t="s">
        <v>3222</v>
      </c>
    </row>
    <row r="521" spans="1:26" x14ac:dyDescent="0.2">
      <c r="A521" s="3">
        <v>306</v>
      </c>
      <c r="B521" s="3" t="s">
        <v>1149</v>
      </c>
      <c r="C521" s="3" t="s">
        <v>13</v>
      </c>
      <c r="D521" s="3">
        <v>0.04</v>
      </c>
      <c r="E521" s="3">
        <v>85.99</v>
      </c>
      <c r="F521" s="3">
        <v>0.99</v>
      </c>
      <c r="G521" s="3" t="s">
        <v>14</v>
      </c>
      <c r="H521" s="3" t="s">
        <v>3</v>
      </c>
      <c r="I521" s="3" t="s">
        <v>16</v>
      </c>
      <c r="J521" s="3" t="s">
        <v>111</v>
      </c>
      <c r="K521" s="3" t="s">
        <v>26</v>
      </c>
      <c r="L521" s="3" t="s">
        <v>1152</v>
      </c>
      <c r="M521" s="3">
        <v>0.55000000000000004</v>
      </c>
      <c r="N521" s="3" t="s">
        <v>8</v>
      </c>
      <c r="O521" s="3" t="s">
        <v>87</v>
      </c>
      <c r="P521" s="3" t="s">
        <v>394</v>
      </c>
      <c r="Q521" s="3" t="s">
        <v>1151</v>
      </c>
      <c r="R521" s="3">
        <v>21208</v>
      </c>
      <c r="S521" s="4">
        <v>42049</v>
      </c>
      <c r="T521" s="4">
        <v>42051</v>
      </c>
      <c r="U521" s="3">
        <v>855.99329999999998</v>
      </c>
      <c r="V521" s="3">
        <v>17</v>
      </c>
      <c r="W521" s="3">
        <v>1240.57</v>
      </c>
      <c r="X521" s="3">
        <v>87057</v>
      </c>
      <c r="Y521" s="3">
        <f>Table1[[#This Row],[Unit Price]]-Table1[[#This Row],[Discount]]</f>
        <v>85.949999999999989</v>
      </c>
      <c r="Z521" s="3" t="s">
        <v>3222</v>
      </c>
    </row>
    <row r="522" spans="1:26" x14ac:dyDescent="0.2">
      <c r="A522" s="1">
        <v>308</v>
      </c>
      <c r="B522" s="1" t="s">
        <v>1153</v>
      </c>
      <c r="C522" s="1" t="s">
        <v>13</v>
      </c>
      <c r="D522" s="1">
        <v>0.01</v>
      </c>
      <c r="E522" s="1">
        <v>8.33</v>
      </c>
      <c r="F522" s="1">
        <v>1.99</v>
      </c>
      <c r="G522" s="1" t="s">
        <v>14</v>
      </c>
      <c r="H522" s="1" t="s">
        <v>3</v>
      </c>
      <c r="I522" s="1" t="s">
        <v>16</v>
      </c>
      <c r="J522" s="1" t="s">
        <v>17</v>
      </c>
      <c r="K522" s="1" t="s">
        <v>18</v>
      </c>
      <c r="L522" s="1" t="s">
        <v>1150</v>
      </c>
      <c r="M522" s="1">
        <v>0.52</v>
      </c>
      <c r="N522" s="1" t="s">
        <v>8</v>
      </c>
      <c r="O522" s="1" t="s">
        <v>35</v>
      </c>
      <c r="P522" s="1" t="s">
        <v>42</v>
      </c>
      <c r="Q522" s="1" t="s">
        <v>118</v>
      </c>
      <c r="R522" s="1">
        <v>98115</v>
      </c>
      <c r="S522" s="2">
        <v>42049</v>
      </c>
      <c r="T522" s="2">
        <v>42050</v>
      </c>
      <c r="U522" s="1">
        <v>10.74</v>
      </c>
      <c r="V522" s="1">
        <v>32</v>
      </c>
      <c r="W522" s="1">
        <v>280.62</v>
      </c>
      <c r="X522" s="1">
        <v>37760</v>
      </c>
      <c r="Y522" s="1">
        <f>Table1[[#This Row],[Unit Price]]-Table1[[#This Row],[Discount]]</f>
        <v>8.32</v>
      </c>
      <c r="Z522" s="1" t="s">
        <v>3221</v>
      </c>
    </row>
    <row r="523" spans="1:26" x14ac:dyDescent="0.2">
      <c r="A523" s="3">
        <v>1156</v>
      </c>
      <c r="B523" s="3" t="s">
        <v>1154</v>
      </c>
      <c r="C523" s="3" t="s">
        <v>13</v>
      </c>
      <c r="D523" s="3">
        <v>0.06</v>
      </c>
      <c r="E523" s="3">
        <v>175.99</v>
      </c>
      <c r="F523" s="3">
        <v>8.99</v>
      </c>
      <c r="G523" s="3" t="s">
        <v>14</v>
      </c>
      <c r="H523" s="3" t="s">
        <v>15</v>
      </c>
      <c r="I523" s="3" t="s">
        <v>16</v>
      </c>
      <c r="J523" s="3" t="s">
        <v>111</v>
      </c>
      <c r="K523" s="3" t="s">
        <v>49</v>
      </c>
      <c r="L523" s="3" t="s">
        <v>1155</v>
      </c>
      <c r="M523" s="3">
        <v>0.56999999999999995</v>
      </c>
      <c r="N523" s="3" t="s">
        <v>8</v>
      </c>
      <c r="O523" s="3" t="s">
        <v>87</v>
      </c>
      <c r="P523" s="3" t="s">
        <v>379</v>
      </c>
      <c r="Q523" s="3" t="s">
        <v>1156</v>
      </c>
      <c r="R523" s="3">
        <v>1876</v>
      </c>
      <c r="S523" s="4">
        <v>42049</v>
      </c>
      <c r="T523" s="4">
        <v>42050</v>
      </c>
      <c r="U523" s="3">
        <v>48.47148</v>
      </c>
      <c r="V523" s="3">
        <v>7</v>
      </c>
      <c r="W523" s="3">
        <v>1013.84</v>
      </c>
      <c r="X523" s="3">
        <v>90855</v>
      </c>
      <c r="Y523" s="3">
        <f>Table1[[#This Row],[Unit Price]]-Table1[[#This Row],[Discount]]</f>
        <v>175.93</v>
      </c>
      <c r="Z523" s="3" t="s">
        <v>3222</v>
      </c>
    </row>
    <row r="524" spans="1:26" x14ac:dyDescent="0.2">
      <c r="A524" s="1">
        <v>1745</v>
      </c>
      <c r="B524" s="1" t="s">
        <v>335</v>
      </c>
      <c r="C524" s="1" t="s">
        <v>23</v>
      </c>
      <c r="D524" s="1">
        <v>0.04</v>
      </c>
      <c r="E524" s="1">
        <v>60.65</v>
      </c>
      <c r="F524" s="1">
        <v>12.23</v>
      </c>
      <c r="G524" s="1" t="s">
        <v>14</v>
      </c>
      <c r="H524" s="1" t="s">
        <v>47</v>
      </c>
      <c r="I524" s="1" t="s">
        <v>4</v>
      </c>
      <c r="J524" s="1" t="s">
        <v>102</v>
      </c>
      <c r="K524" s="1" t="s">
        <v>120</v>
      </c>
      <c r="L524" s="1" t="s">
        <v>1157</v>
      </c>
      <c r="M524" s="1">
        <v>0.64</v>
      </c>
      <c r="N524" s="1" t="s">
        <v>8</v>
      </c>
      <c r="O524" s="1" t="s">
        <v>9</v>
      </c>
      <c r="P524" s="1" t="s">
        <v>51</v>
      </c>
      <c r="Q524" s="1" t="s">
        <v>337</v>
      </c>
      <c r="R524" s="1">
        <v>30305</v>
      </c>
      <c r="S524" s="2">
        <v>42049</v>
      </c>
      <c r="T524" s="2">
        <v>42051</v>
      </c>
      <c r="U524" s="1">
        <v>116.5063</v>
      </c>
      <c r="V524" s="1">
        <v>4</v>
      </c>
      <c r="W524" s="1">
        <v>256.77</v>
      </c>
      <c r="X524" s="1">
        <v>13408</v>
      </c>
      <c r="Y524" s="1">
        <f>Table1[[#This Row],[Unit Price]]-Table1[[#This Row],[Discount]]</f>
        <v>60.61</v>
      </c>
      <c r="Z524" s="1" t="s">
        <v>3219</v>
      </c>
    </row>
    <row r="525" spans="1:26" x14ac:dyDescent="0.2">
      <c r="A525" s="3">
        <v>1749</v>
      </c>
      <c r="B525" s="3" t="s">
        <v>338</v>
      </c>
      <c r="C525" s="3" t="s">
        <v>23</v>
      </c>
      <c r="D525" s="3">
        <v>0.04</v>
      </c>
      <c r="E525" s="3">
        <v>60.65</v>
      </c>
      <c r="F525" s="3">
        <v>12.23</v>
      </c>
      <c r="G525" s="3" t="s">
        <v>14</v>
      </c>
      <c r="H525" s="3" t="s">
        <v>47</v>
      </c>
      <c r="I525" s="3" t="s">
        <v>4</v>
      </c>
      <c r="J525" s="3" t="s">
        <v>102</v>
      </c>
      <c r="K525" s="3" t="s">
        <v>120</v>
      </c>
      <c r="L525" s="3" t="s">
        <v>1157</v>
      </c>
      <c r="M525" s="3">
        <v>0.64</v>
      </c>
      <c r="N525" s="3" t="s">
        <v>8</v>
      </c>
      <c r="O525" s="3" t="s">
        <v>28</v>
      </c>
      <c r="P525" s="3" t="s">
        <v>183</v>
      </c>
      <c r="Q525" s="3" t="s">
        <v>339</v>
      </c>
      <c r="R525" s="3">
        <v>73505</v>
      </c>
      <c r="S525" s="4">
        <v>42049</v>
      </c>
      <c r="T525" s="4">
        <v>42051</v>
      </c>
      <c r="U525" s="3">
        <v>44.2911</v>
      </c>
      <c r="V525" s="3">
        <v>1</v>
      </c>
      <c r="W525" s="3">
        <v>64.19</v>
      </c>
      <c r="X525" s="3">
        <v>87244</v>
      </c>
      <c r="Y525" s="3">
        <f>Table1[[#This Row],[Unit Price]]-Table1[[#This Row],[Discount]]</f>
        <v>60.61</v>
      </c>
      <c r="Z525" s="3" t="s">
        <v>3220</v>
      </c>
    </row>
    <row r="526" spans="1:26" x14ac:dyDescent="0.2">
      <c r="A526" s="1">
        <v>639</v>
      </c>
      <c r="B526" s="1" t="s">
        <v>1158</v>
      </c>
      <c r="C526" s="1" t="s">
        <v>46</v>
      </c>
      <c r="D526" s="1">
        <v>0</v>
      </c>
      <c r="E526" s="1">
        <v>236.97</v>
      </c>
      <c r="F526" s="1">
        <v>59.24</v>
      </c>
      <c r="G526" s="1" t="s">
        <v>2</v>
      </c>
      <c r="H526" s="1" t="s">
        <v>15</v>
      </c>
      <c r="I526" s="1" t="s">
        <v>4</v>
      </c>
      <c r="J526" s="1" t="s">
        <v>5</v>
      </c>
      <c r="K526" s="1" t="s">
        <v>6</v>
      </c>
      <c r="L526" s="1" t="s">
        <v>1159</v>
      </c>
      <c r="M526" s="1">
        <v>0.61</v>
      </c>
      <c r="N526" s="1" t="s">
        <v>8</v>
      </c>
      <c r="O526" s="1" t="s">
        <v>35</v>
      </c>
      <c r="P526" s="1" t="s">
        <v>66</v>
      </c>
      <c r="Q526" s="1" t="s">
        <v>1160</v>
      </c>
      <c r="R526" s="1">
        <v>93454</v>
      </c>
      <c r="S526" s="2">
        <v>42049</v>
      </c>
      <c r="T526" s="2">
        <v>42050</v>
      </c>
      <c r="U526" s="1">
        <v>1192.04</v>
      </c>
      <c r="V526" s="1">
        <v>9</v>
      </c>
      <c r="W526" s="1">
        <v>1769.91</v>
      </c>
      <c r="X526" s="1">
        <v>87952</v>
      </c>
      <c r="Y526" s="1">
        <f>Table1[[#This Row],[Unit Price]]-Table1[[#This Row],[Discount]]</f>
        <v>236.97</v>
      </c>
      <c r="Z526" s="1" t="s">
        <v>3221</v>
      </c>
    </row>
    <row r="527" spans="1:26" x14ac:dyDescent="0.2">
      <c r="A527" s="3">
        <v>640</v>
      </c>
      <c r="B527" s="3" t="s">
        <v>1161</v>
      </c>
      <c r="C527" s="3" t="s">
        <v>46</v>
      </c>
      <c r="D527" s="3">
        <v>0</v>
      </c>
      <c r="E527" s="3">
        <v>236.97</v>
      </c>
      <c r="F527" s="3">
        <v>59.24</v>
      </c>
      <c r="G527" s="3" t="s">
        <v>2</v>
      </c>
      <c r="H527" s="3" t="s">
        <v>15</v>
      </c>
      <c r="I527" s="3" t="s">
        <v>4</v>
      </c>
      <c r="J527" s="3" t="s">
        <v>5</v>
      </c>
      <c r="K527" s="3" t="s">
        <v>6</v>
      </c>
      <c r="L527" s="3" t="s">
        <v>1159</v>
      </c>
      <c r="M527" s="3">
        <v>0.61</v>
      </c>
      <c r="N527" s="3" t="s">
        <v>8</v>
      </c>
      <c r="O527" s="3" t="s">
        <v>35</v>
      </c>
      <c r="P527" s="3" t="s">
        <v>42</v>
      </c>
      <c r="Q527" s="3" t="s">
        <v>118</v>
      </c>
      <c r="R527" s="3">
        <v>98119</v>
      </c>
      <c r="S527" s="4">
        <v>42049</v>
      </c>
      <c r="T527" s="4">
        <v>42050</v>
      </c>
      <c r="U527" s="3">
        <v>1192.04</v>
      </c>
      <c r="V527" s="3">
        <v>34</v>
      </c>
      <c r="W527" s="3">
        <v>6686.34</v>
      </c>
      <c r="X527" s="3">
        <v>56452</v>
      </c>
      <c r="Y527" s="3">
        <f>Table1[[#This Row],[Unit Price]]-Table1[[#This Row],[Discount]]</f>
        <v>236.97</v>
      </c>
      <c r="Z527" s="3" t="s">
        <v>3221</v>
      </c>
    </row>
    <row r="528" spans="1:26" x14ac:dyDescent="0.2">
      <c r="A528" s="1">
        <v>1682</v>
      </c>
      <c r="B528" s="1" t="s">
        <v>1162</v>
      </c>
      <c r="C528" s="1" t="s">
        <v>46</v>
      </c>
      <c r="D528" s="1">
        <v>0.04</v>
      </c>
      <c r="E528" s="1">
        <v>6.28</v>
      </c>
      <c r="F528" s="1">
        <v>5.41</v>
      </c>
      <c r="G528" s="1" t="s">
        <v>14</v>
      </c>
      <c r="H528" s="1" t="s">
        <v>15</v>
      </c>
      <c r="I528" s="1" t="s">
        <v>4</v>
      </c>
      <c r="J528" s="1" t="s">
        <v>102</v>
      </c>
      <c r="K528" s="1" t="s">
        <v>49</v>
      </c>
      <c r="L528" s="1" t="s">
        <v>906</v>
      </c>
      <c r="M528" s="1">
        <v>0.53</v>
      </c>
      <c r="N528" s="1" t="s">
        <v>8</v>
      </c>
      <c r="O528" s="1" t="s">
        <v>28</v>
      </c>
      <c r="P528" s="1" t="s">
        <v>79</v>
      </c>
      <c r="Q528" s="1" t="s">
        <v>509</v>
      </c>
      <c r="R528" s="1">
        <v>60611</v>
      </c>
      <c r="S528" s="2">
        <v>42049</v>
      </c>
      <c r="T528" s="2">
        <v>42051</v>
      </c>
      <c r="U528" s="1">
        <v>-38.380000000000003</v>
      </c>
      <c r="V528" s="1">
        <v>43</v>
      </c>
      <c r="W528" s="1">
        <v>284.48</v>
      </c>
      <c r="X528" s="1">
        <v>14115</v>
      </c>
      <c r="Y528" s="1">
        <f>Table1[[#This Row],[Unit Price]]-Table1[[#This Row],[Discount]]</f>
        <v>6.24</v>
      </c>
      <c r="Z528" s="1" t="s">
        <v>3220</v>
      </c>
    </row>
    <row r="529" spans="1:26" x14ac:dyDescent="0.2">
      <c r="A529" s="3">
        <v>1683</v>
      </c>
      <c r="B529" s="3" t="s">
        <v>1163</v>
      </c>
      <c r="C529" s="3" t="s">
        <v>46</v>
      </c>
      <c r="D529" s="3">
        <v>0.04</v>
      </c>
      <c r="E529" s="3">
        <v>6.28</v>
      </c>
      <c r="F529" s="3">
        <v>5.41</v>
      </c>
      <c r="G529" s="3" t="s">
        <v>14</v>
      </c>
      <c r="H529" s="3" t="s">
        <v>15</v>
      </c>
      <c r="I529" s="3" t="s">
        <v>4</v>
      </c>
      <c r="J529" s="3" t="s">
        <v>102</v>
      </c>
      <c r="K529" s="3" t="s">
        <v>49</v>
      </c>
      <c r="L529" s="3" t="s">
        <v>906</v>
      </c>
      <c r="M529" s="3">
        <v>0.53</v>
      </c>
      <c r="N529" s="3" t="s">
        <v>8</v>
      </c>
      <c r="O529" s="3" t="s">
        <v>28</v>
      </c>
      <c r="P529" s="3" t="s">
        <v>163</v>
      </c>
      <c r="Q529" s="3" t="s">
        <v>1164</v>
      </c>
      <c r="R529" s="3">
        <v>77301</v>
      </c>
      <c r="S529" s="4">
        <v>42049</v>
      </c>
      <c r="T529" s="4">
        <v>42051</v>
      </c>
      <c r="U529" s="3">
        <v>-19.957599999999999</v>
      </c>
      <c r="V529" s="3">
        <v>11</v>
      </c>
      <c r="W529" s="3">
        <v>72.77</v>
      </c>
      <c r="X529" s="3">
        <v>90612</v>
      </c>
      <c r="Y529" s="3">
        <f>Table1[[#This Row],[Unit Price]]-Table1[[#This Row],[Discount]]</f>
        <v>6.24</v>
      </c>
      <c r="Z529" s="3" t="s">
        <v>3220</v>
      </c>
    </row>
    <row r="530" spans="1:26" x14ac:dyDescent="0.2">
      <c r="A530" s="1">
        <v>11</v>
      </c>
      <c r="B530" s="1" t="s">
        <v>1165</v>
      </c>
      <c r="C530" s="1" t="s">
        <v>1</v>
      </c>
      <c r="D530" s="1">
        <v>0.06</v>
      </c>
      <c r="E530" s="1">
        <v>9.48</v>
      </c>
      <c r="F530" s="1">
        <v>7.29</v>
      </c>
      <c r="G530" s="1" t="s">
        <v>14</v>
      </c>
      <c r="H530" s="1" t="s">
        <v>47</v>
      </c>
      <c r="I530" s="1" t="s">
        <v>4</v>
      </c>
      <c r="J530" s="1" t="s">
        <v>102</v>
      </c>
      <c r="K530" s="1" t="s">
        <v>18</v>
      </c>
      <c r="L530" s="1" t="s">
        <v>480</v>
      </c>
      <c r="M530" s="1">
        <v>0.45</v>
      </c>
      <c r="N530" s="1" t="s">
        <v>8</v>
      </c>
      <c r="O530" s="1" t="s">
        <v>87</v>
      </c>
      <c r="P530" s="1" t="s">
        <v>373</v>
      </c>
      <c r="Q530" s="1" t="s">
        <v>1166</v>
      </c>
      <c r="R530" s="1">
        <v>7203</v>
      </c>
      <c r="S530" s="2">
        <v>42050</v>
      </c>
      <c r="T530" s="2">
        <v>42052</v>
      </c>
      <c r="U530" s="1">
        <v>-53.809600000000003</v>
      </c>
      <c r="V530" s="1">
        <v>22</v>
      </c>
      <c r="W530" s="1">
        <v>211.15</v>
      </c>
      <c r="X530" s="1">
        <v>90192</v>
      </c>
      <c r="Y530" s="1">
        <f>Table1[[#This Row],[Unit Price]]-Table1[[#This Row],[Discount]]</f>
        <v>9.42</v>
      </c>
      <c r="Z530" s="1" t="s">
        <v>3222</v>
      </c>
    </row>
    <row r="531" spans="1:26" x14ac:dyDescent="0.2">
      <c r="A531" s="3">
        <v>596</v>
      </c>
      <c r="B531" s="3" t="s">
        <v>1167</v>
      </c>
      <c r="C531" s="3" t="s">
        <v>1</v>
      </c>
      <c r="D531" s="3">
        <v>0.03</v>
      </c>
      <c r="E531" s="3">
        <v>3.8</v>
      </c>
      <c r="F531" s="3">
        <v>1.49</v>
      </c>
      <c r="G531" s="3" t="s">
        <v>14</v>
      </c>
      <c r="H531" s="3" t="s">
        <v>15</v>
      </c>
      <c r="I531" s="3" t="s">
        <v>24</v>
      </c>
      <c r="J531" s="3" t="s">
        <v>48</v>
      </c>
      <c r="K531" s="3" t="s">
        <v>49</v>
      </c>
      <c r="L531" s="3" t="s">
        <v>1168</v>
      </c>
      <c r="M531" s="3">
        <v>0.38</v>
      </c>
      <c r="N531" s="3" t="s">
        <v>8</v>
      </c>
      <c r="O531" s="3" t="s">
        <v>28</v>
      </c>
      <c r="P531" s="3" t="s">
        <v>29</v>
      </c>
      <c r="Q531" s="3" t="s">
        <v>1169</v>
      </c>
      <c r="R531" s="3">
        <v>46032</v>
      </c>
      <c r="S531" s="4">
        <v>42050</v>
      </c>
      <c r="T531" s="4">
        <v>42052</v>
      </c>
      <c r="U531" s="3">
        <v>15.2745</v>
      </c>
      <c r="V531" s="3">
        <v>6</v>
      </c>
      <c r="W531" s="3">
        <v>24.27</v>
      </c>
      <c r="X531" s="3">
        <v>86308</v>
      </c>
      <c r="Y531" s="3">
        <f>Table1[[#This Row],[Unit Price]]-Table1[[#This Row],[Discount]]</f>
        <v>3.77</v>
      </c>
      <c r="Z531" s="3" t="s">
        <v>3220</v>
      </c>
    </row>
    <row r="532" spans="1:26" x14ac:dyDescent="0.2">
      <c r="A532" s="1">
        <v>596</v>
      </c>
      <c r="B532" s="1" t="s">
        <v>1167</v>
      </c>
      <c r="C532" s="1" t="s">
        <v>1</v>
      </c>
      <c r="D532" s="1">
        <v>7.0000000000000007E-2</v>
      </c>
      <c r="E532" s="1">
        <v>7.98</v>
      </c>
      <c r="F532" s="1">
        <v>1.25</v>
      </c>
      <c r="G532" s="1" t="s">
        <v>14</v>
      </c>
      <c r="H532" s="1" t="s">
        <v>15</v>
      </c>
      <c r="I532" s="1" t="s">
        <v>24</v>
      </c>
      <c r="J532" s="1" t="s">
        <v>64</v>
      </c>
      <c r="K532" s="1" t="s">
        <v>26</v>
      </c>
      <c r="L532" s="1" t="s">
        <v>1170</v>
      </c>
      <c r="M532" s="1">
        <v>0.35</v>
      </c>
      <c r="N532" s="1" t="s">
        <v>8</v>
      </c>
      <c r="O532" s="1" t="s">
        <v>28</v>
      </c>
      <c r="P532" s="1" t="s">
        <v>29</v>
      </c>
      <c r="Q532" s="1" t="s">
        <v>1169</v>
      </c>
      <c r="R532" s="1">
        <v>46032</v>
      </c>
      <c r="S532" s="2">
        <v>42050</v>
      </c>
      <c r="T532" s="2">
        <v>42052</v>
      </c>
      <c r="U532" s="1">
        <v>26.585699999999999</v>
      </c>
      <c r="V532" s="1">
        <v>5</v>
      </c>
      <c r="W532" s="1">
        <v>38.53</v>
      </c>
      <c r="X532" s="1">
        <v>86308</v>
      </c>
      <c r="Y532" s="1">
        <f>Table1[[#This Row],[Unit Price]]-Table1[[#This Row],[Discount]]</f>
        <v>7.91</v>
      </c>
      <c r="Z532" s="1" t="s">
        <v>3220</v>
      </c>
    </row>
    <row r="533" spans="1:26" x14ac:dyDescent="0.2">
      <c r="A533" s="3">
        <v>596</v>
      </c>
      <c r="B533" s="3" t="s">
        <v>1167</v>
      </c>
      <c r="C533" s="3" t="s">
        <v>1</v>
      </c>
      <c r="D533" s="3">
        <v>7.0000000000000007E-2</v>
      </c>
      <c r="E533" s="3">
        <v>417.4</v>
      </c>
      <c r="F533" s="3">
        <v>75.23</v>
      </c>
      <c r="G533" s="3" t="s">
        <v>2</v>
      </c>
      <c r="H533" s="3" t="s">
        <v>15</v>
      </c>
      <c r="I533" s="3" t="s">
        <v>4</v>
      </c>
      <c r="J533" s="3" t="s">
        <v>5</v>
      </c>
      <c r="K533" s="3" t="s">
        <v>6</v>
      </c>
      <c r="L533" s="3" t="s">
        <v>1171</v>
      </c>
      <c r="M533" s="3">
        <v>0.79</v>
      </c>
      <c r="N533" s="3" t="s">
        <v>8</v>
      </c>
      <c r="O533" s="3" t="s">
        <v>28</v>
      </c>
      <c r="P533" s="3" t="s">
        <v>29</v>
      </c>
      <c r="Q533" s="3" t="s">
        <v>1169</v>
      </c>
      <c r="R533" s="3">
        <v>46032</v>
      </c>
      <c r="S533" s="4">
        <v>42050</v>
      </c>
      <c r="T533" s="4">
        <v>42051</v>
      </c>
      <c r="U533" s="3">
        <v>-575.35199999999998</v>
      </c>
      <c r="V533" s="3">
        <v>12</v>
      </c>
      <c r="W533" s="3">
        <v>4910.72</v>
      </c>
      <c r="X533" s="3">
        <v>86308</v>
      </c>
      <c r="Y533" s="3">
        <f>Table1[[#This Row],[Unit Price]]-Table1[[#This Row],[Discount]]</f>
        <v>417.33</v>
      </c>
      <c r="Z533" s="3" t="s">
        <v>3220</v>
      </c>
    </row>
    <row r="534" spans="1:26" x14ac:dyDescent="0.2">
      <c r="A534" s="1">
        <v>2260</v>
      </c>
      <c r="B534" s="1" t="s">
        <v>1172</v>
      </c>
      <c r="C534" s="1" t="s">
        <v>1</v>
      </c>
      <c r="D534" s="1">
        <v>0.02</v>
      </c>
      <c r="E534" s="1">
        <v>4.9800000000000004</v>
      </c>
      <c r="F534" s="1">
        <v>0.49</v>
      </c>
      <c r="G534" s="1" t="s">
        <v>14</v>
      </c>
      <c r="H534" s="1" t="s">
        <v>70</v>
      </c>
      <c r="I534" s="1" t="s">
        <v>24</v>
      </c>
      <c r="J534" s="1" t="s">
        <v>128</v>
      </c>
      <c r="K534" s="1" t="s">
        <v>49</v>
      </c>
      <c r="L534" s="1" t="s">
        <v>1079</v>
      </c>
      <c r="M534" s="1">
        <v>0.39</v>
      </c>
      <c r="N534" s="1" t="s">
        <v>8</v>
      </c>
      <c r="O534" s="1" t="s">
        <v>9</v>
      </c>
      <c r="P534" s="1" t="s">
        <v>51</v>
      </c>
      <c r="Q534" s="1" t="s">
        <v>1173</v>
      </c>
      <c r="R534" s="1">
        <v>30161</v>
      </c>
      <c r="S534" s="2">
        <v>42050</v>
      </c>
      <c r="T534" s="2">
        <v>42051</v>
      </c>
      <c r="U534" s="1">
        <v>-52.863999999999997</v>
      </c>
      <c r="V534" s="1">
        <v>17</v>
      </c>
      <c r="W534" s="1">
        <v>87.11</v>
      </c>
      <c r="X534" s="1">
        <v>89601</v>
      </c>
      <c r="Y534" s="1">
        <f>Table1[[#This Row],[Unit Price]]-Table1[[#This Row],[Discount]]</f>
        <v>4.9600000000000009</v>
      </c>
      <c r="Z534" s="1" t="s">
        <v>3219</v>
      </c>
    </row>
    <row r="535" spans="1:26" x14ac:dyDescent="0.2">
      <c r="A535" s="3">
        <v>2260</v>
      </c>
      <c r="B535" s="3" t="s">
        <v>1172</v>
      </c>
      <c r="C535" s="3" t="s">
        <v>1</v>
      </c>
      <c r="D535" s="3">
        <v>0.01</v>
      </c>
      <c r="E535" s="3">
        <v>20.99</v>
      </c>
      <c r="F535" s="3">
        <v>0.99</v>
      </c>
      <c r="G535" s="3" t="s">
        <v>14</v>
      </c>
      <c r="H535" s="3" t="s">
        <v>70</v>
      </c>
      <c r="I535" s="3" t="s">
        <v>16</v>
      </c>
      <c r="J535" s="3" t="s">
        <v>111</v>
      </c>
      <c r="K535" s="3" t="s">
        <v>18</v>
      </c>
      <c r="L535" s="3" t="s">
        <v>1174</v>
      </c>
      <c r="M535" s="3">
        <v>0.83</v>
      </c>
      <c r="N535" s="3" t="s">
        <v>8</v>
      </c>
      <c r="O535" s="3" t="s">
        <v>9</v>
      </c>
      <c r="P535" s="3" t="s">
        <v>51</v>
      </c>
      <c r="Q535" s="3" t="s">
        <v>1173</v>
      </c>
      <c r="R535" s="3">
        <v>30161</v>
      </c>
      <c r="S535" s="4">
        <v>42050</v>
      </c>
      <c r="T535" s="4">
        <v>42051</v>
      </c>
      <c r="U535" s="3">
        <v>45.378</v>
      </c>
      <c r="V535" s="3">
        <v>9</v>
      </c>
      <c r="W535" s="3">
        <v>170.46</v>
      </c>
      <c r="X535" s="3">
        <v>89601</v>
      </c>
      <c r="Y535" s="3">
        <f>Table1[[#This Row],[Unit Price]]-Table1[[#This Row],[Discount]]</f>
        <v>20.979999999999997</v>
      </c>
      <c r="Z535" s="3" t="s">
        <v>3219</v>
      </c>
    </row>
    <row r="536" spans="1:26" x14ac:dyDescent="0.2">
      <c r="A536" s="1">
        <v>3211</v>
      </c>
      <c r="B536" s="1" t="s">
        <v>1175</v>
      </c>
      <c r="C536" s="1" t="s">
        <v>13</v>
      </c>
      <c r="D536" s="1">
        <v>0.1</v>
      </c>
      <c r="E536" s="1">
        <v>7.31</v>
      </c>
      <c r="F536" s="1">
        <v>0.49</v>
      </c>
      <c r="G536" s="1" t="s">
        <v>14</v>
      </c>
      <c r="H536" s="1" t="s">
        <v>70</v>
      </c>
      <c r="I536" s="1" t="s">
        <v>24</v>
      </c>
      <c r="J536" s="1" t="s">
        <v>128</v>
      </c>
      <c r="K536" s="1" t="s">
        <v>49</v>
      </c>
      <c r="L536" s="1" t="s">
        <v>1103</v>
      </c>
      <c r="M536" s="1">
        <v>0.38</v>
      </c>
      <c r="N536" s="1" t="s">
        <v>8</v>
      </c>
      <c r="O536" s="1" t="s">
        <v>28</v>
      </c>
      <c r="P536" s="1" t="s">
        <v>79</v>
      </c>
      <c r="Q536" s="1" t="s">
        <v>1176</v>
      </c>
      <c r="R536" s="1">
        <v>60101</v>
      </c>
      <c r="S536" s="2">
        <v>42050</v>
      </c>
      <c r="T536" s="2">
        <v>42051</v>
      </c>
      <c r="U536" s="1">
        <v>55.020600000000002</v>
      </c>
      <c r="V536" s="1">
        <v>12</v>
      </c>
      <c r="W536" s="1">
        <v>79.739999999999995</v>
      </c>
      <c r="X536" s="1">
        <v>91522</v>
      </c>
      <c r="Y536" s="1">
        <f>Table1[[#This Row],[Unit Price]]-Table1[[#This Row],[Discount]]</f>
        <v>7.21</v>
      </c>
      <c r="Z536" s="1" t="s">
        <v>3220</v>
      </c>
    </row>
    <row r="537" spans="1:26" x14ac:dyDescent="0.2">
      <c r="A537" s="3">
        <v>3211</v>
      </c>
      <c r="B537" s="3" t="s">
        <v>1175</v>
      </c>
      <c r="C537" s="3" t="s">
        <v>13</v>
      </c>
      <c r="D537" s="3">
        <v>0.1</v>
      </c>
      <c r="E537" s="3">
        <v>20.99</v>
      </c>
      <c r="F537" s="3">
        <v>2.5</v>
      </c>
      <c r="G537" s="3" t="s">
        <v>14</v>
      </c>
      <c r="H537" s="3" t="s">
        <v>70</v>
      </c>
      <c r="I537" s="3" t="s">
        <v>16</v>
      </c>
      <c r="J537" s="3" t="s">
        <v>111</v>
      </c>
      <c r="K537" s="3" t="s">
        <v>26</v>
      </c>
      <c r="L537" s="3" t="s">
        <v>1177</v>
      </c>
      <c r="M537" s="3">
        <v>0.81</v>
      </c>
      <c r="N537" s="3" t="s">
        <v>8</v>
      </c>
      <c r="O537" s="3" t="s">
        <v>28</v>
      </c>
      <c r="P537" s="3" t="s">
        <v>79</v>
      </c>
      <c r="Q537" s="3" t="s">
        <v>1176</v>
      </c>
      <c r="R537" s="3">
        <v>60101</v>
      </c>
      <c r="S537" s="4">
        <v>42050</v>
      </c>
      <c r="T537" s="4">
        <v>42051</v>
      </c>
      <c r="U537" s="3">
        <v>-43.65504</v>
      </c>
      <c r="V537" s="3">
        <v>23</v>
      </c>
      <c r="W537" s="3">
        <v>392.45</v>
      </c>
      <c r="X537" s="3">
        <v>91522</v>
      </c>
      <c r="Y537" s="3">
        <f>Table1[[#This Row],[Unit Price]]-Table1[[#This Row],[Discount]]</f>
        <v>20.889999999999997</v>
      </c>
      <c r="Z537" s="3" t="s">
        <v>3220</v>
      </c>
    </row>
    <row r="538" spans="1:26" x14ac:dyDescent="0.2">
      <c r="A538" s="1">
        <v>393</v>
      </c>
      <c r="B538" s="1" t="s">
        <v>1178</v>
      </c>
      <c r="C538" s="1" t="s">
        <v>23</v>
      </c>
      <c r="D538" s="1">
        <v>7.0000000000000007E-2</v>
      </c>
      <c r="E538" s="1">
        <v>9.7100000000000009</v>
      </c>
      <c r="F538" s="1">
        <v>9.4499999999999993</v>
      </c>
      <c r="G538" s="1" t="s">
        <v>14</v>
      </c>
      <c r="H538" s="1" t="s">
        <v>70</v>
      </c>
      <c r="I538" s="1" t="s">
        <v>24</v>
      </c>
      <c r="J538" s="1" t="s">
        <v>54</v>
      </c>
      <c r="K538" s="1" t="s">
        <v>49</v>
      </c>
      <c r="L538" s="1" t="s">
        <v>1179</v>
      </c>
      <c r="M538" s="1">
        <v>0.6</v>
      </c>
      <c r="N538" s="1" t="s">
        <v>8</v>
      </c>
      <c r="O538" s="1" t="s">
        <v>87</v>
      </c>
      <c r="P538" s="1" t="s">
        <v>88</v>
      </c>
      <c r="Q538" s="1" t="s">
        <v>1180</v>
      </c>
      <c r="R538" s="1">
        <v>13021</v>
      </c>
      <c r="S538" s="2">
        <v>42050</v>
      </c>
      <c r="T538" s="2">
        <v>42057</v>
      </c>
      <c r="U538" s="1">
        <v>-81.77</v>
      </c>
      <c r="V538" s="1">
        <v>3</v>
      </c>
      <c r="W538" s="1">
        <v>31.44</v>
      </c>
      <c r="X538" s="1">
        <v>86382</v>
      </c>
      <c r="Y538" s="1">
        <f>Table1[[#This Row],[Unit Price]]-Table1[[#This Row],[Discount]]</f>
        <v>9.64</v>
      </c>
      <c r="Z538" s="1" t="s">
        <v>3222</v>
      </c>
    </row>
    <row r="539" spans="1:26" x14ac:dyDescent="0.2">
      <c r="A539" s="3">
        <v>651</v>
      </c>
      <c r="B539" s="3" t="s">
        <v>270</v>
      </c>
      <c r="C539" s="3" t="s">
        <v>23</v>
      </c>
      <c r="D539" s="3">
        <v>0.04</v>
      </c>
      <c r="E539" s="3">
        <v>880.98</v>
      </c>
      <c r="F539" s="3">
        <v>44.55</v>
      </c>
      <c r="G539" s="3" t="s">
        <v>2</v>
      </c>
      <c r="H539" s="3" t="s">
        <v>15</v>
      </c>
      <c r="I539" s="3" t="s">
        <v>4</v>
      </c>
      <c r="J539" s="3" t="s">
        <v>93</v>
      </c>
      <c r="K539" s="3" t="s">
        <v>6</v>
      </c>
      <c r="L539" s="3" t="s">
        <v>214</v>
      </c>
      <c r="M539" s="3">
        <v>0.62</v>
      </c>
      <c r="N539" s="3" t="s">
        <v>8</v>
      </c>
      <c r="O539" s="3" t="s">
        <v>35</v>
      </c>
      <c r="P539" s="3" t="s">
        <v>272</v>
      </c>
      <c r="Q539" s="3" t="s">
        <v>273</v>
      </c>
      <c r="R539" s="3">
        <v>89115</v>
      </c>
      <c r="S539" s="4">
        <v>42050</v>
      </c>
      <c r="T539" s="4">
        <v>42054</v>
      </c>
      <c r="U539" s="3">
        <v>4233.2587999999996</v>
      </c>
      <c r="V539" s="3">
        <v>8</v>
      </c>
      <c r="W539" s="3">
        <v>6901.25</v>
      </c>
      <c r="X539" s="3">
        <v>91576</v>
      </c>
      <c r="Y539" s="3">
        <f>Table1[[#This Row],[Unit Price]]-Table1[[#This Row],[Discount]]</f>
        <v>880.94</v>
      </c>
      <c r="Z539" s="3" t="s">
        <v>3221</v>
      </c>
    </row>
    <row r="540" spans="1:26" x14ac:dyDescent="0.2">
      <c r="A540" s="1">
        <v>651</v>
      </c>
      <c r="B540" s="1" t="s">
        <v>270</v>
      </c>
      <c r="C540" s="1" t="s">
        <v>23</v>
      </c>
      <c r="D540" s="1">
        <v>7.0000000000000007E-2</v>
      </c>
      <c r="E540" s="1">
        <v>13.4</v>
      </c>
      <c r="F540" s="1">
        <v>4.95</v>
      </c>
      <c r="G540" s="1" t="s">
        <v>14</v>
      </c>
      <c r="H540" s="1" t="s">
        <v>15</v>
      </c>
      <c r="I540" s="1" t="s">
        <v>4</v>
      </c>
      <c r="J540" s="1" t="s">
        <v>102</v>
      </c>
      <c r="K540" s="1" t="s">
        <v>18</v>
      </c>
      <c r="L540" s="1" t="s">
        <v>1181</v>
      </c>
      <c r="M540" s="1">
        <v>0.37</v>
      </c>
      <c r="N540" s="1" t="s">
        <v>8</v>
      </c>
      <c r="O540" s="1" t="s">
        <v>35</v>
      </c>
      <c r="P540" s="1" t="s">
        <v>272</v>
      </c>
      <c r="Q540" s="1" t="s">
        <v>273</v>
      </c>
      <c r="R540" s="1">
        <v>89115</v>
      </c>
      <c r="S540" s="2">
        <v>42050</v>
      </c>
      <c r="T540" s="2">
        <v>42055</v>
      </c>
      <c r="U540" s="1">
        <v>102.76860000000001</v>
      </c>
      <c r="V540" s="1">
        <v>11</v>
      </c>
      <c r="W540" s="1">
        <v>148.94</v>
      </c>
      <c r="X540" s="1">
        <v>91576</v>
      </c>
      <c r="Y540" s="1">
        <f>Table1[[#This Row],[Unit Price]]-Table1[[#This Row],[Discount]]</f>
        <v>13.33</v>
      </c>
      <c r="Z540" s="1" t="s">
        <v>3221</v>
      </c>
    </row>
    <row r="541" spans="1:26" x14ac:dyDescent="0.2">
      <c r="A541" s="3">
        <v>651</v>
      </c>
      <c r="B541" s="3" t="s">
        <v>270</v>
      </c>
      <c r="C541" s="3" t="s">
        <v>23</v>
      </c>
      <c r="D541" s="3">
        <v>0.01</v>
      </c>
      <c r="E541" s="3">
        <v>15.99</v>
      </c>
      <c r="F541" s="3">
        <v>11.28</v>
      </c>
      <c r="G541" s="3" t="s">
        <v>14</v>
      </c>
      <c r="H541" s="3" t="s">
        <v>15</v>
      </c>
      <c r="I541" s="3" t="s">
        <v>16</v>
      </c>
      <c r="J541" s="3" t="s">
        <v>32</v>
      </c>
      <c r="K541" s="3" t="s">
        <v>120</v>
      </c>
      <c r="L541" s="3" t="s">
        <v>1182</v>
      </c>
      <c r="M541" s="3">
        <v>0.38</v>
      </c>
      <c r="N541" s="3" t="s">
        <v>8</v>
      </c>
      <c r="O541" s="3" t="s">
        <v>35</v>
      </c>
      <c r="P541" s="3" t="s">
        <v>272</v>
      </c>
      <c r="Q541" s="3" t="s">
        <v>273</v>
      </c>
      <c r="R541" s="3">
        <v>89115</v>
      </c>
      <c r="S541" s="4">
        <v>42050</v>
      </c>
      <c r="T541" s="4">
        <v>42057</v>
      </c>
      <c r="U541" s="3">
        <v>-36.671543999999997</v>
      </c>
      <c r="V541" s="3">
        <v>12</v>
      </c>
      <c r="W541" s="3">
        <v>200.68</v>
      </c>
      <c r="X541" s="3">
        <v>91576</v>
      </c>
      <c r="Y541" s="3">
        <f>Table1[[#This Row],[Unit Price]]-Table1[[#This Row],[Discount]]</f>
        <v>15.98</v>
      </c>
      <c r="Z541" s="3" t="s">
        <v>3221</v>
      </c>
    </row>
    <row r="542" spans="1:26" x14ac:dyDescent="0.2">
      <c r="A542" s="1">
        <v>2684</v>
      </c>
      <c r="B542" s="1" t="s">
        <v>1183</v>
      </c>
      <c r="C542" s="1" t="s">
        <v>23</v>
      </c>
      <c r="D542" s="1">
        <v>0.09</v>
      </c>
      <c r="E542" s="1">
        <v>8.74</v>
      </c>
      <c r="F542" s="1">
        <v>1.39</v>
      </c>
      <c r="G542" s="1" t="s">
        <v>63</v>
      </c>
      <c r="H542" s="1" t="s">
        <v>3</v>
      </c>
      <c r="I542" s="1" t="s">
        <v>24</v>
      </c>
      <c r="J542" s="1" t="s">
        <v>321</v>
      </c>
      <c r="K542" s="1" t="s">
        <v>49</v>
      </c>
      <c r="L542" s="1" t="s">
        <v>416</v>
      </c>
      <c r="M542" s="1">
        <v>0.38</v>
      </c>
      <c r="N542" s="1" t="s">
        <v>8</v>
      </c>
      <c r="O542" s="1" t="s">
        <v>9</v>
      </c>
      <c r="P542" s="1" t="s">
        <v>99</v>
      </c>
      <c r="Q542" s="1" t="s">
        <v>1184</v>
      </c>
      <c r="R542" s="1">
        <v>33952</v>
      </c>
      <c r="S542" s="2">
        <v>42050</v>
      </c>
      <c r="T542" s="2">
        <v>42055</v>
      </c>
      <c r="U542" s="1">
        <v>23.616</v>
      </c>
      <c r="V542" s="1">
        <v>1</v>
      </c>
      <c r="W542" s="1">
        <v>11.78</v>
      </c>
      <c r="X542" s="1">
        <v>89146</v>
      </c>
      <c r="Y542" s="1">
        <f>Table1[[#This Row],[Unit Price]]-Table1[[#This Row],[Discount]]</f>
        <v>8.65</v>
      </c>
      <c r="Z542" s="1" t="s">
        <v>3219</v>
      </c>
    </row>
    <row r="543" spans="1:26" x14ac:dyDescent="0.2">
      <c r="A543" s="3">
        <v>2684</v>
      </c>
      <c r="B543" s="3" t="s">
        <v>1183</v>
      </c>
      <c r="C543" s="3" t="s">
        <v>23</v>
      </c>
      <c r="D543" s="3">
        <v>0.09</v>
      </c>
      <c r="E543" s="3">
        <v>18.97</v>
      </c>
      <c r="F543" s="3">
        <v>9.0299999999999994</v>
      </c>
      <c r="G543" s="3" t="s">
        <v>14</v>
      </c>
      <c r="H543" s="3" t="s">
        <v>3</v>
      </c>
      <c r="I543" s="3" t="s">
        <v>24</v>
      </c>
      <c r="J543" s="3" t="s">
        <v>64</v>
      </c>
      <c r="K543" s="3" t="s">
        <v>49</v>
      </c>
      <c r="L543" s="3" t="s">
        <v>606</v>
      </c>
      <c r="M543" s="3">
        <v>0.37</v>
      </c>
      <c r="N543" s="3" t="s">
        <v>8</v>
      </c>
      <c r="O543" s="3" t="s">
        <v>9</v>
      </c>
      <c r="P543" s="3" t="s">
        <v>99</v>
      </c>
      <c r="Q543" s="3" t="s">
        <v>1184</v>
      </c>
      <c r="R543" s="3">
        <v>33952</v>
      </c>
      <c r="S543" s="4">
        <v>42050</v>
      </c>
      <c r="T543" s="4">
        <v>42055</v>
      </c>
      <c r="U543" s="3">
        <v>-1748.0119999999999</v>
      </c>
      <c r="V543" s="3">
        <v>1</v>
      </c>
      <c r="W543" s="3">
        <v>20.96</v>
      </c>
      <c r="X543" s="3">
        <v>89146</v>
      </c>
      <c r="Y543" s="3">
        <f>Table1[[#This Row],[Unit Price]]-Table1[[#This Row],[Discount]]</f>
        <v>18.88</v>
      </c>
      <c r="Z543" s="3" t="s">
        <v>3219</v>
      </c>
    </row>
    <row r="544" spans="1:26" x14ac:dyDescent="0.2">
      <c r="A544" s="1">
        <v>2951</v>
      </c>
      <c r="B544" s="1" t="s">
        <v>1185</v>
      </c>
      <c r="C544" s="1" t="s">
        <v>92</v>
      </c>
      <c r="D544" s="1">
        <v>7.0000000000000007E-2</v>
      </c>
      <c r="E544" s="1">
        <v>42.98</v>
      </c>
      <c r="F544" s="1">
        <v>4.62</v>
      </c>
      <c r="G544" s="1" t="s">
        <v>63</v>
      </c>
      <c r="H544" s="1" t="s">
        <v>70</v>
      </c>
      <c r="I544" s="1" t="s">
        <v>24</v>
      </c>
      <c r="J544" s="1" t="s">
        <v>71</v>
      </c>
      <c r="K544" s="1" t="s">
        <v>49</v>
      </c>
      <c r="L544" s="1" t="s">
        <v>256</v>
      </c>
      <c r="M544" s="1">
        <v>0.56000000000000005</v>
      </c>
      <c r="N544" s="1" t="s">
        <v>8</v>
      </c>
      <c r="O544" s="1" t="s">
        <v>28</v>
      </c>
      <c r="P544" s="1" t="s">
        <v>513</v>
      </c>
      <c r="Q544" s="1" t="s">
        <v>1186</v>
      </c>
      <c r="R544" s="1">
        <v>67601</v>
      </c>
      <c r="S544" s="2">
        <v>42050</v>
      </c>
      <c r="T544" s="2">
        <v>42052</v>
      </c>
      <c r="U544" s="1">
        <v>565.38599999999997</v>
      </c>
      <c r="V544" s="1">
        <v>19</v>
      </c>
      <c r="W544" s="1">
        <v>819.4</v>
      </c>
      <c r="X544" s="1">
        <v>91397</v>
      </c>
      <c r="Y544" s="1">
        <f>Table1[[#This Row],[Unit Price]]-Table1[[#This Row],[Discount]]</f>
        <v>42.91</v>
      </c>
      <c r="Z544" s="1" t="s">
        <v>3220</v>
      </c>
    </row>
    <row r="545" spans="1:26" x14ac:dyDescent="0.2">
      <c r="A545" s="3">
        <v>2951</v>
      </c>
      <c r="B545" s="3" t="s">
        <v>1185</v>
      </c>
      <c r="C545" s="3" t="s">
        <v>92</v>
      </c>
      <c r="D545" s="3">
        <v>0.03</v>
      </c>
      <c r="E545" s="3">
        <v>89.99</v>
      </c>
      <c r="F545" s="3">
        <v>42</v>
      </c>
      <c r="G545" s="3" t="s">
        <v>2</v>
      </c>
      <c r="H545" s="3" t="s">
        <v>70</v>
      </c>
      <c r="I545" s="3" t="s">
        <v>4</v>
      </c>
      <c r="J545" s="3" t="s">
        <v>85</v>
      </c>
      <c r="K545" s="3" t="s">
        <v>33</v>
      </c>
      <c r="L545" s="3" t="s">
        <v>1187</v>
      </c>
      <c r="M545" s="3">
        <v>0.66</v>
      </c>
      <c r="N545" s="3" t="s">
        <v>8</v>
      </c>
      <c r="O545" s="3" t="s">
        <v>28</v>
      </c>
      <c r="P545" s="3" t="s">
        <v>513</v>
      </c>
      <c r="Q545" s="3" t="s">
        <v>1186</v>
      </c>
      <c r="R545" s="3">
        <v>67601</v>
      </c>
      <c r="S545" s="4">
        <v>42050</v>
      </c>
      <c r="T545" s="4">
        <v>42053</v>
      </c>
      <c r="U545" s="3">
        <v>-230.9528</v>
      </c>
      <c r="V545" s="3">
        <v>19</v>
      </c>
      <c r="W545" s="3">
        <v>1809.75</v>
      </c>
      <c r="X545" s="3">
        <v>91397</v>
      </c>
      <c r="Y545" s="3">
        <f>Table1[[#This Row],[Unit Price]]-Table1[[#This Row],[Discount]]</f>
        <v>89.96</v>
      </c>
      <c r="Z545" s="3" t="s">
        <v>3220</v>
      </c>
    </row>
    <row r="546" spans="1:26" x14ac:dyDescent="0.2">
      <c r="A546" s="1">
        <v>2355</v>
      </c>
      <c r="B546" s="1" t="s">
        <v>1188</v>
      </c>
      <c r="C546" s="1" t="s">
        <v>46</v>
      </c>
      <c r="D546" s="1">
        <v>0.1</v>
      </c>
      <c r="E546" s="1">
        <v>78.69</v>
      </c>
      <c r="F546" s="1">
        <v>19.989999999999998</v>
      </c>
      <c r="G546" s="1" t="s">
        <v>14</v>
      </c>
      <c r="H546" s="1" t="s">
        <v>15</v>
      </c>
      <c r="I546" s="1" t="s">
        <v>4</v>
      </c>
      <c r="J546" s="1" t="s">
        <v>102</v>
      </c>
      <c r="K546" s="1" t="s">
        <v>49</v>
      </c>
      <c r="L546" s="1" t="s">
        <v>1189</v>
      </c>
      <c r="M546" s="1">
        <v>0.43</v>
      </c>
      <c r="N546" s="1" t="s">
        <v>8</v>
      </c>
      <c r="O546" s="1" t="s">
        <v>35</v>
      </c>
      <c r="P546" s="1" t="s">
        <v>66</v>
      </c>
      <c r="Q546" s="1" t="s">
        <v>1190</v>
      </c>
      <c r="R546" s="1">
        <v>92236</v>
      </c>
      <c r="S546" s="2">
        <v>42050</v>
      </c>
      <c r="T546" s="2">
        <v>42051</v>
      </c>
      <c r="U546" s="1">
        <v>465.43950000000001</v>
      </c>
      <c r="V546" s="1">
        <v>9</v>
      </c>
      <c r="W546" s="1">
        <v>674.55</v>
      </c>
      <c r="X546" s="1">
        <v>91304</v>
      </c>
      <c r="Y546" s="1">
        <f>Table1[[#This Row],[Unit Price]]-Table1[[#This Row],[Discount]]</f>
        <v>78.59</v>
      </c>
      <c r="Z546" s="1" t="s">
        <v>3221</v>
      </c>
    </row>
    <row r="547" spans="1:26" x14ac:dyDescent="0.2">
      <c r="A547" s="3">
        <v>1129</v>
      </c>
      <c r="B547" s="3" t="s">
        <v>762</v>
      </c>
      <c r="C547" s="3" t="s">
        <v>23</v>
      </c>
      <c r="D547" s="3">
        <v>0.04</v>
      </c>
      <c r="E547" s="3">
        <v>8.6</v>
      </c>
      <c r="F547" s="3">
        <v>6.19</v>
      </c>
      <c r="G547" s="3" t="s">
        <v>14</v>
      </c>
      <c r="H547" s="3" t="s">
        <v>47</v>
      </c>
      <c r="I547" s="3" t="s">
        <v>24</v>
      </c>
      <c r="J547" s="3" t="s">
        <v>48</v>
      </c>
      <c r="K547" s="3" t="s">
        <v>49</v>
      </c>
      <c r="L547" s="3" t="s">
        <v>508</v>
      </c>
      <c r="M547" s="3">
        <v>0.38</v>
      </c>
      <c r="N547" s="3" t="s">
        <v>8</v>
      </c>
      <c r="O547" s="3" t="s">
        <v>87</v>
      </c>
      <c r="P547" s="3" t="s">
        <v>379</v>
      </c>
      <c r="Q547" s="3" t="s">
        <v>764</v>
      </c>
      <c r="R547" s="3">
        <v>2118</v>
      </c>
      <c r="S547" s="4">
        <v>42051</v>
      </c>
      <c r="T547" s="4">
        <v>42058</v>
      </c>
      <c r="U547" s="3">
        <v>-63.813499999999998</v>
      </c>
      <c r="V547" s="3">
        <v>37</v>
      </c>
      <c r="W547" s="3">
        <v>311.66000000000003</v>
      </c>
      <c r="X547" s="3">
        <v>32037</v>
      </c>
      <c r="Y547" s="3">
        <f>Table1[[#This Row],[Unit Price]]-Table1[[#This Row],[Discount]]</f>
        <v>8.56</v>
      </c>
      <c r="Z547" s="3" t="s">
        <v>3222</v>
      </c>
    </row>
    <row r="548" spans="1:26" x14ac:dyDescent="0.2">
      <c r="A548" s="1">
        <v>1129</v>
      </c>
      <c r="B548" s="1" t="s">
        <v>762</v>
      </c>
      <c r="C548" s="1" t="s">
        <v>23</v>
      </c>
      <c r="D548" s="1">
        <v>7.0000000000000007E-2</v>
      </c>
      <c r="E548" s="1">
        <v>699.99</v>
      </c>
      <c r="F548" s="1">
        <v>24.49</v>
      </c>
      <c r="G548" s="1" t="s">
        <v>14</v>
      </c>
      <c r="H548" s="1" t="s">
        <v>47</v>
      </c>
      <c r="I548" s="1" t="s">
        <v>16</v>
      </c>
      <c r="J548" s="1" t="s">
        <v>39</v>
      </c>
      <c r="K548" s="1" t="s">
        <v>40</v>
      </c>
      <c r="L548" s="1" t="s">
        <v>1191</v>
      </c>
      <c r="M548" s="1">
        <v>0.54</v>
      </c>
      <c r="N548" s="1" t="s">
        <v>8</v>
      </c>
      <c r="O548" s="1" t="s">
        <v>87</v>
      </c>
      <c r="P548" s="1" t="s">
        <v>379</v>
      </c>
      <c r="Q548" s="1" t="s">
        <v>764</v>
      </c>
      <c r="R548" s="1">
        <v>2118</v>
      </c>
      <c r="S548" s="2">
        <v>42051</v>
      </c>
      <c r="T548" s="2">
        <v>42055</v>
      </c>
      <c r="U548" s="1">
        <v>325.29000000000002</v>
      </c>
      <c r="V548" s="1">
        <v>15</v>
      </c>
      <c r="W548" s="1">
        <v>9862.51</v>
      </c>
      <c r="X548" s="1">
        <v>32037</v>
      </c>
      <c r="Y548" s="1">
        <f>Table1[[#This Row],[Unit Price]]-Table1[[#This Row],[Discount]]</f>
        <v>699.92</v>
      </c>
      <c r="Z548" s="1" t="s">
        <v>3222</v>
      </c>
    </row>
    <row r="549" spans="1:26" x14ac:dyDescent="0.2">
      <c r="A549" s="3">
        <v>1132</v>
      </c>
      <c r="B549" s="3" t="s">
        <v>1069</v>
      </c>
      <c r="C549" s="3" t="s">
        <v>23</v>
      </c>
      <c r="D549" s="3">
        <v>0.04</v>
      </c>
      <c r="E549" s="3">
        <v>8.6</v>
      </c>
      <c r="F549" s="3">
        <v>6.19</v>
      </c>
      <c r="G549" s="3" t="s">
        <v>14</v>
      </c>
      <c r="H549" s="3" t="s">
        <v>47</v>
      </c>
      <c r="I549" s="3" t="s">
        <v>24</v>
      </c>
      <c r="J549" s="3" t="s">
        <v>48</v>
      </c>
      <c r="K549" s="3" t="s">
        <v>49</v>
      </c>
      <c r="L549" s="3" t="s">
        <v>508</v>
      </c>
      <c r="M549" s="3">
        <v>0.38</v>
      </c>
      <c r="N549" s="3" t="s">
        <v>8</v>
      </c>
      <c r="O549" s="3" t="s">
        <v>28</v>
      </c>
      <c r="P549" s="3" t="s">
        <v>163</v>
      </c>
      <c r="Q549" s="3" t="s">
        <v>1070</v>
      </c>
      <c r="R549" s="3">
        <v>76039</v>
      </c>
      <c r="S549" s="4">
        <v>42051</v>
      </c>
      <c r="T549" s="4">
        <v>42058</v>
      </c>
      <c r="U549" s="3">
        <v>-63.813499999999998</v>
      </c>
      <c r="V549" s="3">
        <v>9</v>
      </c>
      <c r="W549" s="3">
        <v>75.81</v>
      </c>
      <c r="X549" s="3">
        <v>88102</v>
      </c>
      <c r="Y549" s="3">
        <f>Table1[[#This Row],[Unit Price]]-Table1[[#This Row],[Discount]]</f>
        <v>8.56</v>
      </c>
      <c r="Z549" s="3" t="s">
        <v>3220</v>
      </c>
    </row>
    <row r="550" spans="1:26" x14ac:dyDescent="0.2">
      <c r="A550" s="1">
        <v>1132</v>
      </c>
      <c r="B550" s="1" t="s">
        <v>1069</v>
      </c>
      <c r="C550" s="1" t="s">
        <v>23</v>
      </c>
      <c r="D550" s="1">
        <v>7.0000000000000007E-2</v>
      </c>
      <c r="E550" s="1">
        <v>699.99</v>
      </c>
      <c r="F550" s="1">
        <v>24.49</v>
      </c>
      <c r="G550" s="1" t="s">
        <v>14</v>
      </c>
      <c r="H550" s="1" t="s">
        <v>47</v>
      </c>
      <c r="I550" s="1" t="s">
        <v>16</v>
      </c>
      <c r="J550" s="1" t="s">
        <v>39</v>
      </c>
      <c r="K550" s="1" t="s">
        <v>40</v>
      </c>
      <c r="L550" s="1" t="s">
        <v>1191</v>
      </c>
      <c r="M550" s="1">
        <v>0.54</v>
      </c>
      <c r="N550" s="1" t="s">
        <v>8</v>
      </c>
      <c r="O550" s="1" t="s">
        <v>28</v>
      </c>
      <c r="P550" s="1" t="s">
        <v>163</v>
      </c>
      <c r="Q550" s="1" t="s">
        <v>1070</v>
      </c>
      <c r="R550" s="1">
        <v>76039</v>
      </c>
      <c r="S550" s="2">
        <v>42051</v>
      </c>
      <c r="T550" s="2">
        <v>42055</v>
      </c>
      <c r="U550" s="1">
        <v>325.29000000000002</v>
      </c>
      <c r="V550" s="1">
        <v>4</v>
      </c>
      <c r="W550" s="1">
        <v>2630</v>
      </c>
      <c r="X550" s="1">
        <v>88102</v>
      </c>
      <c r="Y550" s="1">
        <f>Table1[[#This Row],[Unit Price]]-Table1[[#This Row],[Discount]]</f>
        <v>699.92</v>
      </c>
      <c r="Z550" s="1" t="s">
        <v>3220</v>
      </c>
    </row>
    <row r="551" spans="1:26" x14ac:dyDescent="0.2">
      <c r="A551" s="3">
        <v>1580</v>
      </c>
      <c r="B551" s="3" t="s">
        <v>1192</v>
      </c>
      <c r="C551" s="3" t="s">
        <v>23</v>
      </c>
      <c r="D551" s="3">
        <v>0.1</v>
      </c>
      <c r="E551" s="3">
        <v>11.58</v>
      </c>
      <c r="F551" s="3">
        <v>6.97</v>
      </c>
      <c r="G551" s="3" t="s">
        <v>14</v>
      </c>
      <c r="H551" s="3" t="s">
        <v>70</v>
      </c>
      <c r="I551" s="3" t="s">
        <v>24</v>
      </c>
      <c r="J551" s="3" t="s">
        <v>321</v>
      </c>
      <c r="K551" s="3" t="s">
        <v>49</v>
      </c>
      <c r="L551" s="3" t="s">
        <v>600</v>
      </c>
      <c r="M551" s="3">
        <v>0.35</v>
      </c>
      <c r="N551" s="3" t="s">
        <v>8</v>
      </c>
      <c r="O551" s="3" t="s">
        <v>87</v>
      </c>
      <c r="P551" s="3" t="s">
        <v>307</v>
      </c>
      <c r="Q551" s="3" t="s">
        <v>1193</v>
      </c>
      <c r="R551" s="3">
        <v>4901</v>
      </c>
      <c r="S551" s="4">
        <v>42051</v>
      </c>
      <c r="T551" s="4">
        <v>42055</v>
      </c>
      <c r="U551" s="3">
        <v>-8.3979999999999997</v>
      </c>
      <c r="V551" s="3">
        <v>1</v>
      </c>
      <c r="W551" s="3">
        <v>14.53</v>
      </c>
      <c r="X551" s="3">
        <v>90934</v>
      </c>
      <c r="Y551" s="3">
        <f>Table1[[#This Row],[Unit Price]]-Table1[[#This Row],[Discount]]</f>
        <v>11.48</v>
      </c>
      <c r="Z551" s="3" t="s">
        <v>3222</v>
      </c>
    </row>
    <row r="552" spans="1:26" x14ac:dyDescent="0.2">
      <c r="A552" s="1">
        <v>1138</v>
      </c>
      <c r="B552" s="1" t="s">
        <v>1194</v>
      </c>
      <c r="C552" s="1" t="s">
        <v>92</v>
      </c>
      <c r="D552" s="1">
        <v>0.02</v>
      </c>
      <c r="E552" s="1">
        <v>160.97999999999999</v>
      </c>
      <c r="F552" s="1">
        <v>30</v>
      </c>
      <c r="G552" s="1" t="s">
        <v>2</v>
      </c>
      <c r="H552" s="1" t="s">
        <v>47</v>
      </c>
      <c r="I552" s="1" t="s">
        <v>4</v>
      </c>
      <c r="J552" s="1" t="s">
        <v>85</v>
      </c>
      <c r="K552" s="1" t="s">
        <v>33</v>
      </c>
      <c r="L552" s="1" t="s">
        <v>868</v>
      </c>
      <c r="M552" s="1">
        <v>0.62</v>
      </c>
      <c r="N552" s="1" t="s">
        <v>8</v>
      </c>
      <c r="O552" s="1" t="s">
        <v>28</v>
      </c>
      <c r="P552" s="1" t="s">
        <v>163</v>
      </c>
      <c r="Q552" s="1" t="s">
        <v>1195</v>
      </c>
      <c r="R552" s="1">
        <v>75056</v>
      </c>
      <c r="S552" s="2">
        <v>42051</v>
      </c>
      <c r="T552" s="2">
        <v>42054</v>
      </c>
      <c r="U552" s="1">
        <v>-51.116</v>
      </c>
      <c r="V552" s="1">
        <v>1</v>
      </c>
      <c r="W552" s="1">
        <v>192.49</v>
      </c>
      <c r="X552" s="1">
        <v>86574</v>
      </c>
      <c r="Y552" s="1">
        <f>Table1[[#This Row],[Unit Price]]-Table1[[#This Row],[Discount]]</f>
        <v>160.95999999999998</v>
      </c>
      <c r="Z552" s="1" t="s">
        <v>3220</v>
      </c>
    </row>
    <row r="553" spans="1:26" x14ac:dyDescent="0.2">
      <c r="A553" s="3">
        <v>1228</v>
      </c>
      <c r="B553" s="3" t="s">
        <v>1196</v>
      </c>
      <c r="C553" s="3" t="s">
        <v>92</v>
      </c>
      <c r="D553" s="3">
        <v>0</v>
      </c>
      <c r="E553" s="3">
        <v>7.1</v>
      </c>
      <c r="F553" s="3">
        <v>6.05</v>
      </c>
      <c r="G553" s="3" t="s">
        <v>14</v>
      </c>
      <c r="H553" s="3" t="s">
        <v>3</v>
      </c>
      <c r="I553" s="3" t="s">
        <v>24</v>
      </c>
      <c r="J553" s="3" t="s">
        <v>48</v>
      </c>
      <c r="K553" s="3" t="s">
        <v>49</v>
      </c>
      <c r="L553" s="3" t="s">
        <v>227</v>
      </c>
      <c r="M553" s="3">
        <v>0.39</v>
      </c>
      <c r="N553" s="3" t="s">
        <v>8</v>
      </c>
      <c r="O553" s="3" t="s">
        <v>87</v>
      </c>
      <c r="P553" s="3" t="s">
        <v>296</v>
      </c>
      <c r="Q553" s="3" t="s">
        <v>297</v>
      </c>
      <c r="R553" s="3">
        <v>19140</v>
      </c>
      <c r="S553" s="4">
        <v>42051</v>
      </c>
      <c r="T553" s="4">
        <v>42052</v>
      </c>
      <c r="U553" s="3">
        <v>-60.145000000000003</v>
      </c>
      <c r="V553" s="3">
        <v>28</v>
      </c>
      <c r="W553" s="3">
        <v>208.83</v>
      </c>
      <c r="X553" s="3">
        <v>55874</v>
      </c>
      <c r="Y553" s="3">
        <f>Table1[[#This Row],[Unit Price]]-Table1[[#This Row],[Discount]]</f>
        <v>7.1</v>
      </c>
      <c r="Z553" s="3" t="s">
        <v>3222</v>
      </c>
    </row>
    <row r="554" spans="1:26" x14ac:dyDescent="0.2">
      <c r="A554" s="1">
        <v>1228</v>
      </c>
      <c r="B554" s="1" t="s">
        <v>1196</v>
      </c>
      <c r="C554" s="1" t="s">
        <v>92</v>
      </c>
      <c r="D554" s="1">
        <v>0.01</v>
      </c>
      <c r="E554" s="1">
        <v>4.9800000000000004</v>
      </c>
      <c r="F554" s="1">
        <v>4.62</v>
      </c>
      <c r="G554" s="1" t="s">
        <v>63</v>
      </c>
      <c r="H554" s="1" t="s">
        <v>3</v>
      </c>
      <c r="I554" s="1" t="s">
        <v>16</v>
      </c>
      <c r="J554" s="1" t="s">
        <v>17</v>
      </c>
      <c r="K554" s="1" t="s">
        <v>18</v>
      </c>
      <c r="L554" s="1" t="s">
        <v>1197</v>
      </c>
      <c r="M554" s="1">
        <v>0.64</v>
      </c>
      <c r="N554" s="1" t="s">
        <v>8</v>
      </c>
      <c r="O554" s="1" t="s">
        <v>87</v>
      </c>
      <c r="P554" s="1" t="s">
        <v>296</v>
      </c>
      <c r="Q554" s="1" t="s">
        <v>297</v>
      </c>
      <c r="R554" s="1">
        <v>19140</v>
      </c>
      <c r="S554" s="2">
        <v>42051</v>
      </c>
      <c r="T554" s="2">
        <v>42053</v>
      </c>
      <c r="U554" s="1">
        <v>-111.72</v>
      </c>
      <c r="V554" s="1">
        <v>41</v>
      </c>
      <c r="W554" s="1">
        <v>228.3</v>
      </c>
      <c r="X554" s="1">
        <v>55874</v>
      </c>
      <c r="Y554" s="1">
        <f>Table1[[#This Row],[Unit Price]]-Table1[[#This Row],[Discount]]</f>
        <v>4.9700000000000006</v>
      </c>
      <c r="Z554" s="1" t="s">
        <v>3222</v>
      </c>
    </row>
    <row r="555" spans="1:26" x14ac:dyDescent="0.2">
      <c r="A555" s="3">
        <v>1228</v>
      </c>
      <c r="B555" s="3" t="s">
        <v>1196</v>
      </c>
      <c r="C555" s="3" t="s">
        <v>92</v>
      </c>
      <c r="D555" s="3">
        <v>0.06</v>
      </c>
      <c r="E555" s="3">
        <v>5.68</v>
      </c>
      <c r="F555" s="3">
        <v>1.39</v>
      </c>
      <c r="G555" s="3" t="s">
        <v>14</v>
      </c>
      <c r="H555" s="3" t="s">
        <v>3</v>
      </c>
      <c r="I555" s="3" t="s">
        <v>24</v>
      </c>
      <c r="J555" s="3" t="s">
        <v>321</v>
      </c>
      <c r="K555" s="3" t="s">
        <v>49</v>
      </c>
      <c r="L555" s="3" t="s">
        <v>574</v>
      </c>
      <c r="M555" s="3">
        <v>0.38</v>
      </c>
      <c r="N555" s="3" t="s">
        <v>8</v>
      </c>
      <c r="O555" s="3" t="s">
        <v>87</v>
      </c>
      <c r="P555" s="3" t="s">
        <v>296</v>
      </c>
      <c r="Q555" s="3" t="s">
        <v>297</v>
      </c>
      <c r="R555" s="3">
        <v>19140</v>
      </c>
      <c r="S555" s="4">
        <v>42051</v>
      </c>
      <c r="T555" s="4">
        <v>42051</v>
      </c>
      <c r="U555" s="3">
        <v>33.01</v>
      </c>
      <c r="V555" s="3">
        <v>24</v>
      </c>
      <c r="W555" s="3">
        <v>129.53</v>
      </c>
      <c r="X555" s="3">
        <v>55874</v>
      </c>
      <c r="Y555" s="3">
        <f>Table1[[#This Row],[Unit Price]]-Table1[[#This Row],[Discount]]</f>
        <v>5.62</v>
      </c>
      <c r="Z555" s="3" t="s">
        <v>3222</v>
      </c>
    </row>
    <row r="556" spans="1:26" x14ac:dyDescent="0.2">
      <c r="A556" s="1">
        <v>1229</v>
      </c>
      <c r="B556" s="1" t="s">
        <v>1198</v>
      </c>
      <c r="C556" s="1" t="s">
        <v>92</v>
      </c>
      <c r="D556" s="1">
        <v>0.01</v>
      </c>
      <c r="E556" s="1">
        <v>4.9800000000000004</v>
      </c>
      <c r="F556" s="1">
        <v>4.62</v>
      </c>
      <c r="G556" s="1" t="s">
        <v>63</v>
      </c>
      <c r="H556" s="1" t="s">
        <v>3</v>
      </c>
      <c r="I556" s="1" t="s">
        <v>16</v>
      </c>
      <c r="J556" s="1" t="s">
        <v>17</v>
      </c>
      <c r="K556" s="1" t="s">
        <v>18</v>
      </c>
      <c r="L556" s="1" t="s">
        <v>1197</v>
      </c>
      <c r="M556" s="1">
        <v>0.64</v>
      </c>
      <c r="N556" s="1" t="s">
        <v>8</v>
      </c>
      <c r="O556" s="1" t="s">
        <v>28</v>
      </c>
      <c r="P556" s="1" t="s">
        <v>163</v>
      </c>
      <c r="Q556" s="1" t="s">
        <v>1116</v>
      </c>
      <c r="R556" s="1">
        <v>75482</v>
      </c>
      <c r="S556" s="2">
        <v>42051</v>
      </c>
      <c r="T556" s="2">
        <v>42053</v>
      </c>
      <c r="U556" s="1">
        <v>-111.72</v>
      </c>
      <c r="V556" s="1">
        <v>10</v>
      </c>
      <c r="W556" s="1">
        <v>55.68</v>
      </c>
      <c r="X556" s="1">
        <v>90378</v>
      </c>
      <c r="Y556" s="1">
        <f>Table1[[#This Row],[Unit Price]]-Table1[[#This Row],[Discount]]</f>
        <v>4.9700000000000006</v>
      </c>
      <c r="Z556" s="1" t="s">
        <v>3220</v>
      </c>
    </row>
    <row r="557" spans="1:26" x14ac:dyDescent="0.2">
      <c r="A557" s="3">
        <v>1625</v>
      </c>
      <c r="B557" s="3" t="s">
        <v>1199</v>
      </c>
      <c r="C557" s="3" t="s">
        <v>92</v>
      </c>
      <c r="D557" s="3">
        <v>0</v>
      </c>
      <c r="E557" s="3">
        <v>209.37</v>
      </c>
      <c r="F557" s="3">
        <v>69</v>
      </c>
      <c r="G557" s="3" t="s">
        <v>14</v>
      </c>
      <c r="H557" s="3" t="s">
        <v>47</v>
      </c>
      <c r="I557" s="3" t="s">
        <v>4</v>
      </c>
      <c r="J557" s="3" t="s">
        <v>5</v>
      </c>
      <c r="K557" s="3" t="s">
        <v>40</v>
      </c>
      <c r="L557" s="3" t="s">
        <v>1200</v>
      </c>
      <c r="M557" s="3">
        <v>0.79</v>
      </c>
      <c r="N557" s="3" t="s">
        <v>8</v>
      </c>
      <c r="O557" s="3" t="s">
        <v>87</v>
      </c>
      <c r="P557" s="3" t="s">
        <v>88</v>
      </c>
      <c r="Q557" s="3" t="s">
        <v>1201</v>
      </c>
      <c r="R557" s="3">
        <v>11542</v>
      </c>
      <c r="S557" s="4">
        <v>42051</v>
      </c>
      <c r="T557" s="4">
        <v>42053</v>
      </c>
      <c r="U557" s="3">
        <v>-263.11192907999998</v>
      </c>
      <c r="V557" s="3">
        <v>11</v>
      </c>
      <c r="W557" s="3">
        <v>1959.88</v>
      </c>
      <c r="X557" s="3">
        <v>90601</v>
      </c>
      <c r="Y557" s="3">
        <f>Table1[[#This Row],[Unit Price]]-Table1[[#This Row],[Discount]]</f>
        <v>209.37</v>
      </c>
      <c r="Z557" s="3" t="s">
        <v>3222</v>
      </c>
    </row>
    <row r="558" spans="1:26" x14ac:dyDescent="0.2">
      <c r="A558" s="1">
        <v>3151</v>
      </c>
      <c r="B558" s="1" t="s">
        <v>929</v>
      </c>
      <c r="C558" s="1" t="s">
        <v>46</v>
      </c>
      <c r="D558" s="1">
        <v>0.05</v>
      </c>
      <c r="E558" s="1">
        <v>25.99</v>
      </c>
      <c r="F558" s="1">
        <v>5.37</v>
      </c>
      <c r="G558" s="1" t="s">
        <v>63</v>
      </c>
      <c r="H558" s="1" t="s">
        <v>70</v>
      </c>
      <c r="I558" s="1" t="s">
        <v>24</v>
      </c>
      <c r="J558" s="1" t="s">
        <v>25</v>
      </c>
      <c r="K558" s="1" t="s">
        <v>49</v>
      </c>
      <c r="L558" s="1" t="s">
        <v>1202</v>
      </c>
      <c r="M558" s="1">
        <v>0.56000000000000005</v>
      </c>
      <c r="N558" s="1" t="s">
        <v>8</v>
      </c>
      <c r="O558" s="1" t="s">
        <v>35</v>
      </c>
      <c r="P558" s="1" t="s">
        <v>66</v>
      </c>
      <c r="Q558" s="1" t="s">
        <v>930</v>
      </c>
      <c r="R558" s="1">
        <v>92277</v>
      </c>
      <c r="S558" s="2">
        <v>42051</v>
      </c>
      <c r="T558" s="2">
        <v>42053</v>
      </c>
      <c r="U558" s="1">
        <v>220.35720000000001</v>
      </c>
      <c r="V558" s="1">
        <v>18</v>
      </c>
      <c r="W558" s="1">
        <v>451.35</v>
      </c>
      <c r="X558" s="1">
        <v>88545</v>
      </c>
      <c r="Y558" s="1">
        <f>Table1[[#This Row],[Unit Price]]-Table1[[#This Row],[Discount]]</f>
        <v>25.939999999999998</v>
      </c>
      <c r="Z558" s="1" t="s">
        <v>3221</v>
      </c>
    </row>
    <row r="559" spans="1:26" x14ac:dyDescent="0.2">
      <c r="A559" s="3">
        <v>936</v>
      </c>
      <c r="B559" s="3" t="s">
        <v>1203</v>
      </c>
      <c r="C559" s="3" t="s">
        <v>1</v>
      </c>
      <c r="D559" s="3">
        <v>0.05</v>
      </c>
      <c r="E559" s="3">
        <v>6.04</v>
      </c>
      <c r="F559" s="3">
        <v>2.14</v>
      </c>
      <c r="G559" s="3" t="s">
        <v>63</v>
      </c>
      <c r="H559" s="3" t="s">
        <v>70</v>
      </c>
      <c r="I559" s="3" t="s">
        <v>24</v>
      </c>
      <c r="J559" s="3" t="s">
        <v>64</v>
      </c>
      <c r="K559" s="3" t="s">
        <v>26</v>
      </c>
      <c r="L559" s="3" t="s">
        <v>1204</v>
      </c>
      <c r="M559" s="3">
        <v>0.38</v>
      </c>
      <c r="N559" s="3" t="s">
        <v>8</v>
      </c>
      <c r="O559" s="3" t="s">
        <v>35</v>
      </c>
      <c r="P559" s="3" t="s">
        <v>66</v>
      </c>
      <c r="Q559" s="3" t="s">
        <v>1205</v>
      </c>
      <c r="R559" s="3">
        <v>92374</v>
      </c>
      <c r="S559" s="4">
        <v>42052</v>
      </c>
      <c r="T559" s="4">
        <v>42054</v>
      </c>
      <c r="U559" s="3">
        <v>-4.1399999999999997</v>
      </c>
      <c r="V559" s="3">
        <v>1</v>
      </c>
      <c r="W559" s="3">
        <v>8.41</v>
      </c>
      <c r="X559" s="3">
        <v>90588</v>
      </c>
      <c r="Y559" s="3">
        <f>Table1[[#This Row],[Unit Price]]-Table1[[#This Row],[Discount]]</f>
        <v>5.99</v>
      </c>
      <c r="Z559" s="3" t="s">
        <v>3221</v>
      </c>
    </row>
    <row r="560" spans="1:26" x14ac:dyDescent="0.2">
      <c r="A560" s="1">
        <v>1305</v>
      </c>
      <c r="B560" s="1" t="s">
        <v>1206</v>
      </c>
      <c r="C560" s="1" t="s">
        <v>13</v>
      </c>
      <c r="D560" s="1">
        <v>0.04</v>
      </c>
      <c r="E560" s="1">
        <v>62.18</v>
      </c>
      <c r="F560" s="1">
        <v>10.84</v>
      </c>
      <c r="G560" s="1" t="s">
        <v>14</v>
      </c>
      <c r="H560" s="1" t="s">
        <v>15</v>
      </c>
      <c r="I560" s="1" t="s">
        <v>4</v>
      </c>
      <c r="J560" s="1" t="s">
        <v>102</v>
      </c>
      <c r="K560" s="1" t="s">
        <v>120</v>
      </c>
      <c r="L560" s="1" t="s">
        <v>1207</v>
      </c>
      <c r="M560" s="1">
        <v>0.63</v>
      </c>
      <c r="N560" s="1" t="s">
        <v>8</v>
      </c>
      <c r="O560" s="1" t="s">
        <v>35</v>
      </c>
      <c r="P560" s="1" t="s">
        <v>122</v>
      </c>
      <c r="Q560" s="1" t="s">
        <v>1208</v>
      </c>
      <c r="R560" s="1">
        <v>84120</v>
      </c>
      <c r="S560" s="2">
        <v>42052</v>
      </c>
      <c r="T560" s="2">
        <v>42054</v>
      </c>
      <c r="U560" s="1">
        <v>125.8077</v>
      </c>
      <c r="V560" s="1">
        <v>3</v>
      </c>
      <c r="W560" s="1">
        <v>182.33</v>
      </c>
      <c r="X560" s="1">
        <v>87002</v>
      </c>
      <c r="Y560" s="1">
        <f>Table1[[#This Row],[Unit Price]]-Table1[[#This Row],[Discount]]</f>
        <v>62.14</v>
      </c>
      <c r="Z560" s="1" t="s">
        <v>3221</v>
      </c>
    </row>
    <row r="561" spans="1:26" x14ac:dyDescent="0.2">
      <c r="A561" s="3">
        <v>2427</v>
      </c>
      <c r="B561" s="3" t="s">
        <v>1209</v>
      </c>
      <c r="C561" s="3" t="s">
        <v>13</v>
      </c>
      <c r="D561" s="3">
        <v>0.03</v>
      </c>
      <c r="E561" s="3">
        <v>40.99</v>
      </c>
      <c r="F561" s="3">
        <v>19.989999999999998</v>
      </c>
      <c r="G561" s="3" t="s">
        <v>14</v>
      </c>
      <c r="H561" s="3" t="s">
        <v>70</v>
      </c>
      <c r="I561" s="3" t="s">
        <v>24</v>
      </c>
      <c r="J561" s="3" t="s">
        <v>64</v>
      </c>
      <c r="K561" s="3" t="s">
        <v>49</v>
      </c>
      <c r="L561" s="3" t="s">
        <v>1210</v>
      </c>
      <c r="M561" s="3">
        <v>0.36</v>
      </c>
      <c r="N561" s="3" t="s">
        <v>8</v>
      </c>
      <c r="O561" s="3" t="s">
        <v>28</v>
      </c>
      <c r="P561" s="3" t="s">
        <v>163</v>
      </c>
      <c r="Q561" s="3" t="s">
        <v>1211</v>
      </c>
      <c r="R561" s="3">
        <v>76248</v>
      </c>
      <c r="S561" s="4">
        <v>42052</v>
      </c>
      <c r="T561" s="4">
        <v>42053</v>
      </c>
      <c r="U561" s="3">
        <v>395.30799999999999</v>
      </c>
      <c r="V561" s="3">
        <v>21</v>
      </c>
      <c r="W561" s="3">
        <v>885.65</v>
      </c>
      <c r="X561" s="3">
        <v>90860</v>
      </c>
      <c r="Y561" s="3">
        <f>Table1[[#This Row],[Unit Price]]-Table1[[#This Row],[Discount]]</f>
        <v>40.96</v>
      </c>
      <c r="Z561" s="3" t="s">
        <v>3220</v>
      </c>
    </row>
    <row r="562" spans="1:26" x14ac:dyDescent="0.2">
      <c r="A562" s="1">
        <v>1065</v>
      </c>
      <c r="B562" s="1" t="s">
        <v>1212</v>
      </c>
      <c r="C562" s="1" t="s">
        <v>1</v>
      </c>
      <c r="D562" s="1">
        <v>0.01</v>
      </c>
      <c r="E562" s="1">
        <v>15.99</v>
      </c>
      <c r="F562" s="1">
        <v>13.18</v>
      </c>
      <c r="G562" s="1" t="s">
        <v>14</v>
      </c>
      <c r="H562" s="1" t="s">
        <v>70</v>
      </c>
      <c r="I562" s="1" t="s">
        <v>24</v>
      </c>
      <c r="J562" s="1" t="s">
        <v>48</v>
      </c>
      <c r="K562" s="1" t="s">
        <v>49</v>
      </c>
      <c r="L562" s="1" t="s">
        <v>271</v>
      </c>
      <c r="M562" s="1">
        <v>0.37</v>
      </c>
      <c r="N562" s="1" t="s">
        <v>8</v>
      </c>
      <c r="O562" s="1" t="s">
        <v>28</v>
      </c>
      <c r="P562" s="1" t="s">
        <v>79</v>
      </c>
      <c r="Q562" s="1" t="s">
        <v>1213</v>
      </c>
      <c r="R562" s="1">
        <v>60459</v>
      </c>
      <c r="S562" s="2">
        <v>42053</v>
      </c>
      <c r="T562" s="2">
        <v>42055</v>
      </c>
      <c r="U562" s="1">
        <v>-99.43544</v>
      </c>
      <c r="V562" s="1">
        <v>23</v>
      </c>
      <c r="W562" s="1">
        <v>377.44</v>
      </c>
      <c r="X562" s="1">
        <v>88899</v>
      </c>
      <c r="Y562" s="1">
        <f>Table1[[#This Row],[Unit Price]]-Table1[[#This Row],[Discount]]</f>
        <v>15.98</v>
      </c>
      <c r="Z562" s="1" t="s">
        <v>3220</v>
      </c>
    </row>
    <row r="563" spans="1:26" x14ac:dyDescent="0.2">
      <c r="A563" s="3">
        <v>3255</v>
      </c>
      <c r="B563" s="3" t="s">
        <v>1214</v>
      </c>
      <c r="C563" s="3" t="s">
        <v>1</v>
      </c>
      <c r="D563" s="3">
        <v>0.06</v>
      </c>
      <c r="E563" s="3">
        <v>47.98</v>
      </c>
      <c r="F563" s="3">
        <v>3.61</v>
      </c>
      <c r="G563" s="3" t="s">
        <v>14</v>
      </c>
      <c r="H563" s="3" t="s">
        <v>47</v>
      </c>
      <c r="I563" s="3" t="s">
        <v>16</v>
      </c>
      <c r="J563" s="3" t="s">
        <v>17</v>
      </c>
      <c r="K563" s="3" t="s">
        <v>18</v>
      </c>
      <c r="L563" s="3" t="s">
        <v>1215</v>
      </c>
      <c r="M563" s="3">
        <v>0.71</v>
      </c>
      <c r="N563" s="3" t="s">
        <v>8</v>
      </c>
      <c r="O563" s="3" t="s">
        <v>9</v>
      </c>
      <c r="P563" s="3" t="s">
        <v>99</v>
      </c>
      <c r="Q563" s="3" t="s">
        <v>1216</v>
      </c>
      <c r="R563" s="3">
        <v>33319</v>
      </c>
      <c r="S563" s="4">
        <v>42053</v>
      </c>
      <c r="T563" s="4">
        <v>42055</v>
      </c>
      <c r="U563" s="3">
        <v>596.80799999999999</v>
      </c>
      <c r="V563" s="3">
        <v>2</v>
      </c>
      <c r="W563" s="3">
        <v>97.96</v>
      </c>
      <c r="X563" s="3">
        <v>90488</v>
      </c>
      <c r="Y563" s="3">
        <f>Table1[[#This Row],[Unit Price]]-Table1[[#This Row],[Discount]]</f>
        <v>47.919999999999995</v>
      </c>
      <c r="Z563" s="3" t="s">
        <v>3219</v>
      </c>
    </row>
    <row r="564" spans="1:26" x14ac:dyDescent="0.2">
      <c r="A564" s="1">
        <v>2141</v>
      </c>
      <c r="B564" s="1" t="s">
        <v>1217</v>
      </c>
      <c r="C564" s="1" t="s">
        <v>13</v>
      </c>
      <c r="D564" s="1">
        <v>0.01</v>
      </c>
      <c r="E564" s="1">
        <v>5.44</v>
      </c>
      <c r="F564" s="1">
        <v>7.46</v>
      </c>
      <c r="G564" s="1" t="s">
        <v>14</v>
      </c>
      <c r="H564" s="1" t="s">
        <v>47</v>
      </c>
      <c r="I564" s="1" t="s">
        <v>24</v>
      </c>
      <c r="J564" s="1" t="s">
        <v>48</v>
      </c>
      <c r="K564" s="1" t="s">
        <v>49</v>
      </c>
      <c r="L564" s="1" t="s">
        <v>1218</v>
      </c>
      <c r="M564" s="1">
        <v>0.36</v>
      </c>
      <c r="N564" s="1" t="s">
        <v>8</v>
      </c>
      <c r="O564" s="1" t="s">
        <v>35</v>
      </c>
      <c r="P564" s="1" t="s">
        <v>36</v>
      </c>
      <c r="Q564" s="1" t="s">
        <v>1219</v>
      </c>
      <c r="R564" s="1">
        <v>81301</v>
      </c>
      <c r="S564" s="2">
        <v>42053</v>
      </c>
      <c r="T564" s="2">
        <v>42054</v>
      </c>
      <c r="U564" s="1">
        <v>-18.478200000000001</v>
      </c>
      <c r="V564" s="1">
        <v>3</v>
      </c>
      <c r="W564" s="1">
        <v>19.68</v>
      </c>
      <c r="X564" s="1">
        <v>87570</v>
      </c>
      <c r="Y564" s="1">
        <f>Table1[[#This Row],[Unit Price]]-Table1[[#This Row],[Discount]]</f>
        <v>5.4300000000000006</v>
      </c>
      <c r="Z564" s="1" t="s">
        <v>3221</v>
      </c>
    </row>
    <row r="565" spans="1:26" x14ac:dyDescent="0.2">
      <c r="A565" s="3">
        <v>2141</v>
      </c>
      <c r="B565" s="3" t="s">
        <v>1217</v>
      </c>
      <c r="C565" s="3" t="s">
        <v>13</v>
      </c>
      <c r="D565" s="3">
        <v>0.02</v>
      </c>
      <c r="E565" s="3">
        <v>549.99</v>
      </c>
      <c r="F565" s="3">
        <v>49</v>
      </c>
      <c r="G565" s="3" t="s">
        <v>2</v>
      </c>
      <c r="H565" s="3" t="s">
        <v>47</v>
      </c>
      <c r="I565" s="3" t="s">
        <v>16</v>
      </c>
      <c r="J565" s="3" t="s">
        <v>39</v>
      </c>
      <c r="K565" s="3" t="s">
        <v>33</v>
      </c>
      <c r="L565" s="3" t="s">
        <v>1220</v>
      </c>
      <c r="M565" s="3">
        <v>0.35</v>
      </c>
      <c r="N565" s="3" t="s">
        <v>8</v>
      </c>
      <c r="O565" s="3" t="s">
        <v>35</v>
      </c>
      <c r="P565" s="3" t="s">
        <v>36</v>
      </c>
      <c r="Q565" s="3" t="s">
        <v>1219</v>
      </c>
      <c r="R565" s="3">
        <v>81301</v>
      </c>
      <c r="S565" s="4">
        <v>42053</v>
      </c>
      <c r="T565" s="4">
        <v>42055</v>
      </c>
      <c r="U565" s="3">
        <v>-381.84120000000001</v>
      </c>
      <c r="V565" s="3">
        <v>18</v>
      </c>
      <c r="W565" s="3">
        <v>9798.84</v>
      </c>
      <c r="X565" s="3">
        <v>87570</v>
      </c>
      <c r="Y565" s="3">
        <f>Table1[[#This Row],[Unit Price]]-Table1[[#This Row],[Discount]]</f>
        <v>549.97</v>
      </c>
      <c r="Z565" s="3" t="s">
        <v>3221</v>
      </c>
    </row>
    <row r="566" spans="1:26" x14ac:dyDescent="0.2">
      <c r="A566" s="1">
        <v>2141</v>
      </c>
      <c r="B566" s="1" t="s">
        <v>1217</v>
      </c>
      <c r="C566" s="1" t="s">
        <v>13</v>
      </c>
      <c r="D566" s="1">
        <v>0.03</v>
      </c>
      <c r="E566" s="1">
        <v>22.01</v>
      </c>
      <c r="F566" s="1">
        <v>5.53</v>
      </c>
      <c r="G566" s="1" t="s">
        <v>63</v>
      </c>
      <c r="H566" s="1" t="s">
        <v>47</v>
      </c>
      <c r="I566" s="1" t="s">
        <v>24</v>
      </c>
      <c r="J566" s="1" t="s">
        <v>25</v>
      </c>
      <c r="K566" s="1" t="s">
        <v>18</v>
      </c>
      <c r="L566" s="1" t="s">
        <v>472</v>
      </c>
      <c r="M566" s="1">
        <v>0.59</v>
      </c>
      <c r="N566" s="1" t="s">
        <v>8</v>
      </c>
      <c r="O566" s="1" t="s">
        <v>35</v>
      </c>
      <c r="P566" s="1" t="s">
        <v>36</v>
      </c>
      <c r="Q566" s="1" t="s">
        <v>1219</v>
      </c>
      <c r="R566" s="1">
        <v>81301</v>
      </c>
      <c r="S566" s="2">
        <v>42053</v>
      </c>
      <c r="T566" s="2">
        <v>42054</v>
      </c>
      <c r="U566" s="1">
        <v>12.5504</v>
      </c>
      <c r="V566" s="1">
        <v>7</v>
      </c>
      <c r="W566" s="1">
        <v>154.11000000000001</v>
      </c>
      <c r="X566" s="1">
        <v>87570</v>
      </c>
      <c r="Y566" s="1">
        <f>Table1[[#This Row],[Unit Price]]-Table1[[#This Row],[Discount]]</f>
        <v>21.98</v>
      </c>
      <c r="Z566" s="1" t="s">
        <v>3221</v>
      </c>
    </row>
    <row r="567" spans="1:26" x14ac:dyDescent="0.2">
      <c r="A567" s="3">
        <v>2141</v>
      </c>
      <c r="B567" s="3" t="s">
        <v>1217</v>
      </c>
      <c r="C567" s="3" t="s">
        <v>13</v>
      </c>
      <c r="D567" s="3">
        <v>0.09</v>
      </c>
      <c r="E567" s="3">
        <v>34.76</v>
      </c>
      <c r="F567" s="3">
        <v>8.2200000000000006</v>
      </c>
      <c r="G567" s="3" t="s">
        <v>14</v>
      </c>
      <c r="H567" s="3" t="s">
        <v>47</v>
      </c>
      <c r="I567" s="3" t="s">
        <v>24</v>
      </c>
      <c r="J567" s="3" t="s">
        <v>54</v>
      </c>
      <c r="K567" s="3" t="s">
        <v>49</v>
      </c>
      <c r="L567" s="3" t="s">
        <v>1221</v>
      </c>
      <c r="M567" s="3">
        <v>0.56999999999999995</v>
      </c>
      <c r="N567" s="3" t="s">
        <v>8</v>
      </c>
      <c r="O567" s="3" t="s">
        <v>35</v>
      </c>
      <c r="P567" s="3" t="s">
        <v>36</v>
      </c>
      <c r="Q567" s="3" t="s">
        <v>1219</v>
      </c>
      <c r="R567" s="3">
        <v>81301</v>
      </c>
      <c r="S567" s="4">
        <v>42053</v>
      </c>
      <c r="T567" s="4">
        <v>42055</v>
      </c>
      <c r="U567" s="3">
        <v>45.3324</v>
      </c>
      <c r="V567" s="3">
        <v>7</v>
      </c>
      <c r="W567" s="3">
        <v>242.97</v>
      </c>
      <c r="X567" s="3">
        <v>87570</v>
      </c>
      <c r="Y567" s="3">
        <f>Table1[[#This Row],[Unit Price]]-Table1[[#This Row],[Discount]]</f>
        <v>34.669999999999995</v>
      </c>
      <c r="Z567" s="3" t="s">
        <v>3221</v>
      </c>
    </row>
    <row r="568" spans="1:26" x14ac:dyDescent="0.2">
      <c r="A568" s="1">
        <v>91</v>
      </c>
      <c r="B568" s="1" t="s">
        <v>1222</v>
      </c>
      <c r="C568" s="1" t="s">
        <v>92</v>
      </c>
      <c r="D568" s="1">
        <v>0.05</v>
      </c>
      <c r="E568" s="1">
        <v>5.18</v>
      </c>
      <c r="F568" s="1">
        <v>2.04</v>
      </c>
      <c r="G568" s="1" t="s">
        <v>14</v>
      </c>
      <c r="H568" s="1" t="s">
        <v>47</v>
      </c>
      <c r="I568" s="1" t="s">
        <v>24</v>
      </c>
      <c r="J568" s="1" t="s">
        <v>64</v>
      </c>
      <c r="K568" s="1" t="s">
        <v>26</v>
      </c>
      <c r="L568" s="1" t="s">
        <v>809</v>
      </c>
      <c r="M568" s="1">
        <v>0.36</v>
      </c>
      <c r="N568" s="1" t="s">
        <v>8</v>
      </c>
      <c r="O568" s="1" t="s">
        <v>35</v>
      </c>
      <c r="P568" s="1" t="s">
        <v>66</v>
      </c>
      <c r="Q568" s="1" t="s">
        <v>1223</v>
      </c>
      <c r="R568" s="1">
        <v>94591</v>
      </c>
      <c r="S568" s="2">
        <v>42053</v>
      </c>
      <c r="T568" s="2">
        <v>42055</v>
      </c>
      <c r="U568" s="1">
        <v>34.010399999999997</v>
      </c>
      <c r="V568" s="1">
        <v>10</v>
      </c>
      <c r="W568" s="1">
        <v>53.54</v>
      </c>
      <c r="X568" s="1">
        <v>87176</v>
      </c>
      <c r="Y568" s="1">
        <f>Table1[[#This Row],[Unit Price]]-Table1[[#This Row],[Discount]]</f>
        <v>5.13</v>
      </c>
      <c r="Z568" s="1" t="s">
        <v>3221</v>
      </c>
    </row>
    <row r="569" spans="1:26" x14ac:dyDescent="0.2">
      <c r="A569" s="3">
        <v>2521</v>
      </c>
      <c r="B569" s="3" t="s">
        <v>1224</v>
      </c>
      <c r="C569" s="3" t="s">
        <v>92</v>
      </c>
      <c r="D569" s="3">
        <v>0</v>
      </c>
      <c r="E569" s="3">
        <v>175.99</v>
      </c>
      <c r="F569" s="3">
        <v>4.99</v>
      </c>
      <c r="G569" s="3" t="s">
        <v>14</v>
      </c>
      <c r="H569" s="3" t="s">
        <v>47</v>
      </c>
      <c r="I569" s="3" t="s">
        <v>16</v>
      </c>
      <c r="J569" s="3" t="s">
        <v>111</v>
      </c>
      <c r="K569" s="3" t="s">
        <v>49</v>
      </c>
      <c r="L569" s="3" t="s">
        <v>1225</v>
      </c>
      <c r="M569" s="3">
        <v>0.59</v>
      </c>
      <c r="N569" s="3" t="s">
        <v>8</v>
      </c>
      <c r="O569" s="3" t="s">
        <v>28</v>
      </c>
      <c r="P569" s="3" t="s">
        <v>163</v>
      </c>
      <c r="Q569" s="3" t="s">
        <v>1226</v>
      </c>
      <c r="R569" s="3">
        <v>75109</v>
      </c>
      <c r="S569" s="4">
        <v>42053</v>
      </c>
      <c r="T569" s="4">
        <v>42056</v>
      </c>
      <c r="U569" s="3">
        <v>1656.6555000000001</v>
      </c>
      <c r="V569" s="3">
        <v>15</v>
      </c>
      <c r="W569" s="3">
        <v>2400.9499999999998</v>
      </c>
      <c r="X569" s="3">
        <v>87032</v>
      </c>
      <c r="Y569" s="3">
        <f>Table1[[#This Row],[Unit Price]]-Table1[[#This Row],[Discount]]</f>
        <v>175.99</v>
      </c>
      <c r="Z569" s="3" t="s">
        <v>3220</v>
      </c>
    </row>
    <row r="570" spans="1:26" x14ac:dyDescent="0.2">
      <c r="A570" s="1">
        <v>2498</v>
      </c>
      <c r="B570" s="1" t="s">
        <v>905</v>
      </c>
      <c r="C570" s="1" t="s">
        <v>46</v>
      </c>
      <c r="D570" s="1">
        <v>0.09</v>
      </c>
      <c r="E570" s="1">
        <v>355.98</v>
      </c>
      <c r="F570" s="1">
        <v>58.92</v>
      </c>
      <c r="G570" s="1" t="s">
        <v>2</v>
      </c>
      <c r="H570" s="1" t="s">
        <v>70</v>
      </c>
      <c r="I570" s="1" t="s">
        <v>4</v>
      </c>
      <c r="J570" s="1" t="s">
        <v>85</v>
      </c>
      <c r="K570" s="1" t="s">
        <v>33</v>
      </c>
      <c r="L570" s="1" t="s">
        <v>670</v>
      </c>
      <c r="M570" s="1">
        <v>0.64</v>
      </c>
      <c r="N570" s="1" t="s">
        <v>8</v>
      </c>
      <c r="O570" s="1" t="s">
        <v>35</v>
      </c>
      <c r="P570" s="1" t="s">
        <v>66</v>
      </c>
      <c r="Q570" s="1" t="s">
        <v>866</v>
      </c>
      <c r="R570" s="1">
        <v>92024</v>
      </c>
      <c r="S570" s="2">
        <v>42053</v>
      </c>
      <c r="T570" s="2">
        <v>42055</v>
      </c>
      <c r="U570" s="1">
        <v>1240.25</v>
      </c>
      <c r="V570" s="1">
        <v>30</v>
      </c>
      <c r="W570" s="1">
        <v>10554.63</v>
      </c>
      <c r="X570" s="1">
        <v>16547</v>
      </c>
      <c r="Y570" s="1">
        <f>Table1[[#This Row],[Unit Price]]-Table1[[#This Row],[Discount]]</f>
        <v>355.89000000000004</v>
      </c>
      <c r="Z570" s="1" t="s">
        <v>3221</v>
      </c>
    </row>
    <row r="571" spans="1:26" x14ac:dyDescent="0.2">
      <c r="A571" s="3">
        <v>2498</v>
      </c>
      <c r="B571" s="3" t="s">
        <v>905</v>
      </c>
      <c r="C571" s="3" t="s">
        <v>46</v>
      </c>
      <c r="D571" s="3">
        <v>0.04</v>
      </c>
      <c r="E571" s="3">
        <v>218.75</v>
      </c>
      <c r="F571" s="3">
        <v>69.64</v>
      </c>
      <c r="G571" s="3" t="s">
        <v>2</v>
      </c>
      <c r="H571" s="3" t="s">
        <v>70</v>
      </c>
      <c r="I571" s="3" t="s">
        <v>4</v>
      </c>
      <c r="J571" s="3" t="s">
        <v>5</v>
      </c>
      <c r="K571" s="3" t="s">
        <v>6</v>
      </c>
      <c r="L571" s="3" t="s">
        <v>850</v>
      </c>
      <c r="M571" s="3">
        <v>0.77</v>
      </c>
      <c r="N571" s="3" t="s">
        <v>8</v>
      </c>
      <c r="O571" s="3" t="s">
        <v>35</v>
      </c>
      <c r="P571" s="3" t="s">
        <v>66</v>
      </c>
      <c r="Q571" s="3" t="s">
        <v>866</v>
      </c>
      <c r="R571" s="3">
        <v>92024</v>
      </c>
      <c r="S571" s="4">
        <v>42053</v>
      </c>
      <c r="T571" s="4">
        <v>42053</v>
      </c>
      <c r="U571" s="3">
        <v>-533.23199999999997</v>
      </c>
      <c r="V571" s="3">
        <v>8</v>
      </c>
      <c r="W571" s="3">
        <v>1749.64</v>
      </c>
      <c r="X571" s="3">
        <v>16547</v>
      </c>
      <c r="Y571" s="3">
        <f>Table1[[#This Row],[Unit Price]]-Table1[[#This Row],[Discount]]</f>
        <v>218.71</v>
      </c>
      <c r="Z571" s="3" t="s">
        <v>3221</v>
      </c>
    </row>
    <row r="572" spans="1:26" x14ac:dyDescent="0.2">
      <c r="A572" s="1">
        <v>2499</v>
      </c>
      <c r="B572" s="1" t="s">
        <v>1227</v>
      </c>
      <c r="C572" s="1" t="s">
        <v>46</v>
      </c>
      <c r="D572" s="1">
        <v>0.09</v>
      </c>
      <c r="E572" s="1">
        <v>355.98</v>
      </c>
      <c r="F572" s="1">
        <v>58.92</v>
      </c>
      <c r="G572" s="1" t="s">
        <v>2</v>
      </c>
      <c r="H572" s="1" t="s">
        <v>70</v>
      </c>
      <c r="I572" s="1" t="s">
        <v>4</v>
      </c>
      <c r="J572" s="1" t="s">
        <v>85</v>
      </c>
      <c r="K572" s="1" t="s">
        <v>33</v>
      </c>
      <c r="L572" s="1" t="s">
        <v>670</v>
      </c>
      <c r="M572" s="1">
        <v>0.64</v>
      </c>
      <c r="N572" s="1" t="s">
        <v>8</v>
      </c>
      <c r="O572" s="1" t="s">
        <v>28</v>
      </c>
      <c r="P572" s="1" t="s">
        <v>79</v>
      </c>
      <c r="Q572" s="1" t="s">
        <v>1228</v>
      </c>
      <c r="R572" s="1">
        <v>60901</v>
      </c>
      <c r="S572" s="2">
        <v>42053</v>
      </c>
      <c r="T572" s="2">
        <v>42055</v>
      </c>
      <c r="U572" s="1">
        <v>1240.25</v>
      </c>
      <c r="V572" s="1">
        <v>8</v>
      </c>
      <c r="W572" s="1">
        <v>2814.57</v>
      </c>
      <c r="X572" s="1">
        <v>88319</v>
      </c>
      <c r="Y572" s="1">
        <f>Table1[[#This Row],[Unit Price]]-Table1[[#This Row],[Discount]]</f>
        <v>355.89000000000004</v>
      </c>
      <c r="Z572" s="1" t="s">
        <v>3220</v>
      </c>
    </row>
    <row r="573" spans="1:26" x14ac:dyDescent="0.2">
      <c r="A573" s="3">
        <v>993</v>
      </c>
      <c r="B573" s="3" t="s">
        <v>1229</v>
      </c>
      <c r="C573" s="3" t="s">
        <v>13</v>
      </c>
      <c r="D573" s="3">
        <v>0.05</v>
      </c>
      <c r="E573" s="3">
        <v>4.28</v>
      </c>
      <c r="F573" s="3">
        <v>5.17</v>
      </c>
      <c r="G573" s="3" t="s">
        <v>14</v>
      </c>
      <c r="H573" s="3" t="s">
        <v>3</v>
      </c>
      <c r="I573" s="3" t="s">
        <v>24</v>
      </c>
      <c r="J573" s="3" t="s">
        <v>64</v>
      </c>
      <c r="K573" s="3" t="s">
        <v>49</v>
      </c>
      <c r="L573" s="3" t="s">
        <v>1230</v>
      </c>
      <c r="M573" s="3">
        <v>0.4</v>
      </c>
      <c r="N573" s="3" t="s">
        <v>8</v>
      </c>
      <c r="O573" s="3" t="s">
        <v>35</v>
      </c>
      <c r="P573" s="3" t="s">
        <v>66</v>
      </c>
      <c r="Q573" s="3" t="s">
        <v>1231</v>
      </c>
      <c r="R573" s="3">
        <v>93030</v>
      </c>
      <c r="S573" s="4">
        <v>42054</v>
      </c>
      <c r="T573" s="4">
        <v>42054</v>
      </c>
      <c r="U573" s="3">
        <v>-104.57</v>
      </c>
      <c r="V573" s="3">
        <v>9</v>
      </c>
      <c r="W573" s="3">
        <v>38.58</v>
      </c>
      <c r="X573" s="3">
        <v>89432</v>
      </c>
      <c r="Y573" s="3">
        <f>Table1[[#This Row],[Unit Price]]-Table1[[#This Row],[Discount]]</f>
        <v>4.2300000000000004</v>
      </c>
      <c r="Z573" s="3" t="s">
        <v>3221</v>
      </c>
    </row>
    <row r="574" spans="1:26" x14ac:dyDescent="0.2">
      <c r="A574" s="1">
        <v>1303</v>
      </c>
      <c r="B574" s="1" t="s">
        <v>1232</v>
      </c>
      <c r="C574" s="1" t="s">
        <v>13</v>
      </c>
      <c r="D574" s="1">
        <v>0.03</v>
      </c>
      <c r="E574" s="1">
        <v>39.479999999999997</v>
      </c>
      <c r="F574" s="1">
        <v>1.99</v>
      </c>
      <c r="G574" s="1" t="s">
        <v>14</v>
      </c>
      <c r="H574" s="1" t="s">
        <v>15</v>
      </c>
      <c r="I574" s="1" t="s">
        <v>16</v>
      </c>
      <c r="J574" s="1" t="s">
        <v>17</v>
      </c>
      <c r="K574" s="1" t="s">
        <v>18</v>
      </c>
      <c r="L574" s="1" t="s">
        <v>1233</v>
      </c>
      <c r="M574" s="1">
        <v>0.54</v>
      </c>
      <c r="N574" s="1" t="s">
        <v>8</v>
      </c>
      <c r="O574" s="1" t="s">
        <v>35</v>
      </c>
      <c r="P574" s="1" t="s">
        <v>122</v>
      </c>
      <c r="Q574" s="1" t="s">
        <v>1234</v>
      </c>
      <c r="R574" s="1">
        <v>84074</v>
      </c>
      <c r="S574" s="2">
        <v>42054</v>
      </c>
      <c r="T574" s="2">
        <v>42056</v>
      </c>
      <c r="U574" s="1">
        <v>317.08949999999999</v>
      </c>
      <c r="V574" s="1">
        <v>12</v>
      </c>
      <c r="W574" s="1">
        <v>459.55</v>
      </c>
      <c r="X574" s="1">
        <v>87003</v>
      </c>
      <c r="Y574" s="1">
        <f>Table1[[#This Row],[Unit Price]]-Table1[[#This Row],[Discount]]</f>
        <v>39.449999999999996</v>
      </c>
      <c r="Z574" s="1" t="s">
        <v>3221</v>
      </c>
    </row>
    <row r="575" spans="1:26" x14ac:dyDescent="0.2">
      <c r="A575" s="3">
        <v>2828</v>
      </c>
      <c r="B575" s="3" t="s">
        <v>1235</v>
      </c>
      <c r="C575" s="3" t="s">
        <v>13</v>
      </c>
      <c r="D575" s="3">
        <v>0.05</v>
      </c>
      <c r="E575" s="3">
        <v>11.29</v>
      </c>
      <c r="F575" s="3">
        <v>5.03</v>
      </c>
      <c r="G575" s="3" t="s">
        <v>14</v>
      </c>
      <c r="H575" s="3" t="s">
        <v>70</v>
      </c>
      <c r="I575" s="3" t="s">
        <v>24</v>
      </c>
      <c r="J575" s="3" t="s">
        <v>54</v>
      </c>
      <c r="K575" s="3" t="s">
        <v>49</v>
      </c>
      <c r="L575" s="3" t="s">
        <v>1236</v>
      </c>
      <c r="M575" s="3">
        <v>0.59</v>
      </c>
      <c r="N575" s="3" t="s">
        <v>8</v>
      </c>
      <c r="O575" s="3" t="s">
        <v>35</v>
      </c>
      <c r="P575" s="3" t="s">
        <v>66</v>
      </c>
      <c r="Q575" s="3" t="s">
        <v>1237</v>
      </c>
      <c r="R575" s="3">
        <v>92243</v>
      </c>
      <c r="S575" s="4">
        <v>42054</v>
      </c>
      <c r="T575" s="4">
        <v>42056</v>
      </c>
      <c r="U575" s="3">
        <v>-35.26</v>
      </c>
      <c r="V575" s="3">
        <v>8</v>
      </c>
      <c r="W575" s="3">
        <v>90.46</v>
      </c>
      <c r="X575" s="3">
        <v>87720</v>
      </c>
      <c r="Y575" s="3">
        <f>Table1[[#This Row],[Unit Price]]-Table1[[#This Row],[Discount]]</f>
        <v>11.239999999999998</v>
      </c>
      <c r="Z575" s="3" t="s">
        <v>3221</v>
      </c>
    </row>
    <row r="576" spans="1:26" x14ac:dyDescent="0.2">
      <c r="A576" s="1">
        <v>1303</v>
      </c>
      <c r="B576" s="1" t="s">
        <v>1232</v>
      </c>
      <c r="C576" s="1" t="s">
        <v>23</v>
      </c>
      <c r="D576" s="1">
        <v>0.01</v>
      </c>
      <c r="E576" s="1">
        <v>65.989999999999995</v>
      </c>
      <c r="F576" s="1">
        <v>5.31</v>
      </c>
      <c r="G576" s="1" t="s">
        <v>14</v>
      </c>
      <c r="H576" s="1" t="s">
        <v>15</v>
      </c>
      <c r="I576" s="1" t="s">
        <v>16</v>
      </c>
      <c r="J576" s="1" t="s">
        <v>111</v>
      </c>
      <c r="K576" s="1" t="s">
        <v>49</v>
      </c>
      <c r="L576" s="1" t="s">
        <v>1238</v>
      </c>
      <c r="M576" s="1">
        <v>0.56999999999999995</v>
      </c>
      <c r="N576" s="1" t="s">
        <v>8</v>
      </c>
      <c r="O576" s="1" t="s">
        <v>35</v>
      </c>
      <c r="P576" s="1" t="s">
        <v>122</v>
      </c>
      <c r="Q576" s="1" t="s">
        <v>1234</v>
      </c>
      <c r="R576" s="1">
        <v>84074</v>
      </c>
      <c r="S576" s="2">
        <v>42054</v>
      </c>
      <c r="T576" s="2">
        <v>42061</v>
      </c>
      <c r="U576" s="1">
        <v>250.36272</v>
      </c>
      <c r="V576" s="1">
        <v>9</v>
      </c>
      <c r="W576" s="1">
        <v>536.9</v>
      </c>
      <c r="X576" s="1">
        <v>87005</v>
      </c>
      <c r="Y576" s="1">
        <f>Table1[[#This Row],[Unit Price]]-Table1[[#This Row],[Discount]]</f>
        <v>65.97999999999999</v>
      </c>
      <c r="Z576" s="1" t="s">
        <v>3221</v>
      </c>
    </row>
    <row r="577" spans="1:26" x14ac:dyDescent="0.2">
      <c r="A577" s="3">
        <v>2287</v>
      </c>
      <c r="B577" s="3" t="s">
        <v>1239</v>
      </c>
      <c r="C577" s="3" t="s">
        <v>23</v>
      </c>
      <c r="D577" s="3">
        <v>0.1</v>
      </c>
      <c r="E577" s="3">
        <v>54.1</v>
      </c>
      <c r="F577" s="3">
        <v>19.989999999999998</v>
      </c>
      <c r="G577" s="3" t="s">
        <v>14</v>
      </c>
      <c r="H577" s="3" t="s">
        <v>70</v>
      </c>
      <c r="I577" s="3" t="s">
        <v>24</v>
      </c>
      <c r="J577" s="3" t="s">
        <v>54</v>
      </c>
      <c r="K577" s="3" t="s">
        <v>49</v>
      </c>
      <c r="L577" s="3" t="s">
        <v>1240</v>
      </c>
      <c r="M577" s="3">
        <v>0.59</v>
      </c>
      <c r="N577" s="3" t="s">
        <v>8</v>
      </c>
      <c r="O577" s="3" t="s">
        <v>9</v>
      </c>
      <c r="P577" s="3" t="s">
        <v>247</v>
      </c>
      <c r="Q577" s="3" t="s">
        <v>1241</v>
      </c>
      <c r="R577" s="3">
        <v>29483</v>
      </c>
      <c r="S577" s="4">
        <v>42054</v>
      </c>
      <c r="T577" s="4">
        <v>42059</v>
      </c>
      <c r="U577" s="3">
        <v>34.067999999999998</v>
      </c>
      <c r="V577" s="3">
        <v>9</v>
      </c>
      <c r="W577" s="3">
        <v>469.59</v>
      </c>
      <c r="X577" s="3">
        <v>90147</v>
      </c>
      <c r="Y577" s="3">
        <f>Table1[[#This Row],[Unit Price]]-Table1[[#This Row],[Discount]]</f>
        <v>54</v>
      </c>
      <c r="Z577" s="3" t="s">
        <v>3219</v>
      </c>
    </row>
    <row r="578" spans="1:26" x14ac:dyDescent="0.2">
      <c r="A578" s="1">
        <v>1827</v>
      </c>
      <c r="B578" s="1" t="s">
        <v>1242</v>
      </c>
      <c r="C578" s="1" t="s">
        <v>46</v>
      </c>
      <c r="D578" s="1">
        <v>0</v>
      </c>
      <c r="E578" s="1">
        <v>5.98</v>
      </c>
      <c r="F578" s="1">
        <v>0.96</v>
      </c>
      <c r="G578" s="1" t="s">
        <v>14</v>
      </c>
      <c r="H578" s="1" t="s">
        <v>70</v>
      </c>
      <c r="I578" s="1" t="s">
        <v>24</v>
      </c>
      <c r="J578" s="1" t="s">
        <v>25</v>
      </c>
      <c r="K578" s="1" t="s">
        <v>26</v>
      </c>
      <c r="L578" s="1" t="s">
        <v>1243</v>
      </c>
      <c r="M578" s="1">
        <v>0.6</v>
      </c>
      <c r="N578" s="1" t="s">
        <v>8</v>
      </c>
      <c r="O578" s="1" t="s">
        <v>28</v>
      </c>
      <c r="P578" s="1" t="s">
        <v>189</v>
      </c>
      <c r="Q578" s="1" t="s">
        <v>904</v>
      </c>
      <c r="R578" s="1">
        <v>52601</v>
      </c>
      <c r="S578" s="2">
        <v>42054</v>
      </c>
      <c r="T578" s="2">
        <v>42055</v>
      </c>
      <c r="U578" s="1">
        <v>38.039700000000003</v>
      </c>
      <c r="V578" s="1">
        <v>9</v>
      </c>
      <c r="W578" s="1">
        <v>55.13</v>
      </c>
      <c r="X578" s="1">
        <v>86956</v>
      </c>
      <c r="Y578" s="1">
        <f>Table1[[#This Row],[Unit Price]]-Table1[[#This Row],[Discount]]</f>
        <v>5.98</v>
      </c>
      <c r="Z578" s="1" t="s">
        <v>3220</v>
      </c>
    </row>
    <row r="579" spans="1:26" x14ac:dyDescent="0.2">
      <c r="A579" s="3">
        <v>1828</v>
      </c>
      <c r="B579" s="3" t="s">
        <v>226</v>
      </c>
      <c r="C579" s="3" t="s">
        <v>46</v>
      </c>
      <c r="D579" s="3">
        <v>0.02</v>
      </c>
      <c r="E579" s="3">
        <v>5.98</v>
      </c>
      <c r="F579" s="3">
        <v>5.46</v>
      </c>
      <c r="G579" s="3" t="s">
        <v>14</v>
      </c>
      <c r="H579" s="3" t="s">
        <v>70</v>
      </c>
      <c r="I579" s="3" t="s">
        <v>24</v>
      </c>
      <c r="J579" s="3" t="s">
        <v>64</v>
      </c>
      <c r="K579" s="3" t="s">
        <v>49</v>
      </c>
      <c r="L579" s="3" t="s">
        <v>1132</v>
      </c>
      <c r="M579" s="3">
        <v>0.36</v>
      </c>
      <c r="N579" s="3" t="s">
        <v>8</v>
      </c>
      <c r="O579" s="3" t="s">
        <v>28</v>
      </c>
      <c r="P579" s="3" t="s">
        <v>189</v>
      </c>
      <c r="Q579" s="3" t="s">
        <v>228</v>
      </c>
      <c r="R579" s="3">
        <v>50613</v>
      </c>
      <c r="S579" s="4">
        <v>42054</v>
      </c>
      <c r="T579" s="4">
        <v>42055</v>
      </c>
      <c r="U579" s="3">
        <v>-47.12</v>
      </c>
      <c r="V579" s="3">
        <v>7</v>
      </c>
      <c r="W579" s="3">
        <v>44.8</v>
      </c>
      <c r="X579" s="3">
        <v>86956</v>
      </c>
      <c r="Y579" s="3">
        <f>Table1[[#This Row],[Unit Price]]-Table1[[#This Row],[Discount]]</f>
        <v>5.9600000000000009</v>
      </c>
      <c r="Z579" s="3" t="s">
        <v>3220</v>
      </c>
    </row>
    <row r="580" spans="1:26" x14ac:dyDescent="0.2">
      <c r="A580" s="1">
        <v>2052</v>
      </c>
      <c r="B580" s="1" t="s">
        <v>1244</v>
      </c>
      <c r="C580" s="1" t="s">
        <v>46</v>
      </c>
      <c r="D580" s="1">
        <v>7.0000000000000007E-2</v>
      </c>
      <c r="E580" s="1">
        <v>31.78</v>
      </c>
      <c r="F580" s="1">
        <v>1.99</v>
      </c>
      <c r="G580" s="1" t="s">
        <v>14</v>
      </c>
      <c r="H580" s="1" t="s">
        <v>47</v>
      </c>
      <c r="I580" s="1" t="s">
        <v>16</v>
      </c>
      <c r="J580" s="1" t="s">
        <v>17</v>
      </c>
      <c r="K580" s="1" t="s">
        <v>18</v>
      </c>
      <c r="L580" s="1" t="s">
        <v>846</v>
      </c>
      <c r="M580" s="1">
        <v>0.42</v>
      </c>
      <c r="N580" s="1" t="s">
        <v>8</v>
      </c>
      <c r="O580" s="1" t="s">
        <v>35</v>
      </c>
      <c r="P580" s="1" t="s">
        <v>616</v>
      </c>
      <c r="Q580" s="1" t="s">
        <v>1245</v>
      </c>
      <c r="R580" s="1">
        <v>87105</v>
      </c>
      <c r="S580" s="2">
        <v>42054</v>
      </c>
      <c r="T580" s="2">
        <v>42056</v>
      </c>
      <c r="U580" s="1">
        <v>265.11180000000002</v>
      </c>
      <c r="V580" s="1">
        <v>13</v>
      </c>
      <c r="W580" s="1">
        <v>384.22</v>
      </c>
      <c r="X580" s="1">
        <v>87234</v>
      </c>
      <c r="Y580" s="1">
        <f>Table1[[#This Row],[Unit Price]]-Table1[[#This Row],[Discount]]</f>
        <v>31.71</v>
      </c>
      <c r="Z580" s="1" t="s">
        <v>3221</v>
      </c>
    </row>
    <row r="581" spans="1:26" x14ac:dyDescent="0.2">
      <c r="A581" s="3">
        <v>2052</v>
      </c>
      <c r="B581" s="3" t="s">
        <v>1244</v>
      </c>
      <c r="C581" s="3" t="s">
        <v>46</v>
      </c>
      <c r="D581" s="3">
        <v>0</v>
      </c>
      <c r="E581" s="3">
        <v>5.98</v>
      </c>
      <c r="F581" s="3">
        <v>2.5</v>
      </c>
      <c r="G581" s="3" t="s">
        <v>14</v>
      </c>
      <c r="H581" s="3" t="s">
        <v>47</v>
      </c>
      <c r="I581" s="3" t="s">
        <v>24</v>
      </c>
      <c r="J581" s="3" t="s">
        <v>321</v>
      </c>
      <c r="K581" s="3" t="s">
        <v>49</v>
      </c>
      <c r="L581" s="3" t="s">
        <v>1246</v>
      </c>
      <c r="M581" s="3">
        <v>0.36</v>
      </c>
      <c r="N581" s="3" t="s">
        <v>8</v>
      </c>
      <c r="O581" s="3" t="s">
        <v>35</v>
      </c>
      <c r="P581" s="3" t="s">
        <v>616</v>
      </c>
      <c r="Q581" s="3" t="s">
        <v>1245</v>
      </c>
      <c r="R581" s="3">
        <v>87105</v>
      </c>
      <c r="S581" s="4">
        <v>42054</v>
      </c>
      <c r="T581" s="4">
        <v>42055</v>
      </c>
      <c r="U581" s="3">
        <v>9.5608000000000004</v>
      </c>
      <c r="V581" s="3">
        <v>5</v>
      </c>
      <c r="W581" s="3">
        <v>31.64</v>
      </c>
      <c r="X581" s="3">
        <v>87234</v>
      </c>
      <c r="Y581" s="3">
        <f>Table1[[#This Row],[Unit Price]]-Table1[[#This Row],[Discount]]</f>
        <v>5.98</v>
      </c>
      <c r="Z581" s="3" t="s">
        <v>3221</v>
      </c>
    </row>
    <row r="582" spans="1:26" x14ac:dyDescent="0.2">
      <c r="A582" s="1">
        <v>2052</v>
      </c>
      <c r="B582" s="1" t="s">
        <v>1244</v>
      </c>
      <c r="C582" s="1" t="s">
        <v>46</v>
      </c>
      <c r="D582" s="1">
        <v>0.1</v>
      </c>
      <c r="E582" s="1">
        <v>35.99</v>
      </c>
      <c r="F582" s="1">
        <v>1.1000000000000001</v>
      </c>
      <c r="G582" s="1" t="s">
        <v>63</v>
      </c>
      <c r="H582" s="1" t="s">
        <v>47</v>
      </c>
      <c r="I582" s="1" t="s">
        <v>16</v>
      </c>
      <c r="J582" s="1" t="s">
        <v>111</v>
      </c>
      <c r="K582" s="1" t="s">
        <v>49</v>
      </c>
      <c r="L582" s="1" t="s">
        <v>250</v>
      </c>
      <c r="M582" s="1">
        <v>0.55000000000000004</v>
      </c>
      <c r="N582" s="1" t="s">
        <v>8</v>
      </c>
      <c r="O582" s="1" t="s">
        <v>35</v>
      </c>
      <c r="P582" s="1" t="s">
        <v>616</v>
      </c>
      <c r="Q582" s="1" t="s">
        <v>1245</v>
      </c>
      <c r="R582" s="1">
        <v>87105</v>
      </c>
      <c r="S582" s="2">
        <v>42054</v>
      </c>
      <c r="T582" s="2">
        <v>42055</v>
      </c>
      <c r="U582" s="1">
        <v>390.09840000000003</v>
      </c>
      <c r="V582" s="1">
        <v>19</v>
      </c>
      <c r="W582" s="1">
        <v>565.36</v>
      </c>
      <c r="X582" s="1">
        <v>87234</v>
      </c>
      <c r="Y582" s="1">
        <f>Table1[[#This Row],[Unit Price]]-Table1[[#This Row],[Discount]]</f>
        <v>35.89</v>
      </c>
      <c r="Z582" s="1" t="s">
        <v>3221</v>
      </c>
    </row>
    <row r="583" spans="1:26" x14ac:dyDescent="0.2">
      <c r="A583" s="3">
        <v>2882</v>
      </c>
      <c r="B583" s="3" t="s">
        <v>647</v>
      </c>
      <c r="C583" s="3" t="s">
        <v>13</v>
      </c>
      <c r="D583" s="3">
        <v>0.03</v>
      </c>
      <c r="E583" s="3">
        <v>4.0599999999999996</v>
      </c>
      <c r="F583" s="3">
        <v>6.89</v>
      </c>
      <c r="G583" s="3" t="s">
        <v>14</v>
      </c>
      <c r="H583" s="3" t="s">
        <v>15</v>
      </c>
      <c r="I583" s="3" t="s">
        <v>24</v>
      </c>
      <c r="J583" s="3" t="s">
        <v>71</v>
      </c>
      <c r="K583" s="3" t="s">
        <v>49</v>
      </c>
      <c r="L583" s="3" t="s">
        <v>1247</v>
      </c>
      <c r="M583" s="3">
        <v>0.6</v>
      </c>
      <c r="N583" s="3" t="s">
        <v>8</v>
      </c>
      <c r="O583" s="3" t="s">
        <v>9</v>
      </c>
      <c r="P583" s="3" t="s">
        <v>73</v>
      </c>
      <c r="Q583" s="3" t="s">
        <v>649</v>
      </c>
      <c r="R583" s="3">
        <v>28206</v>
      </c>
      <c r="S583" s="4">
        <v>42055</v>
      </c>
      <c r="T583" s="4">
        <v>42057</v>
      </c>
      <c r="U583" s="3">
        <v>-246.27610000000001</v>
      </c>
      <c r="V583" s="3">
        <v>37</v>
      </c>
      <c r="W583" s="3">
        <v>159.88999999999999</v>
      </c>
      <c r="X583" s="3">
        <v>55300</v>
      </c>
      <c r="Y583" s="3">
        <f>Table1[[#This Row],[Unit Price]]-Table1[[#This Row],[Discount]]</f>
        <v>4.0299999999999994</v>
      </c>
      <c r="Z583" s="3" t="s">
        <v>3219</v>
      </c>
    </row>
    <row r="584" spans="1:26" x14ac:dyDescent="0.2">
      <c r="A584" s="1">
        <v>2882</v>
      </c>
      <c r="B584" s="1" t="s">
        <v>647</v>
      </c>
      <c r="C584" s="1" t="s">
        <v>13</v>
      </c>
      <c r="D584" s="1">
        <v>0.01</v>
      </c>
      <c r="E584" s="1">
        <v>3.75</v>
      </c>
      <c r="F584" s="1">
        <v>0.5</v>
      </c>
      <c r="G584" s="1" t="s">
        <v>14</v>
      </c>
      <c r="H584" s="1" t="s">
        <v>15</v>
      </c>
      <c r="I584" s="1" t="s">
        <v>24</v>
      </c>
      <c r="J584" s="1" t="s">
        <v>128</v>
      </c>
      <c r="K584" s="1" t="s">
        <v>49</v>
      </c>
      <c r="L584" s="1" t="s">
        <v>1248</v>
      </c>
      <c r="M584" s="1">
        <v>0.37</v>
      </c>
      <c r="N584" s="1" t="s">
        <v>8</v>
      </c>
      <c r="O584" s="1" t="s">
        <v>9</v>
      </c>
      <c r="P584" s="1" t="s">
        <v>73</v>
      </c>
      <c r="Q584" s="1" t="s">
        <v>649</v>
      </c>
      <c r="R584" s="1">
        <v>28206</v>
      </c>
      <c r="S584" s="2">
        <v>42055</v>
      </c>
      <c r="T584" s="2">
        <v>42056</v>
      </c>
      <c r="U584" s="1">
        <v>55.194600000000001</v>
      </c>
      <c r="V584" s="1">
        <v>48</v>
      </c>
      <c r="W584" s="1">
        <v>180.48</v>
      </c>
      <c r="X584" s="1">
        <v>55300</v>
      </c>
      <c r="Y584" s="1">
        <f>Table1[[#This Row],[Unit Price]]-Table1[[#This Row],[Discount]]</f>
        <v>3.74</v>
      </c>
      <c r="Z584" s="1" t="s">
        <v>3219</v>
      </c>
    </row>
    <row r="585" spans="1:26" x14ac:dyDescent="0.2">
      <c r="A585" s="3">
        <v>2882</v>
      </c>
      <c r="B585" s="3" t="s">
        <v>647</v>
      </c>
      <c r="C585" s="3" t="s">
        <v>13</v>
      </c>
      <c r="D585" s="3">
        <v>0.02</v>
      </c>
      <c r="E585" s="3">
        <v>10.68</v>
      </c>
      <c r="F585" s="3">
        <v>13.04</v>
      </c>
      <c r="G585" s="3" t="s">
        <v>14</v>
      </c>
      <c r="H585" s="3" t="s">
        <v>15</v>
      </c>
      <c r="I585" s="3" t="s">
        <v>4</v>
      </c>
      <c r="J585" s="3" t="s">
        <v>102</v>
      </c>
      <c r="K585" s="3" t="s">
        <v>40</v>
      </c>
      <c r="L585" s="3" t="s">
        <v>1249</v>
      </c>
      <c r="M585" s="3">
        <v>0.6</v>
      </c>
      <c r="N585" s="3" t="s">
        <v>8</v>
      </c>
      <c r="O585" s="3" t="s">
        <v>9</v>
      </c>
      <c r="P585" s="3" t="s">
        <v>73</v>
      </c>
      <c r="Q585" s="3" t="s">
        <v>649</v>
      </c>
      <c r="R585" s="3">
        <v>28206</v>
      </c>
      <c r="S585" s="4">
        <v>42055</v>
      </c>
      <c r="T585" s="4">
        <v>42057</v>
      </c>
      <c r="U585" s="3">
        <v>-307.29649999999998</v>
      </c>
      <c r="V585" s="3">
        <v>31</v>
      </c>
      <c r="W585" s="3">
        <v>350.48</v>
      </c>
      <c r="X585" s="3">
        <v>55300</v>
      </c>
      <c r="Y585" s="3">
        <f>Table1[[#This Row],[Unit Price]]-Table1[[#This Row],[Discount]]</f>
        <v>10.66</v>
      </c>
      <c r="Z585" s="3" t="s">
        <v>3219</v>
      </c>
    </row>
    <row r="586" spans="1:26" x14ac:dyDescent="0.2">
      <c r="A586" s="1">
        <v>2886</v>
      </c>
      <c r="B586" s="1" t="s">
        <v>1250</v>
      </c>
      <c r="C586" s="1" t="s">
        <v>13</v>
      </c>
      <c r="D586" s="1">
        <v>0.03</v>
      </c>
      <c r="E586" s="1">
        <v>4.0599999999999996</v>
      </c>
      <c r="F586" s="1">
        <v>6.89</v>
      </c>
      <c r="G586" s="1" t="s">
        <v>14</v>
      </c>
      <c r="H586" s="1" t="s">
        <v>15</v>
      </c>
      <c r="I586" s="1" t="s">
        <v>24</v>
      </c>
      <c r="J586" s="1" t="s">
        <v>71</v>
      </c>
      <c r="K586" s="1" t="s">
        <v>49</v>
      </c>
      <c r="L586" s="1" t="s">
        <v>1247</v>
      </c>
      <c r="M586" s="1">
        <v>0.6</v>
      </c>
      <c r="N586" s="1" t="s">
        <v>8</v>
      </c>
      <c r="O586" s="1" t="s">
        <v>87</v>
      </c>
      <c r="P586" s="1" t="s">
        <v>293</v>
      </c>
      <c r="Q586" s="1" t="s">
        <v>1251</v>
      </c>
      <c r="R586" s="1">
        <v>44134</v>
      </c>
      <c r="S586" s="2">
        <v>42055</v>
      </c>
      <c r="T586" s="2">
        <v>42057</v>
      </c>
      <c r="U586" s="1">
        <v>-185.17</v>
      </c>
      <c r="V586" s="1">
        <v>9</v>
      </c>
      <c r="W586" s="1">
        <v>38.89</v>
      </c>
      <c r="X586" s="1">
        <v>87630</v>
      </c>
      <c r="Y586" s="1">
        <f>Table1[[#This Row],[Unit Price]]-Table1[[#This Row],[Discount]]</f>
        <v>4.0299999999999994</v>
      </c>
      <c r="Z586" s="1" t="s">
        <v>3222</v>
      </c>
    </row>
    <row r="587" spans="1:26" x14ac:dyDescent="0.2">
      <c r="A587" s="3">
        <v>2886</v>
      </c>
      <c r="B587" s="3" t="s">
        <v>1250</v>
      </c>
      <c r="C587" s="3" t="s">
        <v>13</v>
      </c>
      <c r="D587" s="3">
        <v>0.01</v>
      </c>
      <c r="E587" s="3">
        <v>3.75</v>
      </c>
      <c r="F587" s="3">
        <v>0.5</v>
      </c>
      <c r="G587" s="3" t="s">
        <v>14</v>
      </c>
      <c r="H587" s="3" t="s">
        <v>15</v>
      </c>
      <c r="I587" s="3" t="s">
        <v>24</v>
      </c>
      <c r="J587" s="3" t="s">
        <v>128</v>
      </c>
      <c r="K587" s="3" t="s">
        <v>49</v>
      </c>
      <c r="L587" s="3" t="s">
        <v>1248</v>
      </c>
      <c r="M587" s="3">
        <v>0.37</v>
      </c>
      <c r="N587" s="3" t="s">
        <v>8</v>
      </c>
      <c r="O587" s="3" t="s">
        <v>87</v>
      </c>
      <c r="P587" s="3" t="s">
        <v>293</v>
      </c>
      <c r="Q587" s="3" t="s">
        <v>1251</v>
      </c>
      <c r="R587" s="3">
        <v>44134</v>
      </c>
      <c r="S587" s="4">
        <v>42055</v>
      </c>
      <c r="T587" s="4">
        <v>42056</v>
      </c>
      <c r="U587" s="3">
        <v>31.1328</v>
      </c>
      <c r="V587" s="3">
        <v>12</v>
      </c>
      <c r="W587" s="3">
        <v>45.12</v>
      </c>
      <c r="X587" s="3">
        <v>87630</v>
      </c>
      <c r="Y587" s="3">
        <f>Table1[[#This Row],[Unit Price]]-Table1[[#This Row],[Discount]]</f>
        <v>3.74</v>
      </c>
      <c r="Z587" s="3" t="s">
        <v>3222</v>
      </c>
    </row>
    <row r="588" spans="1:26" x14ac:dyDescent="0.2">
      <c r="A588" s="1">
        <v>2886</v>
      </c>
      <c r="B588" s="1" t="s">
        <v>1250</v>
      </c>
      <c r="C588" s="1" t="s">
        <v>13</v>
      </c>
      <c r="D588" s="1">
        <v>0.02</v>
      </c>
      <c r="E588" s="1">
        <v>10.68</v>
      </c>
      <c r="F588" s="1">
        <v>13.04</v>
      </c>
      <c r="G588" s="1" t="s">
        <v>14</v>
      </c>
      <c r="H588" s="1" t="s">
        <v>15</v>
      </c>
      <c r="I588" s="1" t="s">
        <v>4</v>
      </c>
      <c r="J588" s="1" t="s">
        <v>102</v>
      </c>
      <c r="K588" s="1" t="s">
        <v>40</v>
      </c>
      <c r="L588" s="1" t="s">
        <v>1249</v>
      </c>
      <c r="M588" s="1">
        <v>0.6</v>
      </c>
      <c r="N588" s="1" t="s">
        <v>8</v>
      </c>
      <c r="O588" s="1" t="s">
        <v>87</v>
      </c>
      <c r="P588" s="1" t="s">
        <v>293</v>
      </c>
      <c r="Q588" s="1" t="s">
        <v>1251</v>
      </c>
      <c r="R588" s="1">
        <v>44134</v>
      </c>
      <c r="S588" s="2">
        <v>42055</v>
      </c>
      <c r="T588" s="2">
        <v>42057</v>
      </c>
      <c r="U588" s="1">
        <v>-231.05</v>
      </c>
      <c r="V588" s="1">
        <v>8</v>
      </c>
      <c r="W588" s="1">
        <v>90.45</v>
      </c>
      <c r="X588" s="1">
        <v>87630</v>
      </c>
      <c r="Y588" s="1">
        <f>Table1[[#This Row],[Unit Price]]-Table1[[#This Row],[Discount]]</f>
        <v>10.66</v>
      </c>
      <c r="Z588" s="1" t="s">
        <v>3222</v>
      </c>
    </row>
    <row r="589" spans="1:26" x14ac:dyDescent="0.2">
      <c r="A589" s="3">
        <v>3284</v>
      </c>
      <c r="B589" s="3" t="s">
        <v>1252</v>
      </c>
      <c r="C589" s="3" t="s">
        <v>13</v>
      </c>
      <c r="D589" s="3">
        <v>0.05</v>
      </c>
      <c r="E589" s="3">
        <v>19.23</v>
      </c>
      <c r="F589" s="3">
        <v>6.15</v>
      </c>
      <c r="G589" s="3" t="s">
        <v>63</v>
      </c>
      <c r="H589" s="3" t="s">
        <v>70</v>
      </c>
      <c r="I589" s="3" t="s">
        <v>4</v>
      </c>
      <c r="J589" s="3" t="s">
        <v>102</v>
      </c>
      <c r="K589" s="3" t="s">
        <v>18</v>
      </c>
      <c r="L589" s="3" t="s">
        <v>1253</v>
      </c>
      <c r="M589" s="3">
        <v>0.44</v>
      </c>
      <c r="N589" s="3" t="s">
        <v>8</v>
      </c>
      <c r="O589" s="3" t="s">
        <v>9</v>
      </c>
      <c r="P589" s="3" t="s">
        <v>99</v>
      </c>
      <c r="Q589" s="3" t="s">
        <v>1254</v>
      </c>
      <c r="R589" s="3">
        <v>34741</v>
      </c>
      <c r="S589" s="4">
        <v>42055</v>
      </c>
      <c r="T589" s="4">
        <v>42057</v>
      </c>
      <c r="U589" s="3">
        <v>-2133.2779999999998</v>
      </c>
      <c r="V589" s="3">
        <v>6</v>
      </c>
      <c r="W589" s="3">
        <v>119.78</v>
      </c>
      <c r="X589" s="3">
        <v>90751</v>
      </c>
      <c r="Y589" s="3">
        <f>Table1[[#This Row],[Unit Price]]-Table1[[#This Row],[Discount]]</f>
        <v>19.18</v>
      </c>
      <c r="Z589" s="3" t="s">
        <v>3219</v>
      </c>
    </row>
    <row r="590" spans="1:26" x14ac:dyDescent="0.2">
      <c r="A590" s="1">
        <v>233</v>
      </c>
      <c r="B590" s="1" t="s">
        <v>1255</v>
      </c>
      <c r="C590" s="1" t="s">
        <v>92</v>
      </c>
      <c r="D590" s="1">
        <v>7.0000000000000007E-2</v>
      </c>
      <c r="E590" s="1">
        <v>5.81</v>
      </c>
      <c r="F590" s="1">
        <v>8.49</v>
      </c>
      <c r="G590" s="1" t="s">
        <v>14</v>
      </c>
      <c r="H590" s="1" t="s">
        <v>3</v>
      </c>
      <c r="I590" s="1" t="s">
        <v>24</v>
      </c>
      <c r="J590" s="1" t="s">
        <v>48</v>
      </c>
      <c r="K590" s="1" t="s">
        <v>49</v>
      </c>
      <c r="L590" s="1" t="s">
        <v>306</v>
      </c>
      <c r="M590" s="1">
        <v>0.39</v>
      </c>
      <c r="N590" s="1" t="s">
        <v>8</v>
      </c>
      <c r="O590" s="1" t="s">
        <v>28</v>
      </c>
      <c r="P590" s="1" t="s">
        <v>79</v>
      </c>
      <c r="Q590" s="1" t="s">
        <v>1256</v>
      </c>
      <c r="R590" s="1">
        <v>60462</v>
      </c>
      <c r="S590" s="2">
        <v>42055</v>
      </c>
      <c r="T590" s="2">
        <v>42057</v>
      </c>
      <c r="U590" s="1">
        <v>-243.23650000000001</v>
      </c>
      <c r="V590" s="1">
        <v>10</v>
      </c>
      <c r="W590" s="1">
        <v>58.8</v>
      </c>
      <c r="X590" s="1">
        <v>90237</v>
      </c>
      <c r="Y590" s="1">
        <f>Table1[[#This Row],[Unit Price]]-Table1[[#This Row],[Discount]]</f>
        <v>5.7399999999999993</v>
      </c>
      <c r="Z590" s="1" t="s">
        <v>3220</v>
      </c>
    </row>
    <row r="591" spans="1:26" x14ac:dyDescent="0.2">
      <c r="A591" s="3">
        <v>233</v>
      </c>
      <c r="B591" s="3" t="s">
        <v>1255</v>
      </c>
      <c r="C591" s="3" t="s">
        <v>92</v>
      </c>
      <c r="D591" s="3">
        <v>0.04</v>
      </c>
      <c r="E591" s="3">
        <v>9.65</v>
      </c>
      <c r="F591" s="3">
        <v>6.22</v>
      </c>
      <c r="G591" s="3" t="s">
        <v>14</v>
      </c>
      <c r="H591" s="3" t="s">
        <v>3</v>
      </c>
      <c r="I591" s="3" t="s">
        <v>4</v>
      </c>
      <c r="J591" s="3" t="s">
        <v>102</v>
      </c>
      <c r="K591" s="3" t="s">
        <v>49</v>
      </c>
      <c r="L591" s="3" t="s">
        <v>1257</v>
      </c>
      <c r="M591" s="3">
        <v>0.55000000000000004</v>
      </c>
      <c r="N591" s="3" t="s">
        <v>8</v>
      </c>
      <c r="O591" s="3" t="s">
        <v>28</v>
      </c>
      <c r="P591" s="3" t="s">
        <v>79</v>
      </c>
      <c r="Q591" s="3" t="s">
        <v>1256</v>
      </c>
      <c r="R591" s="3">
        <v>60462</v>
      </c>
      <c r="S591" s="4">
        <v>42055</v>
      </c>
      <c r="T591" s="4">
        <v>42056</v>
      </c>
      <c r="U591" s="3">
        <v>-53.62</v>
      </c>
      <c r="V591" s="3">
        <v>12</v>
      </c>
      <c r="W591" s="3">
        <v>120.47</v>
      </c>
      <c r="X591" s="3">
        <v>90237</v>
      </c>
      <c r="Y591" s="3">
        <f>Table1[[#This Row],[Unit Price]]-Table1[[#This Row],[Discount]]</f>
        <v>9.6100000000000012</v>
      </c>
      <c r="Z591" s="3" t="s">
        <v>3220</v>
      </c>
    </row>
    <row r="592" spans="1:26" x14ac:dyDescent="0.2">
      <c r="A592" s="1">
        <v>1485</v>
      </c>
      <c r="B592" s="1" t="s">
        <v>1258</v>
      </c>
      <c r="C592" s="1" t="s">
        <v>46</v>
      </c>
      <c r="D592" s="1">
        <v>0.04</v>
      </c>
      <c r="E592" s="1">
        <v>11.5</v>
      </c>
      <c r="F592" s="1">
        <v>7.19</v>
      </c>
      <c r="G592" s="1" t="s">
        <v>14</v>
      </c>
      <c r="H592" s="1" t="s">
        <v>47</v>
      </c>
      <c r="I592" s="1" t="s">
        <v>24</v>
      </c>
      <c r="J592" s="1" t="s">
        <v>48</v>
      </c>
      <c r="K592" s="1" t="s">
        <v>49</v>
      </c>
      <c r="L592" s="1" t="s">
        <v>1259</v>
      </c>
      <c r="M592" s="1">
        <v>0.4</v>
      </c>
      <c r="N592" s="1" t="s">
        <v>8</v>
      </c>
      <c r="O592" s="1" t="s">
        <v>28</v>
      </c>
      <c r="P592" s="1" t="s">
        <v>79</v>
      </c>
      <c r="Q592" s="1" t="s">
        <v>1260</v>
      </c>
      <c r="R592" s="1">
        <v>60516</v>
      </c>
      <c r="S592" s="2">
        <v>42055</v>
      </c>
      <c r="T592" s="2">
        <v>42058</v>
      </c>
      <c r="U592" s="1">
        <v>-23.357880000000002</v>
      </c>
      <c r="V592" s="1">
        <v>14</v>
      </c>
      <c r="W592" s="1">
        <v>157.81</v>
      </c>
      <c r="X592" s="1">
        <v>91236</v>
      </c>
      <c r="Y592" s="1">
        <f>Table1[[#This Row],[Unit Price]]-Table1[[#This Row],[Discount]]</f>
        <v>11.46</v>
      </c>
      <c r="Z592" s="1" t="s">
        <v>3220</v>
      </c>
    </row>
    <row r="593" spans="1:26" x14ac:dyDescent="0.2">
      <c r="A593" s="3">
        <v>1485</v>
      </c>
      <c r="B593" s="3" t="s">
        <v>1258</v>
      </c>
      <c r="C593" s="3" t="s">
        <v>46</v>
      </c>
      <c r="D593" s="3">
        <v>0.02</v>
      </c>
      <c r="E593" s="3">
        <v>15.7</v>
      </c>
      <c r="F593" s="3">
        <v>11.25</v>
      </c>
      <c r="G593" s="3" t="s">
        <v>14</v>
      </c>
      <c r="H593" s="3" t="s">
        <v>47</v>
      </c>
      <c r="I593" s="3" t="s">
        <v>24</v>
      </c>
      <c r="J593" s="3" t="s">
        <v>54</v>
      </c>
      <c r="K593" s="3" t="s">
        <v>49</v>
      </c>
      <c r="L593" s="3" t="s">
        <v>1261</v>
      </c>
      <c r="M593" s="3">
        <v>0.6</v>
      </c>
      <c r="N593" s="3" t="s">
        <v>8</v>
      </c>
      <c r="O593" s="3" t="s">
        <v>28</v>
      </c>
      <c r="P593" s="3" t="s">
        <v>79</v>
      </c>
      <c r="Q593" s="3" t="s">
        <v>1260</v>
      </c>
      <c r="R593" s="3">
        <v>60516</v>
      </c>
      <c r="S593" s="4">
        <v>42055</v>
      </c>
      <c r="T593" s="4">
        <v>42056</v>
      </c>
      <c r="U593" s="3">
        <v>-18.241599999999998</v>
      </c>
      <c r="V593" s="3">
        <v>1</v>
      </c>
      <c r="W593" s="3">
        <v>19.440000000000001</v>
      </c>
      <c r="X593" s="3">
        <v>91236</v>
      </c>
      <c r="Y593" s="3">
        <f>Table1[[#This Row],[Unit Price]]-Table1[[#This Row],[Discount]]</f>
        <v>15.68</v>
      </c>
      <c r="Z593" s="3" t="s">
        <v>3220</v>
      </c>
    </row>
    <row r="594" spans="1:26" x14ac:dyDescent="0.2">
      <c r="A594" s="1">
        <v>1485</v>
      </c>
      <c r="B594" s="1" t="s">
        <v>1258</v>
      </c>
      <c r="C594" s="1" t="s">
        <v>46</v>
      </c>
      <c r="D594" s="1">
        <v>0.05</v>
      </c>
      <c r="E594" s="1">
        <v>225.02</v>
      </c>
      <c r="F594" s="1">
        <v>28.66</v>
      </c>
      <c r="G594" s="1" t="s">
        <v>2</v>
      </c>
      <c r="H594" s="1" t="s">
        <v>47</v>
      </c>
      <c r="I594" s="1" t="s">
        <v>24</v>
      </c>
      <c r="J594" s="1" t="s">
        <v>54</v>
      </c>
      <c r="K594" s="1" t="s">
        <v>33</v>
      </c>
      <c r="L594" s="1" t="s">
        <v>1262</v>
      </c>
      <c r="M594" s="1">
        <v>0.72</v>
      </c>
      <c r="N594" s="1" t="s">
        <v>8</v>
      </c>
      <c r="O594" s="1" t="s">
        <v>28</v>
      </c>
      <c r="P594" s="1" t="s">
        <v>79</v>
      </c>
      <c r="Q594" s="1" t="s">
        <v>1260</v>
      </c>
      <c r="R594" s="1">
        <v>60516</v>
      </c>
      <c r="S594" s="2">
        <v>42055</v>
      </c>
      <c r="T594" s="2">
        <v>42057</v>
      </c>
      <c r="U594" s="1">
        <v>1428.9104</v>
      </c>
      <c r="V594" s="1">
        <v>21</v>
      </c>
      <c r="W594" s="1">
        <v>4636.63</v>
      </c>
      <c r="X594" s="1">
        <v>91236</v>
      </c>
      <c r="Y594" s="1">
        <f>Table1[[#This Row],[Unit Price]]-Table1[[#This Row],[Discount]]</f>
        <v>224.97</v>
      </c>
      <c r="Z594" s="1" t="s">
        <v>3220</v>
      </c>
    </row>
    <row r="595" spans="1:26" x14ac:dyDescent="0.2">
      <c r="A595" s="3">
        <v>181</v>
      </c>
      <c r="B595" s="3" t="s">
        <v>1263</v>
      </c>
      <c r="C595" s="3" t="s">
        <v>1</v>
      </c>
      <c r="D595" s="3">
        <v>0.02</v>
      </c>
      <c r="E595" s="3">
        <v>49.99</v>
      </c>
      <c r="F595" s="3">
        <v>19.989999999999998</v>
      </c>
      <c r="G595" s="3" t="s">
        <v>14</v>
      </c>
      <c r="H595" s="3" t="s">
        <v>3</v>
      </c>
      <c r="I595" s="3" t="s">
        <v>16</v>
      </c>
      <c r="J595" s="3" t="s">
        <v>17</v>
      </c>
      <c r="K595" s="3" t="s">
        <v>49</v>
      </c>
      <c r="L595" s="3" t="s">
        <v>1264</v>
      </c>
      <c r="M595" s="3">
        <v>0.41</v>
      </c>
      <c r="N595" s="3" t="s">
        <v>8</v>
      </c>
      <c r="O595" s="3" t="s">
        <v>35</v>
      </c>
      <c r="P595" s="3" t="s">
        <v>66</v>
      </c>
      <c r="Q595" s="3" t="s">
        <v>917</v>
      </c>
      <c r="R595" s="3">
        <v>94122</v>
      </c>
      <c r="S595" s="4">
        <v>42056</v>
      </c>
      <c r="T595" s="4">
        <v>42056</v>
      </c>
      <c r="U595" s="3">
        <v>-76.89</v>
      </c>
      <c r="V595" s="3">
        <v>18</v>
      </c>
      <c r="W595" s="3">
        <v>901.81</v>
      </c>
      <c r="X595" s="3">
        <v>38087</v>
      </c>
      <c r="Y595" s="3">
        <f>Table1[[#This Row],[Unit Price]]-Table1[[#This Row],[Discount]]</f>
        <v>49.97</v>
      </c>
      <c r="Z595" s="3" t="s">
        <v>3221</v>
      </c>
    </row>
    <row r="596" spans="1:26" x14ac:dyDescent="0.2">
      <c r="A596" s="1">
        <v>184</v>
      </c>
      <c r="B596" s="1" t="s">
        <v>1265</v>
      </c>
      <c r="C596" s="1" t="s">
        <v>1</v>
      </c>
      <c r="D596" s="1">
        <v>0.02</v>
      </c>
      <c r="E596" s="1">
        <v>49.99</v>
      </c>
      <c r="F596" s="1">
        <v>19.989999999999998</v>
      </c>
      <c r="G596" s="1" t="s">
        <v>14</v>
      </c>
      <c r="H596" s="1" t="s">
        <v>3</v>
      </c>
      <c r="I596" s="1" t="s">
        <v>16</v>
      </c>
      <c r="J596" s="1" t="s">
        <v>17</v>
      </c>
      <c r="K596" s="1" t="s">
        <v>49</v>
      </c>
      <c r="L596" s="1" t="s">
        <v>1264</v>
      </c>
      <c r="M596" s="1">
        <v>0.41</v>
      </c>
      <c r="N596" s="1" t="s">
        <v>8</v>
      </c>
      <c r="O596" s="1" t="s">
        <v>87</v>
      </c>
      <c r="P596" s="1" t="s">
        <v>379</v>
      </c>
      <c r="Q596" s="1" t="s">
        <v>1266</v>
      </c>
      <c r="R596" s="1">
        <v>2474</v>
      </c>
      <c r="S596" s="2">
        <v>42056</v>
      </c>
      <c r="T596" s="2">
        <v>42056</v>
      </c>
      <c r="U596" s="1">
        <v>-76.89</v>
      </c>
      <c r="V596" s="1">
        <v>5</v>
      </c>
      <c r="W596" s="1">
        <v>250.5</v>
      </c>
      <c r="X596" s="1">
        <v>88360</v>
      </c>
      <c r="Y596" s="1">
        <f>Table1[[#This Row],[Unit Price]]-Table1[[#This Row],[Discount]]</f>
        <v>49.97</v>
      </c>
      <c r="Z596" s="1" t="s">
        <v>3222</v>
      </c>
    </row>
    <row r="597" spans="1:26" x14ac:dyDescent="0.2">
      <c r="A597" s="3">
        <v>2225</v>
      </c>
      <c r="B597" s="3" t="s">
        <v>1267</v>
      </c>
      <c r="C597" s="3" t="s">
        <v>1</v>
      </c>
      <c r="D597" s="3">
        <v>0</v>
      </c>
      <c r="E597" s="3">
        <v>100.89</v>
      </c>
      <c r="F597" s="3">
        <v>42</v>
      </c>
      <c r="G597" s="3" t="s">
        <v>2</v>
      </c>
      <c r="H597" s="3" t="s">
        <v>3</v>
      </c>
      <c r="I597" s="3" t="s">
        <v>4</v>
      </c>
      <c r="J597" s="3" t="s">
        <v>85</v>
      </c>
      <c r="K597" s="3" t="s">
        <v>33</v>
      </c>
      <c r="L597" s="3" t="s">
        <v>1268</v>
      </c>
      <c r="M597" s="3">
        <v>0.61</v>
      </c>
      <c r="N597" s="3" t="s">
        <v>8</v>
      </c>
      <c r="O597" s="3" t="s">
        <v>35</v>
      </c>
      <c r="P597" s="3" t="s">
        <v>616</v>
      </c>
      <c r="Q597" s="3" t="s">
        <v>1269</v>
      </c>
      <c r="R597" s="3">
        <v>88240</v>
      </c>
      <c r="S597" s="4">
        <v>42056</v>
      </c>
      <c r="T597" s="4">
        <v>42057</v>
      </c>
      <c r="U597" s="3">
        <v>1500.12</v>
      </c>
      <c r="V597" s="3">
        <v>15</v>
      </c>
      <c r="W597" s="3">
        <v>1608.11</v>
      </c>
      <c r="X597" s="3">
        <v>89970</v>
      </c>
      <c r="Y597" s="3">
        <f>Table1[[#This Row],[Unit Price]]-Table1[[#This Row],[Discount]]</f>
        <v>100.89</v>
      </c>
      <c r="Z597" s="3" t="s">
        <v>3221</v>
      </c>
    </row>
    <row r="598" spans="1:26" x14ac:dyDescent="0.2">
      <c r="A598" s="1">
        <v>875</v>
      </c>
      <c r="B598" s="1" t="s">
        <v>1270</v>
      </c>
      <c r="C598" s="1" t="s">
        <v>13</v>
      </c>
      <c r="D598" s="1">
        <v>0.04</v>
      </c>
      <c r="E598" s="1">
        <v>4.37</v>
      </c>
      <c r="F598" s="1">
        <v>5.15</v>
      </c>
      <c r="G598" s="1" t="s">
        <v>14</v>
      </c>
      <c r="H598" s="1" t="s">
        <v>3</v>
      </c>
      <c r="I598" s="1" t="s">
        <v>24</v>
      </c>
      <c r="J598" s="1" t="s">
        <v>71</v>
      </c>
      <c r="K598" s="1" t="s">
        <v>49</v>
      </c>
      <c r="L598" s="1" t="s">
        <v>1271</v>
      </c>
      <c r="M598" s="1">
        <v>0.59</v>
      </c>
      <c r="N598" s="1" t="s">
        <v>8</v>
      </c>
      <c r="O598" s="1" t="s">
        <v>35</v>
      </c>
      <c r="P598" s="1" t="s">
        <v>122</v>
      </c>
      <c r="Q598" s="1" t="s">
        <v>1272</v>
      </c>
      <c r="R598" s="1">
        <v>84106</v>
      </c>
      <c r="S598" s="2">
        <v>42056</v>
      </c>
      <c r="T598" s="2">
        <v>42057</v>
      </c>
      <c r="U598" s="1">
        <v>-74.479600000000005</v>
      </c>
      <c r="V598" s="1">
        <v>18</v>
      </c>
      <c r="W598" s="1">
        <v>78.59</v>
      </c>
      <c r="X598" s="1">
        <v>89059</v>
      </c>
      <c r="Y598" s="1">
        <f>Table1[[#This Row],[Unit Price]]-Table1[[#This Row],[Discount]]</f>
        <v>4.33</v>
      </c>
      <c r="Z598" s="1" t="s">
        <v>3221</v>
      </c>
    </row>
    <row r="599" spans="1:26" x14ac:dyDescent="0.2">
      <c r="A599" s="3">
        <v>875</v>
      </c>
      <c r="B599" s="3" t="s">
        <v>1270</v>
      </c>
      <c r="C599" s="3" t="s">
        <v>13</v>
      </c>
      <c r="D599" s="3">
        <v>0.09</v>
      </c>
      <c r="E599" s="3">
        <v>155.99</v>
      </c>
      <c r="F599" s="3">
        <v>8.99</v>
      </c>
      <c r="G599" s="3" t="s">
        <v>14</v>
      </c>
      <c r="H599" s="3" t="s">
        <v>3</v>
      </c>
      <c r="I599" s="3" t="s">
        <v>16</v>
      </c>
      <c r="J599" s="3" t="s">
        <v>111</v>
      </c>
      <c r="K599" s="3" t="s">
        <v>49</v>
      </c>
      <c r="L599" s="3" t="s">
        <v>1273</v>
      </c>
      <c r="M599" s="3">
        <v>0.57999999999999996</v>
      </c>
      <c r="N599" s="3" t="s">
        <v>8</v>
      </c>
      <c r="O599" s="3" t="s">
        <v>35</v>
      </c>
      <c r="P599" s="3" t="s">
        <v>122</v>
      </c>
      <c r="Q599" s="3" t="s">
        <v>1272</v>
      </c>
      <c r="R599" s="3">
        <v>84106</v>
      </c>
      <c r="S599" s="4">
        <v>42056</v>
      </c>
      <c r="T599" s="4">
        <v>42058</v>
      </c>
      <c r="U599" s="3">
        <v>-232.22056000000001</v>
      </c>
      <c r="V599" s="3">
        <v>4</v>
      </c>
      <c r="W599" s="3">
        <v>497.11</v>
      </c>
      <c r="X599" s="3">
        <v>89059</v>
      </c>
      <c r="Y599" s="3">
        <f>Table1[[#This Row],[Unit Price]]-Table1[[#This Row],[Discount]]</f>
        <v>155.9</v>
      </c>
      <c r="Z599" s="3" t="s">
        <v>3221</v>
      </c>
    </row>
    <row r="600" spans="1:26" x14ac:dyDescent="0.2">
      <c r="A600" s="1">
        <v>2472</v>
      </c>
      <c r="B600" s="1" t="s">
        <v>1274</v>
      </c>
      <c r="C600" s="1" t="s">
        <v>23</v>
      </c>
      <c r="D600" s="1">
        <v>0.1</v>
      </c>
      <c r="E600" s="1">
        <v>4.91</v>
      </c>
      <c r="F600" s="1">
        <v>0.5</v>
      </c>
      <c r="G600" s="1" t="s">
        <v>63</v>
      </c>
      <c r="H600" s="1" t="s">
        <v>47</v>
      </c>
      <c r="I600" s="1" t="s">
        <v>24</v>
      </c>
      <c r="J600" s="1" t="s">
        <v>128</v>
      </c>
      <c r="K600" s="1" t="s">
        <v>49</v>
      </c>
      <c r="L600" s="1" t="s">
        <v>949</v>
      </c>
      <c r="M600" s="1">
        <v>0.36</v>
      </c>
      <c r="N600" s="1" t="s">
        <v>8</v>
      </c>
      <c r="O600" s="1" t="s">
        <v>28</v>
      </c>
      <c r="P600" s="1" t="s">
        <v>79</v>
      </c>
      <c r="Q600" s="1" t="s">
        <v>1275</v>
      </c>
      <c r="R600" s="1">
        <v>60432</v>
      </c>
      <c r="S600" s="2">
        <v>42056</v>
      </c>
      <c r="T600" s="2">
        <v>42056</v>
      </c>
      <c r="U600" s="1">
        <v>35.279699999999998</v>
      </c>
      <c r="V600" s="1">
        <v>10</v>
      </c>
      <c r="W600" s="1">
        <v>51.13</v>
      </c>
      <c r="X600" s="1">
        <v>86514</v>
      </c>
      <c r="Y600" s="1">
        <f>Table1[[#This Row],[Unit Price]]-Table1[[#This Row],[Discount]]</f>
        <v>4.8100000000000005</v>
      </c>
      <c r="Z600" s="1" t="s">
        <v>3220</v>
      </c>
    </row>
    <row r="601" spans="1:26" x14ac:dyDescent="0.2">
      <c r="A601" s="3">
        <v>553</v>
      </c>
      <c r="B601" s="3" t="s">
        <v>827</v>
      </c>
      <c r="C601" s="3" t="s">
        <v>46</v>
      </c>
      <c r="D601" s="3">
        <v>7.0000000000000007E-2</v>
      </c>
      <c r="E601" s="3">
        <v>2036.48</v>
      </c>
      <c r="F601" s="3">
        <v>14.7</v>
      </c>
      <c r="G601" s="3" t="s">
        <v>2</v>
      </c>
      <c r="H601" s="3" t="s">
        <v>70</v>
      </c>
      <c r="I601" s="3" t="s">
        <v>16</v>
      </c>
      <c r="J601" s="3" t="s">
        <v>32</v>
      </c>
      <c r="K601" s="3" t="s">
        <v>33</v>
      </c>
      <c r="L601" s="3" t="s">
        <v>34</v>
      </c>
      <c r="M601" s="3">
        <v>0.55000000000000004</v>
      </c>
      <c r="N601" s="3" t="s">
        <v>8</v>
      </c>
      <c r="O601" s="3" t="s">
        <v>35</v>
      </c>
      <c r="P601" s="3" t="s">
        <v>66</v>
      </c>
      <c r="Q601" s="3" t="s">
        <v>76</v>
      </c>
      <c r="R601" s="3">
        <v>90008</v>
      </c>
      <c r="S601" s="4">
        <v>42056</v>
      </c>
      <c r="T601" s="4">
        <v>42056</v>
      </c>
      <c r="U601" s="3">
        <v>4073.25</v>
      </c>
      <c r="V601" s="3">
        <v>25</v>
      </c>
      <c r="W601" s="3">
        <v>43046.2</v>
      </c>
      <c r="X601" s="3">
        <v>2433</v>
      </c>
      <c r="Y601" s="3">
        <f>Table1[[#This Row],[Unit Price]]-Table1[[#This Row],[Discount]]</f>
        <v>2036.41</v>
      </c>
      <c r="Z601" s="3" t="s">
        <v>3221</v>
      </c>
    </row>
    <row r="602" spans="1:26" x14ac:dyDescent="0.2">
      <c r="A602" s="1">
        <v>555</v>
      </c>
      <c r="B602" s="1" t="s">
        <v>1276</v>
      </c>
      <c r="C602" s="1" t="s">
        <v>46</v>
      </c>
      <c r="D602" s="1">
        <v>7.0000000000000007E-2</v>
      </c>
      <c r="E602" s="1">
        <v>2036.48</v>
      </c>
      <c r="F602" s="1">
        <v>14.7</v>
      </c>
      <c r="G602" s="1" t="s">
        <v>2</v>
      </c>
      <c r="H602" s="1" t="s">
        <v>70</v>
      </c>
      <c r="I602" s="1" t="s">
        <v>16</v>
      </c>
      <c r="J602" s="1" t="s">
        <v>32</v>
      </c>
      <c r="K602" s="1" t="s">
        <v>33</v>
      </c>
      <c r="L602" s="1" t="s">
        <v>34</v>
      </c>
      <c r="M602" s="1">
        <v>0.55000000000000004</v>
      </c>
      <c r="N602" s="1" t="s">
        <v>8</v>
      </c>
      <c r="O602" s="1" t="s">
        <v>35</v>
      </c>
      <c r="P602" s="1" t="s">
        <v>122</v>
      </c>
      <c r="Q602" s="1" t="s">
        <v>1277</v>
      </c>
      <c r="R602" s="1">
        <v>84062</v>
      </c>
      <c r="S602" s="2">
        <v>42056</v>
      </c>
      <c r="T602" s="2">
        <v>42056</v>
      </c>
      <c r="U602" s="1">
        <v>6028.41</v>
      </c>
      <c r="V602" s="1">
        <v>6</v>
      </c>
      <c r="W602" s="1">
        <v>10331.09</v>
      </c>
      <c r="X602" s="1">
        <v>86190</v>
      </c>
      <c r="Y602" s="1">
        <f>Table1[[#This Row],[Unit Price]]-Table1[[#This Row],[Discount]]</f>
        <v>2036.41</v>
      </c>
      <c r="Z602" s="1" t="s">
        <v>3221</v>
      </c>
    </row>
    <row r="603" spans="1:26" x14ac:dyDescent="0.2">
      <c r="A603" s="3">
        <v>3136</v>
      </c>
      <c r="B603" s="3" t="s">
        <v>1278</v>
      </c>
      <c r="C603" s="3" t="s">
        <v>1</v>
      </c>
      <c r="D603" s="3">
        <v>0.03</v>
      </c>
      <c r="E603" s="3">
        <v>150.88999999999999</v>
      </c>
      <c r="F603" s="3">
        <v>60.2</v>
      </c>
      <c r="G603" s="3" t="s">
        <v>2</v>
      </c>
      <c r="H603" s="3" t="s">
        <v>15</v>
      </c>
      <c r="I603" s="3" t="s">
        <v>4</v>
      </c>
      <c r="J603" s="3" t="s">
        <v>85</v>
      </c>
      <c r="K603" s="3" t="s">
        <v>33</v>
      </c>
      <c r="L603" s="3" t="s">
        <v>1279</v>
      </c>
      <c r="M603" s="3">
        <v>0.77</v>
      </c>
      <c r="N603" s="3" t="s">
        <v>8</v>
      </c>
      <c r="O603" s="3" t="s">
        <v>87</v>
      </c>
      <c r="P603" s="3" t="s">
        <v>307</v>
      </c>
      <c r="Q603" s="3" t="s">
        <v>308</v>
      </c>
      <c r="R603" s="3">
        <v>4073</v>
      </c>
      <c r="S603" s="4">
        <v>42057</v>
      </c>
      <c r="T603" s="4">
        <v>42057</v>
      </c>
      <c r="U603" s="3">
        <v>-677.87199999999996</v>
      </c>
      <c r="V603" s="3">
        <v>23</v>
      </c>
      <c r="W603" s="3">
        <v>3596.03</v>
      </c>
      <c r="X603" s="3">
        <v>86791</v>
      </c>
      <c r="Y603" s="3">
        <f>Table1[[#This Row],[Unit Price]]-Table1[[#This Row],[Discount]]</f>
        <v>150.85999999999999</v>
      </c>
      <c r="Z603" s="3" t="s">
        <v>3222</v>
      </c>
    </row>
    <row r="604" spans="1:26" x14ac:dyDescent="0.2">
      <c r="A604" s="1">
        <v>32</v>
      </c>
      <c r="B604" s="1" t="s">
        <v>620</v>
      </c>
      <c r="C604" s="1" t="s">
        <v>13</v>
      </c>
      <c r="D604" s="1">
        <v>0.08</v>
      </c>
      <c r="E604" s="1">
        <v>34.99</v>
      </c>
      <c r="F604" s="1">
        <v>7.73</v>
      </c>
      <c r="G604" s="1" t="s">
        <v>14</v>
      </c>
      <c r="H604" s="1" t="s">
        <v>70</v>
      </c>
      <c r="I604" s="1" t="s">
        <v>24</v>
      </c>
      <c r="J604" s="1" t="s">
        <v>25</v>
      </c>
      <c r="K604" s="1" t="s">
        <v>49</v>
      </c>
      <c r="L604" s="1" t="s">
        <v>1280</v>
      </c>
      <c r="M604" s="1">
        <v>0.59</v>
      </c>
      <c r="N604" s="1" t="s">
        <v>8</v>
      </c>
      <c r="O604" s="1" t="s">
        <v>35</v>
      </c>
      <c r="P604" s="1" t="s">
        <v>115</v>
      </c>
      <c r="Q604" s="1" t="s">
        <v>622</v>
      </c>
      <c r="R604" s="1">
        <v>97526</v>
      </c>
      <c r="S604" s="2">
        <v>42057</v>
      </c>
      <c r="T604" s="2">
        <v>42058</v>
      </c>
      <c r="U604" s="1">
        <v>144.69</v>
      </c>
      <c r="V604" s="1">
        <v>13</v>
      </c>
      <c r="W604" s="1">
        <v>424.68</v>
      </c>
      <c r="X604" s="1">
        <v>89199</v>
      </c>
      <c r="Y604" s="1">
        <f>Table1[[#This Row],[Unit Price]]-Table1[[#This Row],[Discount]]</f>
        <v>34.910000000000004</v>
      </c>
      <c r="Z604" s="1" t="s">
        <v>3221</v>
      </c>
    </row>
    <row r="605" spans="1:26" x14ac:dyDescent="0.2">
      <c r="A605" s="3">
        <v>1728</v>
      </c>
      <c r="B605" s="3" t="s">
        <v>1281</v>
      </c>
      <c r="C605" s="3" t="s">
        <v>13</v>
      </c>
      <c r="D605" s="3">
        <v>0.04</v>
      </c>
      <c r="E605" s="3">
        <v>55.48</v>
      </c>
      <c r="F605" s="3">
        <v>6.79</v>
      </c>
      <c r="G605" s="3" t="s">
        <v>14</v>
      </c>
      <c r="H605" s="3" t="s">
        <v>70</v>
      </c>
      <c r="I605" s="3" t="s">
        <v>24</v>
      </c>
      <c r="J605" s="3" t="s">
        <v>64</v>
      </c>
      <c r="K605" s="3" t="s">
        <v>49</v>
      </c>
      <c r="L605" s="3" t="s">
        <v>1282</v>
      </c>
      <c r="M605" s="3">
        <v>0.37</v>
      </c>
      <c r="N605" s="3" t="s">
        <v>8</v>
      </c>
      <c r="O605" s="3" t="s">
        <v>87</v>
      </c>
      <c r="P605" s="3" t="s">
        <v>293</v>
      </c>
      <c r="Q605" s="3" t="s">
        <v>1283</v>
      </c>
      <c r="R605" s="3">
        <v>45429</v>
      </c>
      <c r="S605" s="4">
        <v>42057</v>
      </c>
      <c r="T605" s="4">
        <v>42059</v>
      </c>
      <c r="U605" s="3">
        <v>376.88490000000002</v>
      </c>
      <c r="V605" s="3">
        <v>10</v>
      </c>
      <c r="W605" s="3">
        <v>546.21</v>
      </c>
      <c r="X605" s="3">
        <v>87195</v>
      </c>
      <c r="Y605" s="3">
        <f>Table1[[#This Row],[Unit Price]]-Table1[[#This Row],[Discount]]</f>
        <v>55.44</v>
      </c>
      <c r="Z605" s="3" t="s">
        <v>3222</v>
      </c>
    </row>
    <row r="606" spans="1:26" x14ac:dyDescent="0.2">
      <c r="A606" s="1">
        <v>1991</v>
      </c>
      <c r="B606" s="1" t="s">
        <v>1284</v>
      </c>
      <c r="C606" s="1" t="s">
        <v>92</v>
      </c>
      <c r="D606" s="1">
        <v>0</v>
      </c>
      <c r="E606" s="1">
        <v>47.9</v>
      </c>
      <c r="F606" s="1">
        <v>5.86</v>
      </c>
      <c r="G606" s="1" t="s">
        <v>14</v>
      </c>
      <c r="H606" s="1" t="s">
        <v>47</v>
      </c>
      <c r="I606" s="1" t="s">
        <v>24</v>
      </c>
      <c r="J606" s="1" t="s">
        <v>64</v>
      </c>
      <c r="K606" s="1" t="s">
        <v>49</v>
      </c>
      <c r="L606" s="1" t="s">
        <v>1285</v>
      </c>
      <c r="M606" s="1">
        <v>0.37</v>
      </c>
      <c r="N606" s="1" t="s">
        <v>8</v>
      </c>
      <c r="O606" s="1" t="s">
        <v>35</v>
      </c>
      <c r="P606" s="1" t="s">
        <v>122</v>
      </c>
      <c r="Q606" s="1" t="s">
        <v>1286</v>
      </c>
      <c r="R606" s="1">
        <v>84118</v>
      </c>
      <c r="S606" s="2">
        <v>42057</v>
      </c>
      <c r="T606" s="2">
        <v>42059</v>
      </c>
      <c r="U606" s="1">
        <v>638.38109999999995</v>
      </c>
      <c r="V606" s="1">
        <v>18</v>
      </c>
      <c r="W606" s="1">
        <v>925.19</v>
      </c>
      <c r="X606" s="1">
        <v>90002</v>
      </c>
      <c r="Y606" s="1">
        <f>Table1[[#This Row],[Unit Price]]-Table1[[#This Row],[Discount]]</f>
        <v>47.9</v>
      </c>
      <c r="Z606" s="1" t="s">
        <v>3221</v>
      </c>
    </row>
    <row r="607" spans="1:26" x14ac:dyDescent="0.2">
      <c r="A607" s="3">
        <v>236</v>
      </c>
      <c r="B607" s="3" t="s">
        <v>1287</v>
      </c>
      <c r="C607" s="3" t="s">
        <v>46</v>
      </c>
      <c r="D607" s="3">
        <v>0</v>
      </c>
      <c r="E607" s="3">
        <v>442.14</v>
      </c>
      <c r="F607" s="3">
        <v>14.7</v>
      </c>
      <c r="G607" s="3" t="s">
        <v>2</v>
      </c>
      <c r="H607" s="3" t="s">
        <v>70</v>
      </c>
      <c r="I607" s="3" t="s">
        <v>16</v>
      </c>
      <c r="J607" s="3" t="s">
        <v>32</v>
      </c>
      <c r="K607" s="3" t="s">
        <v>33</v>
      </c>
      <c r="L607" s="3" t="s">
        <v>1288</v>
      </c>
      <c r="M607" s="3">
        <v>0.56000000000000005</v>
      </c>
      <c r="N607" s="3" t="s">
        <v>8</v>
      </c>
      <c r="O607" s="3" t="s">
        <v>35</v>
      </c>
      <c r="P607" s="3" t="s">
        <v>36</v>
      </c>
      <c r="Q607" s="3" t="s">
        <v>1289</v>
      </c>
      <c r="R607" s="3">
        <v>80027</v>
      </c>
      <c r="S607" s="4">
        <v>42057</v>
      </c>
      <c r="T607" s="4">
        <v>42057</v>
      </c>
      <c r="U607" s="3">
        <v>3294.8258999999998</v>
      </c>
      <c r="V607" s="3">
        <v>10</v>
      </c>
      <c r="W607" s="3">
        <v>4775.1099999999997</v>
      </c>
      <c r="X607" s="3">
        <v>86621</v>
      </c>
      <c r="Y607" s="3">
        <f>Table1[[#This Row],[Unit Price]]-Table1[[#This Row],[Discount]]</f>
        <v>442.14</v>
      </c>
      <c r="Z607" s="3" t="s">
        <v>3221</v>
      </c>
    </row>
    <row r="608" spans="1:26" x14ac:dyDescent="0.2">
      <c r="A608" s="1">
        <v>829</v>
      </c>
      <c r="B608" s="1" t="s">
        <v>1290</v>
      </c>
      <c r="C608" s="1" t="s">
        <v>46</v>
      </c>
      <c r="D608" s="1">
        <v>0.01</v>
      </c>
      <c r="E608" s="1">
        <v>5.18</v>
      </c>
      <c r="F608" s="1">
        <v>2.04</v>
      </c>
      <c r="G608" s="1" t="s">
        <v>14</v>
      </c>
      <c r="H608" s="1" t="s">
        <v>70</v>
      </c>
      <c r="I608" s="1" t="s">
        <v>24</v>
      </c>
      <c r="J608" s="1" t="s">
        <v>64</v>
      </c>
      <c r="K608" s="1" t="s">
        <v>26</v>
      </c>
      <c r="L608" s="1" t="s">
        <v>809</v>
      </c>
      <c r="M608" s="1">
        <v>0.36</v>
      </c>
      <c r="N608" s="1" t="s">
        <v>8</v>
      </c>
      <c r="O608" s="1" t="s">
        <v>9</v>
      </c>
      <c r="P608" s="1" t="s">
        <v>20</v>
      </c>
      <c r="Q608" s="1" t="s">
        <v>1291</v>
      </c>
      <c r="R608" s="1">
        <v>71854</v>
      </c>
      <c r="S608" s="2">
        <v>42057</v>
      </c>
      <c r="T608" s="2">
        <v>42059</v>
      </c>
      <c r="U608" s="1">
        <v>-17.654</v>
      </c>
      <c r="V608" s="1">
        <v>5</v>
      </c>
      <c r="W608" s="1">
        <v>28.46</v>
      </c>
      <c r="X608" s="1">
        <v>90271</v>
      </c>
      <c r="Y608" s="1">
        <f>Table1[[#This Row],[Unit Price]]-Table1[[#This Row],[Discount]]</f>
        <v>5.17</v>
      </c>
      <c r="Z608" s="1" t="s">
        <v>3219</v>
      </c>
    </row>
    <row r="609" spans="1:26" x14ac:dyDescent="0.2">
      <c r="A609" s="3">
        <v>2653</v>
      </c>
      <c r="B609" s="3" t="s">
        <v>1292</v>
      </c>
      <c r="C609" s="3" t="s">
        <v>46</v>
      </c>
      <c r="D609" s="3">
        <v>0.05</v>
      </c>
      <c r="E609" s="3">
        <v>4.9800000000000004</v>
      </c>
      <c r="F609" s="3">
        <v>4.62</v>
      </c>
      <c r="G609" s="3" t="s">
        <v>14</v>
      </c>
      <c r="H609" s="3" t="s">
        <v>15</v>
      </c>
      <c r="I609" s="3" t="s">
        <v>16</v>
      </c>
      <c r="J609" s="3" t="s">
        <v>17</v>
      </c>
      <c r="K609" s="3" t="s">
        <v>18</v>
      </c>
      <c r="L609" s="3" t="s">
        <v>1197</v>
      </c>
      <c r="M609" s="3">
        <v>0.64</v>
      </c>
      <c r="N609" s="3" t="s">
        <v>8</v>
      </c>
      <c r="O609" s="3" t="s">
        <v>28</v>
      </c>
      <c r="P609" s="3" t="s">
        <v>513</v>
      </c>
      <c r="Q609" s="3" t="s">
        <v>1293</v>
      </c>
      <c r="R609" s="3">
        <v>67037</v>
      </c>
      <c r="S609" s="4">
        <v>42057</v>
      </c>
      <c r="T609" s="4">
        <v>42058</v>
      </c>
      <c r="U609" s="3">
        <v>-98.35</v>
      </c>
      <c r="V609" s="3">
        <v>7</v>
      </c>
      <c r="W609" s="3">
        <v>34.32</v>
      </c>
      <c r="X609" s="3">
        <v>89360</v>
      </c>
      <c r="Y609" s="3">
        <f>Table1[[#This Row],[Unit Price]]-Table1[[#This Row],[Discount]]</f>
        <v>4.9300000000000006</v>
      </c>
      <c r="Z609" s="3" t="s">
        <v>3220</v>
      </c>
    </row>
    <row r="610" spans="1:26" x14ac:dyDescent="0.2">
      <c r="A610" s="1">
        <v>2653</v>
      </c>
      <c r="B610" s="1" t="s">
        <v>1292</v>
      </c>
      <c r="C610" s="1" t="s">
        <v>46</v>
      </c>
      <c r="D610" s="1">
        <v>0.02</v>
      </c>
      <c r="E610" s="1">
        <v>34.229999999999997</v>
      </c>
      <c r="F610" s="1">
        <v>5.0199999999999996</v>
      </c>
      <c r="G610" s="1" t="s">
        <v>14</v>
      </c>
      <c r="H610" s="1" t="s">
        <v>15</v>
      </c>
      <c r="I610" s="1" t="s">
        <v>4</v>
      </c>
      <c r="J610" s="1" t="s">
        <v>102</v>
      </c>
      <c r="K610" s="1" t="s">
        <v>49</v>
      </c>
      <c r="L610" s="1" t="s">
        <v>1294</v>
      </c>
      <c r="M610" s="1">
        <v>0.55000000000000004</v>
      </c>
      <c r="N610" s="1" t="s">
        <v>8</v>
      </c>
      <c r="O610" s="1" t="s">
        <v>28</v>
      </c>
      <c r="P610" s="1" t="s">
        <v>513</v>
      </c>
      <c r="Q610" s="1" t="s">
        <v>1293</v>
      </c>
      <c r="R610" s="1">
        <v>67037</v>
      </c>
      <c r="S610" s="2">
        <v>42057</v>
      </c>
      <c r="T610" s="2">
        <v>42059</v>
      </c>
      <c r="U610" s="1">
        <v>270.79050000000001</v>
      </c>
      <c r="V610" s="1">
        <v>11</v>
      </c>
      <c r="W610" s="1">
        <v>392.45</v>
      </c>
      <c r="X610" s="1">
        <v>89360</v>
      </c>
      <c r="Y610" s="1">
        <f>Table1[[#This Row],[Unit Price]]-Table1[[#This Row],[Discount]]</f>
        <v>34.209999999999994</v>
      </c>
      <c r="Z610" s="1" t="s">
        <v>3220</v>
      </c>
    </row>
    <row r="611" spans="1:26" x14ac:dyDescent="0.2">
      <c r="A611" s="3">
        <v>2968</v>
      </c>
      <c r="B611" s="3" t="s">
        <v>1295</v>
      </c>
      <c r="C611" s="3" t="s">
        <v>46</v>
      </c>
      <c r="D611" s="3">
        <v>0.08</v>
      </c>
      <c r="E611" s="3">
        <v>9.68</v>
      </c>
      <c r="F611" s="3">
        <v>2.0299999999999998</v>
      </c>
      <c r="G611" s="3" t="s">
        <v>14</v>
      </c>
      <c r="H611" s="3" t="s">
        <v>3</v>
      </c>
      <c r="I611" s="3" t="s">
        <v>24</v>
      </c>
      <c r="J611" s="3" t="s">
        <v>64</v>
      </c>
      <c r="K611" s="3" t="s">
        <v>26</v>
      </c>
      <c r="L611" s="3" t="s">
        <v>1296</v>
      </c>
      <c r="M611" s="3">
        <v>0.37</v>
      </c>
      <c r="N611" s="3" t="s">
        <v>8</v>
      </c>
      <c r="O611" s="3" t="s">
        <v>9</v>
      </c>
      <c r="P611" s="3" t="s">
        <v>99</v>
      </c>
      <c r="Q611" s="3" t="s">
        <v>1297</v>
      </c>
      <c r="R611" s="3">
        <v>33021</v>
      </c>
      <c r="S611" s="4">
        <v>42057</v>
      </c>
      <c r="T611" s="4">
        <v>42059</v>
      </c>
      <c r="U611" s="3">
        <v>-536.24199999999996</v>
      </c>
      <c r="V611" s="3">
        <v>1</v>
      </c>
      <c r="W611" s="3">
        <v>10.94</v>
      </c>
      <c r="X611" s="3">
        <v>86085</v>
      </c>
      <c r="Y611" s="3">
        <f>Table1[[#This Row],[Unit Price]]-Table1[[#This Row],[Discount]]</f>
        <v>9.6</v>
      </c>
      <c r="Z611" s="3" t="s">
        <v>3219</v>
      </c>
    </row>
    <row r="612" spans="1:26" x14ac:dyDescent="0.2">
      <c r="A612" s="1">
        <v>2968</v>
      </c>
      <c r="B612" s="1" t="s">
        <v>1295</v>
      </c>
      <c r="C612" s="1" t="s">
        <v>46</v>
      </c>
      <c r="D612" s="1">
        <v>0.04</v>
      </c>
      <c r="E612" s="1">
        <v>150.97999999999999</v>
      </c>
      <c r="F612" s="1">
        <v>16.010000000000002</v>
      </c>
      <c r="G612" s="1" t="s">
        <v>2</v>
      </c>
      <c r="H612" s="1" t="s">
        <v>3</v>
      </c>
      <c r="I612" s="1" t="s">
        <v>4</v>
      </c>
      <c r="J612" s="1" t="s">
        <v>5</v>
      </c>
      <c r="K612" s="1" t="s">
        <v>6</v>
      </c>
      <c r="L612" s="1" t="s">
        <v>1298</v>
      </c>
      <c r="M612" s="1">
        <v>0.7</v>
      </c>
      <c r="N612" s="1" t="s">
        <v>8</v>
      </c>
      <c r="O612" s="1" t="s">
        <v>9</v>
      </c>
      <c r="P612" s="1" t="s">
        <v>99</v>
      </c>
      <c r="Q612" s="1" t="s">
        <v>1297</v>
      </c>
      <c r="R612" s="1">
        <v>33021</v>
      </c>
      <c r="S612" s="2">
        <v>42057</v>
      </c>
      <c r="T612" s="2">
        <v>42058</v>
      </c>
      <c r="U612" s="1">
        <v>-125.86</v>
      </c>
      <c r="V612" s="1">
        <v>5</v>
      </c>
      <c r="W612" s="1">
        <v>731.38</v>
      </c>
      <c r="X612" s="1">
        <v>86085</v>
      </c>
      <c r="Y612" s="1">
        <f>Table1[[#This Row],[Unit Price]]-Table1[[#This Row],[Discount]]</f>
        <v>150.94</v>
      </c>
      <c r="Z612" s="1" t="s">
        <v>3219</v>
      </c>
    </row>
    <row r="613" spans="1:26" x14ac:dyDescent="0.2">
      <c r="A613" s="3">
        <v>2697</v>
      </c>
      <c r="B613" s="3" t="s">
        <v>1299</v>
      </c>
      <c r="C613" s="3" t="s">
        <v>1</v>
      </c>
      <c r="D613" s="3">
        <v>0.04</v>
      </c>
      <c r="E613" s="3">
        <v>1.74</v>
      </c>
      <c r="F613" s="3">
        <v>4.08</v>
      </c>
      <c r="G613" s="3" t="s">
        <v>14</v>
      </c>
      <c r="H613" s="3" t="s">
        <v>70</v>
      </c>
      <c r="I613" s="3" t="s">
        <v>4</v>
      </c>
      <c r="J613" s="3" t="s">
        <v>102</v>
      </c>
      <c r="K613" s="3" t="s">
        <v>18</v>
      </c>
      <c r="L613" s="3" t="s">
        <v>746</v>
      </c>
      <c r="M613" s="3">
        <v>0.53</v>
      </c>
      <c r="N613" s="3" t="s">
        <v>8</v>
      </c>
      <c r="O613" s="3" t="s">
        <v>9</v>
      </c>
      <c r="P613" s="3" t="s">
        <v>140</v>
      </c>
      <c r="Q613" s="3" t="s">
        <v>1300</v>
      </c>
      <c r="R613" s="3">
        <v>35216</v>
      </c>
      <c r="S613" s="4">
        <v>42058</v>
      </c>
      <c r="T613" s="4">
        <v>42060</v>
      </c>
      <c r="U613" s="3">
        <v>9.2520000000000007</v>
      </c>
      <c r="V613" s="3">
        <v>16</v>
      </c>
      <c r="W613" s="3">
        <v>29.08</v>
      </c>
      <c r="X613" s="3">
        <v>87678</v>
      </c>
      <c r="Y613" s="3">
        <f>Table1[[#This Row],[Unit Price]]-Table1[[#This Row],[Discount]]</f>
        <v>1.7</v>
      </c>
      <c r="Z613" s="3" t="s">
        <v>3219</v>
      </c>
    </row>
    <row r="614" spans="1:26" x14ac:dyDescent="0.2">
      <c r="A614" s="1">
        <v>2697</v>
      </c>
      <c r="B614" s="1" t="s">
        <v>1299</v>
      </c>
      <c r="C614" s="1" t="s">
        <v>1</v>
      </c>
      <c r="D614" s="1">
        <v>0.01</v>
      </c>
      <c r="E614" s="1">
        <v>119.99</v>
      </c>
      <c r="F614" s="1">
        <v>56.14</v>
      </c>
      <c r="G614" s="1" t="s">
        <v>2</v>
      </c>
      <c r="H614" s="1" t="s">
        <v>70</v>
      </c>
      <c r="I614" s="1" t="s">
        <v>16</v>
      </c>
      <c r="J614" s="1" t="s">
        <v>32</v>
      </c>
      <c r="K614" s="1" t="s">
        <v>6</v>
      </c>
      <c r="L614" s="1" t="s">
        <v>563</v>
      </c>
      <c r="M614" s="1">
        <v>0.39</v>
      </c>
      <c r="N614" s="1" t="s">
        <v>8</v>
      </c>
      <c r="O614" s="1" t="s">
        <v>9</v>
      </c>
      <c r="P614" s="1" t="s">
        <v>140</v>
      </c>
      <c r="Q614" s="1" t="s">
        <v>1300</v>
      </c>
      <c r="R614" s="1">
        <v>35216</v>
      </c>
      <c r="S614" s="2">
        <v>42058</v>
      </c>
      <c r="T614" s="2">
        <v>42059</v>
      </c>
      <c r="U614" s="1">
        <v>-1197.0419999999999</v>
      </c>
      <c r="V614" s="1">
        <v>21</v>
      </c>
      <c r="W614" s="1">
        <v>2569.5700000000002</v>
      </c>
      <c r="X614" s="1">
        <v>87678</v>
      </c>
      <c r="Y614" s="1">
        <f>Table1[[#This Row],[Unit Price]]-Table1[[#This Row],[Discount]]</f>
        <v>119.97999999999999</v>
      </c>
      <c r="Z614" s="1" t="s">
        <v>3219</v>
      </c>
    </row>
    <row r="615" spans="1:26" x14ac:dyDescent="0.2">
      <c r="A615" s="3">
        <v>2865</v>
      </c>
      <c r="B615" s="3" t="s">
        <v>1301</v>
      </c>
      <c r="C615" s="3" t="s">
        <v>1</v>
      </c>
      <c r="D615" s="3">
        <v>0.01</v>
      </c>
      <c r="E615" s="3">
        <v>13.79</v>
      </c>
      <c r="F615" s="3">
        <v>8.7799999999999994</v>
      </c>
      <c r="G615" s="3" t="s">
        <v>14</v>
      </c>
      <c r="H615" s="3" t="s">
        <v>70</v>
      </c>
      <c r="I615" s="3" t="s">
        <v>4</v>
      </c>
      <c r="J615" s="3" t="s">
        <v>102</v>
      </c>
      <c r="K615" s="3" t="s">
        <v>49</v>
      </c>
      <c r="L615" s="3" t="s">
        <v>1302</v>
      </c>
      <c r="M615" s="3">
        <v>0.43</v>
      </c>
      <c r="N615" s="3" t="s">
        <v>8</v>
      </c>
      <c r="O615" s="3" t="s">
        <v>28</v>
      </c>
      <c r="P615" s="3" t="s">
        <v>163</v>
      </c>
      <c r="Q615" s="3" t="s">
        <v>1303</v>
      </c>
      <c r="R615" s="3">
        <v>75460</v>
      </c>
      <c r="S615" s="4">
        <v>42058</v>
      </c>
      <c r="T615" s="4">
        <v>42060</v>
      </c>
      <c r="U615" s="3">
        <v>-36.770000000000003</v>
      </c>
      <c r="V615" s="3">
        <v>4</v>
      </c>
      <c r="W615" s="3">
        <v>56.68</v>
      </c>
      <c r="X615" s="3">
        <v>90871</v>
      </c>
      <c r="Y615" s="3">
        <f>Table1[[#This Row],[Unit Price]]-Table1[[#This Row],[Discount]]</f>
        <v>13.78</v>
      </c>
      <c r="Z615" s="3" t="s">
        <v>3220</v>
      </c>
    </row>
    <row r="616" spans="1:26" x14ac:dyDescent="0.2">
      <c r="A616" s="1">
        <v>2865</v>
      </c>
      <c r="B616" s="1" t="s">
        <v>1301</v>
      </c>
      <c r="C616" s="1" t="s">
        <v>1</v>
      </c>
      <c r="D616" s="1">
        <v>0.04</v>
      </c>
      <c r="E616" s="1">
        <v>33.29</v>
      </c>
      <c r="F616" s="1">
        <v>8.74</v>
      </c>
      <c r="G616" s="1" t="s">
        <v>14</v>
      </c>
      <c r="H616" s="1" t="s">
        <v>70</v>
      </c>
      <c r="I616" s="1" t="s">
        <v>24</v>
      </c>
      <c r="J616" s="1" t="s">
        <v>54</v>
      </c>
      <c r="K616" s="1" t="s">
        <v>49</v>
      </c>
      <c r="L616" s="1" t="s">
        <v>1304</v>
      </c>
      <c r="M616" s="1">
        <v>0.61</v>
      </c>
      <c r="N616" s="1" t="s">
        <v>8</v>
      </c>
      <c r="O616" s="1" t="s">
        <v>28</v>
      </c>
      <c r="P616" s="1" t="s">
        <v>163</v>
      </c>
      <c r="Q616" s="1" t="s">
        <v>1303</v>
      </c>
      <c r="R616" s="1">
        <v>75460</v>
      </c>
      <c r="S616" s="2">
        <v>42058</v>
      </c>
      <c r="T616" s="2">
        <v>42059</v>
      </c>
      <c r="U616" s="1">
        <v>87.03</v>
      </c>
      <c r="V616" s="1">
        <v>8</v>
      </c>
      <c r="W616" s="1">
        <v>273.33999999999997</v>
      </c>
      <c r="X616" s="1">
        <v>90871</v>
      </c>
      <c r="Y616" s="1">
        <f>Table1[[#This Row],[Unit Price]]-Table1[[#This Row],[Discount]]</f>
        <v>33.25</v>
      </c>
      <c r="Z616" s="1" t="s">
        <v>3220</v>
      </c>
    </row>
    <row r="617" spans="1:26" x14ac:dyDescent="0.2">
      <c r="A617" s="3">
        <v>508</v>
      </c>
      <c r="B617" s="3" t="s">
        <v>1305</v>
      </c>
      <c r="C617" s="3" t="s">
        <v>13</v>
      </c>
      <c r="D617" s="3">
        <v>0.01</v>
      </c>
      <c r="E617" s="3">
        <v>20.98</v>
      </c>
      <c r="F617" s="3">
        <v>53.03</v>
      </c>
      <c r="G617" s="3" t="s">
        <v>2</v>
      </c>
      <c r="H617" s="3" t="s">
        <v>70</v>
      </c>
      <c r="I617" s="3" t="s">
        <v>24</v>
      </c>
      <c r="J617" s="3" t="s">
        <v>54</v>
      </c>
      <c r="K617" s="3" t="s">
        <v>33</v>
      </c>
      <c r="L617" s="3" t="s">
        <v>1066</v>
      </c>
      <c r="M617" s="3">
        <v>0.78</v>
      </c>
      <c r="N617" s="3" t="s">
        <v>8</v>
      </c>
      <c r="O617" s="3" t="s">
        <v>9</v>
      </c>
      <c r="P617" s="3" t="s">
        <v>364</v>
      </c>
      <c r="Q617" s="3" t="s">
        <v>1306</v>
      </c>
      <c r="R617" s="3">
        <v>41011</v>
      </c>
      <c r="S617" s="4">
        <v>42058</v>
      </c>
      <c r="T617" s="4">
        <v>42058</v>
      </c>
      <c r="U617" s="3">
        <v>-282.08179999999999</v>
      </c>
      <c r="V617" s="3">
        <v>5</v>
      </c>
      <c r="W617" s="3">
        <v>123</v>
      </c>
      <c r="X617" s="3">
        <v>87356</v>
      </c>
      <c r="Y617" s="3">
        <f>Table1[[#This Row],[Unit Price]]-Table1[[#This Row],[Discount]]</f>
        <v>20.97</v>
      </c>
      <c r="Z617" s="3" t="s">
        <v>3219</v>
      </c>
    </row>
    <row r="618" spans="1:26" x14ac:dyDescent="0.2">
      <c r="A618" s="1">
        <v>2892</v>
      </c>
      <c r="B618" s="1" t="s">
        <v>1307</v>
      </c>
      <c r="C618" s="1" t="s">
        <v>13</v>
      </c>
      <c r="D618" s="1">
        <v>0.1</v>
      </c>
      <c r="E618" s="1">
        <v>209.37</v>
      </c>
      <c r="F618" s="1">
        <v>69</v>
      </c>
      <c r="G618" s="1" t="s">
        <v>14</v>
      </c>
      <c r="H618" s="1" t="s">
        <v>15</v>
      </c>
      <c r="I618" s="1" t="s">
        <v>4</v>
      </c>
      <c r="J618" s="1" t="s">
        <v>5</v>
      </c>
      <c r="K618" s="1" t="s">
        <v>40</v>
      </c>
      <c r="L618" s="1" t="s">
        <v>1200</v>
      </c>
      <c r="M618" s="1">
        <v>0.79</v>
      </c>
      <c r="N618" s="1" t="s">
        <v>8</v>
      </c>
      <c r="O618" s="1" t="s">
        <v>28</v>
      </c>
      <c r="P618" s="1" t="s">
        <v>265</v>
      </c>
      <c r="Q618" s="1" t="s">
        <v>1308</v>
      </c>
      <c r="R618" s="1">
        <v>48154</v>
      </c>
      <c r="S618" s="2">
        <v>42058</v>
      </c>
      <c r="T618" s="2">
        <v>42060</v>
      </c>
      <c r="U618" s="1">
        <v>-165.59492040000001</v>
      </c>
      <c r="V618" s="1">
        <v>11</v>
      </c>
      <c r="W618" s="1">
        <v>2125.12</v>
      </c>
      <c r="X618" s="1">
        <v>90011</v>
      </c>
      <c r="Y618" s="1">
        <f>Table1[[#This Row],[Unit Price]]-Table1[[#This Row],[Discount]]</f>
        <v>209.27</v>
      </c>
      <c r="Z618" s="1" t="s">
        <v>3220</v>
      </c>
    </row>
    <row r="619" spans="1:26" x14ac:dyDescent="0.2">
      <c r="A619" s="3">
        <v>2893</v>
      </c>
      <c r="B619" s="3" t="s">
        <v>1309</v>
      </c>
      <c r="C619" s="3" t="s">
        <v>13</v>
      </c>
      <c r="D619" s="3">
        <v>7.0000000000000007E-2</v>
      </c>
      <c r="E619" s="3">
        <v>4.9800000000000004</v>
      </c>
      <c r="F619" s="3">
        <v>4.7</v>
      </c>
      <c r="G619" s="3" t="s">
        <v>14</v>
      </c>
      <c r="H619" s="3" t="s">
        <v>15</v>
      </c>
      <c r="I619" s="3" t="s">
        <v>24</v>
      </c>
      <c r="J619" s="3" t="s">
        <v>64</v>
      </c>
      <c r="K619" s="3" t="s">
        <v>49</v>
      </c>
      <c r="L619" s="3" t="s">
        <v>1310</v>
      </c>
      <c r="M619" s="3">
        <v>0.38</v>
      </c>
      <c r="N619" s="3" t="s">
        <v>8</v>
      </c>
      <c r="O619" s="3" t="s">
        <v>28</v>
      </c>
      <c r="P619" s="3" t="s">
        <v>265</v>
      </c>
      <c r="Q619" s="3" t="s">
        <v>486</v>
      </c>
      <c r="R619" s="3">
        <v>48071</v>
      </c>
      <c r="S619" s="4">
        <v>42058</v>
      </c>
      <c r="T619" s="4">
        <v>42059</v>
      </c>
      <c r="U619" s="3">
        <v>-21.684000000000001</v>
      </c>
      <c r="V619" s="3">
        <v>9</v>
      </c>
      <c r="W619" s="3">
        <v>45.05</v>
      </c>
      <c r="X619" s="3">
        <v>90011</v>
      </c>
      <c r="Y619" s="3">
        <f>Table1[[#This Row],[Unit Price]]-Table1[[#This Row],[Discount]]</f>
        <v>4.91</v>
      </c>
      <c r="Z619" s="3" t="s">
        <v>3220</v>
      </c>
    </row>
    <row r="620" spans="1:26" x14ac:dyDescent="0.2">
      <c r="A620" s="1">
        <v>247</v>
      </c>
      <c r="B620" s="1" t="s">
        <v>1311</v>
      </c>
      <c r="C620" s="1" t="s">
        <v>92</v>
      </c>
      <c r="D620" s="1">
        <v>0.02</v>
      </c>
      <c r="E620" s="1">
        <v>146.05000000000001</v>
      </c>
      <c r="F620" s="1">
        <v>80.2</v>
      </c>
      <c r="G620" s="1" t="s">
        <v>2</v>
      </c>
      <c r="H620" s="1" t="s">
        <v>70</v>
      </c>
      <c r="I620" s="1" t="s">
        <v>4</v>
      </c>
      <c r="J620" s="1" t="s">
        <v>5</v>
      </c>
      <c r="K620" s="1" t="s">
        <v>6</v>
      </c>
      <c r="L620" s="1" t="s">
        <v>947</v>
      </c>
      <c r="M620" s="1">
        <v>0.71</v>
      </c>
      <c r="N620" s="1" t="s">
        <v>8</v>
      </c>
      <c r="O620" s="1" t="s">
        <v>9</v>
      </c>
      <c r="P620" s="1" t="s">
        <v>376</v>
      </c>
      <c r="Q620" s="1" t="s">
        <v>1312</v>
      </c>
      <c r="R620" s="1">
        <v>37804</v>
      </c>
      <c r="S620" s="2">
        <v>42058</v>
      </c>
      <c r="T620" s="2">
        <v>42058</v>
      </c>
      <c r="U620" s="1">
        <v>-101.19199999999999</v>
      </c>
      <c r="V620" s="1">
        <v>5</v>
      </c>
      <c r="W620" s="1">
        <v>798.69</v>
      </c>
      <c r="X620" s="1">
        <v>89139</v>
      </c>
      <c r="Y620" s="1">
        <f>Table1[[#This Row],[Unit Price]]-Table1[[#This Row],[Discount]]</f>
        <v>146.03</v>
      </c>
      <c r="Z620" s="1" t="s">
        <v>3219</v>
      </c>
    </row>
    <row r="621" spans="1:26" x14ac:dyDescent="0.2">
      <c r="A621" s="3">
        <v>247</v>
      </c>
      <c r="B621" s="3" t="s">
        <v>1311</v>
      </c>
      <c r="C621" s="3" t="s">
        <v>92</v>
      </c>
      <c r="D621" s="3">
        <v>0.06</v>
      </c>
      <c r="E621" s="3">
        <v>65.989999999999995</v>
      </c>
      <c r="F621" s="3">
        <v>5.92</v>
      </c>
      <c r="G621" s="3" t="s">
        <v>14</v>
      </c>
      <c r="H621" s="3" t="s">
        <v>70</v>
      </c>
      <c r="I621" s="3" t="s">
        <v>16</v>
      </c>
      <c r="J621" s="3" t="s">
        <v>111</v>
      </c>
      <c r="K621" s="3" t="s">
        <v>49</v>
      </c>
      <c r="L621" s="3" t="s">
        <v>240</v>
      </c>
      <c r="M621" s="3">
        <v>0.55000000000000004</v>
      </c>
      <c r="N621" s="3" t="s">
        <v>8</v>
      </c>
      <c r="O621" s="3" t="s">
        <v>9</v>
      </c>
      <c r="P621" s="3" t="s">
        <v>376</v>
      </c>
      <c r="Q621" s="3" t="s">
        <v>1312</v>
      </c>
      <c r="R621" s="3">
        <v>37804</v>
      </c>
      <c r="S621" s="4">
        <v>42058</v>
      </c>
      <c r="T621" s="4">
        <v>42059</v>
      </c>
      <c r="U621" s="3">
        <v>-3.3319999999999999</v>
      </c>
      <c r="V621" s="3">
        <v>14</v>
      </c>
      <c r="W621" s="3">
        <v>792.11</v>
      </c>
      <c r="X621" s="3">
        <v>89139</v>
      </c>
      <c r="Y621" s="3">
        <f>Table1[[#This Row],[Unit Price]]-Table1[[#This Row],[Discount]]</f>
        <v>65.929999999999993</v>
      </c>
      <c r="Z621" s="3" t="s">
        <v>3219</v>
      </c>
    </row>
    <row r="622" spans="1:26" x14ac:dyDescent="0.2">
      <c r="A622" s="1">
        <v>1649</v>
      </c>
      <c r="B622" s="1" t="s">
        <v>1313</v>
      </c>
      <c r="C622" s="1" t="s">
        <v>1</v>
      </c>
      <c r="D622" s="1">
        <v>0.03</v>
      </c>
      <c r="E622" s="1">
        <v>48.58</v>
      </c>
      <c r="F622" s="1">
        <v>3.99</v>
      </c>
      <c r="G622" s="1" t="s">
        <v>63</v>
      </c>
      <c r="H622" s="1" t="s">
        <v>70</v>
      </c>
      <c r="I622" s="1" t="s">
        <v>24</v>
      </c>
      <c r="J622" s="1" t="s">
        <v>71</v>
      </c>
      <c r="K622" s="1" t="s">
        <v>49</v>
      </c>
      <c r="L622" s="1" t="s">
        <v>1314</v>
      </c>
      <c r="M622" s="1">
        <v>0.56000000000000005</v>
      </c>
      <c r="N622" s="1" t="s">
        <v>8</v>
      </c>
      <c r="O622" s="1" t="s">
        <v>87</v>
      </c>
      <c r="P622" s="1" t="s">
        <v>88</v>
      </c>
      <c r="Q622" s="1" t="s">
        <v>518</v>
      </c>
      <c r="R622" s="1">
        <v>11598</v>
      </c>
      <c r="S622" s="2">
        <v>42059</v>
      </c>
      <c r="T622" s="2">
        <v>42061</v>
      </c>
      <c r="U622" s="1">
        <v>100.1328</v>
      </c>
      <c r="V622" s="1">
        <v>3</v>
      </c>
      <c r="W622" s="1">
        <v>145.12</v>
      </c>
      <c r="X622" s="1">
        <v>91041</v>
      </c>
      <c r="Y622" s="1">
        <f>Table1[[#This Row],[Unit Price]]-Table1[[#This Row],[Discount]]</f>
        <v>48.55</v>
      </c>
      <c r="Z622" s="1" t="s">
        <v>3222</v>
      </c>
    </row>
    <row r="623" spans="1:26" x14ac:dyDescent="0.2">
      <c r="A623" s="3">
        <v>1894</v>
      </c>
      <c r="B623" s="3" t="s">
        <v>1315</v>
      </c>
      <c r="C623" s="3" t="s">
        <v>1</v>
      </c>
      <c r="D623" s="3">
        <v>0</v>
      </c>
      <c r="E623" s="3">
        <v>300.98</v>
      </c>
      <c r="F623" s="3">
        <v>164.73</v>
      </c>
      <c r="G623" s="3" t="s">
        <v>2</v>
      </c>
      <c r="H623" s="3" t="s">
        <v>47</v>
      </c>
      <c r="I623" s="3" t="s">
        <v>4</v>
      </c>
      <c r="J623" s="3" t="s">
        <v>85</v>
      </c>
      <c r="K623" s="3" t="s">
        <v>33</v>
      </c>
      <c r="L623" s="3" t="s">
        <v>1316</v>
      </c>
      <c r="M623" s="3">
        <v>0.56000000000000005</v>
      </c>
      <c r="N623" s="3" t="s">
        <v>8</v>
      </c>
      <c r="O623" s="3" t="s">
        <v>28</v>
      </c>
      <c r="P623" s="3" t="s">
        <v>333</v>
      </c>
      <c r="Q623" s="3" t="s">
        <v>1317</v>
      </c>
      <c r="R623" s="3">
        <v>54915</v>
      </c>
      <c r="S623" s="4">
        <v>42059</v>
      </c>
      <c r="T623" s="4">
        <v>42060</v>
      </c>
      <c r="U623" s="3">
        <v>2653.2914999999998</v>
      </c>
      <c r="V623" s="3">
        <v>12</v>
      </c>
      <c r="W623" s="3">
        <v>3845.35</v>
      </c>
      <c r="X623" s="3">
        <v>91261</v>
      </c>
      <c r="Y623" s="3">
        <f>Table1[[#This Row],[Unit Price]]-Table1[[#This Row],[Discount]]</f>
        <v>300.98</v>
      </c>
      <c r="Z623" s="3" t="s">
        <v>3220</v>
      </c>
    </row>
    <row r="624" spans="1:26" x14ac:dyDescent="0.2">
      <c r="A624" s="1">
        <v>1894</v>
      </c>
      <c r="B624" s="1" t="s">
        <v>1315</v>
      </c>
      <c r="C624" s="1" t="s">
        <v>1</v>
      </c>
      <c r="D624" s="1">
        <v>0.09</v>
      </c>
      <c r="E624" s="1">
        <v>2.94</v>
      </c>
      <c r="F624" s="1">
        <v>0.96</v>
      </c>
      <c r="G624" s="1" t="s">
        <v>14</v>
      </c>
      <c r="H624" s="1" t="s">
        <v>47</v>
      </c>
      <c r="I624" s="1" t="s">
        <v>24</v>
      </c>
      <c r="J624" s="1" t="s">
        <v>25</v>
      </c>
      <c r="K624" s="1" t="s">
        <v>26</v>
      </c>
      <c r="L624" s="1" t="s">
        <v>805</v>
      </c>
      <c r="M624" s="1">
        <v>0.57999999999999996</v>
      </c>
      <c r="N624" s="1" t="s">
        <v>8</v>
      </c>
      <c r="O624" s="1" t="s">
        <v>28</v>
      </c>
      <c r="P624" s="1" t="s">
        <v>333</v>
      </c>
      <c r="Q624" s="1" t="s">
        <v>1317</v>
      </c>
      <c r="R624" s="1">
        <v>54915</v>
      </c>
      <c r="S624" s="2">
        <v>42059</v>
      </c>
      <c r="T624" s="2">
        <v>42061</v>
      </c>
      <c r="U624" s="1">
        <v>-1.84</v>
      </c>
      <c r="V624" s="1">
        <v>1</v>
      </c>
      <c r="W624" s="1">
        <v>3.77</v>
      </c>
      <c r="X624" s="1">
        <v>91261</v>
      </c>
      <c r="Y624" s="1">
        <f>Table1[[#This Row],[Unit Price]]-Table1[[#This Row],[Discount]]</f>
        <v>2.85</v>
      </c>
      <c r="Z624" s="1" t="s">
        <v>3220</v>
      </c>
    </row>
    <row r="625" spans="1:26" x14ac:dyDescent="0.2">
      <c r="A625" s="3">
        <v>1919</v>
      </c>
      <c r="B625" s="3" t="s">
        <v>1318</v>
      </c>
      <c r="C625" s="3" t="s">
        <v>13</v>
      </c>
      <c r="D625" s="3">
        <v>0</v>
      </c>
      <c r="E625" s="3">
        <v>195.99</v>
      </c>
      <c r="F625" s="3">
        <v>8.99</v>
      </c>
      <c r="G625" s="3" t="s">
        <v>14</v>
      </c>
      <c r="H625" s="3" t="s">
        <v>47</v>
      </c>
      <c r="I625" s="3" t="s">
        <v>16</v>
      </c>
      <c r="J625" s="3" t="s">
        <v>111</v>
      </c>
      <c r="K625" s="3" t="s">
        <v>49</v>
      </c>
      <c r="L625" s="3" t="s">
        <v>1319</v>
      </c>
      <c r="M625" s="3">
        <v>0.6</v>
      </c>
      <c r="N625" s="3" t="s">
        <v>8</v>
      </c>
      <c r="O625" s="3" t="s">
        <v>9</v>
      </c>
      <c r="P625" s="3" t="s">
        <v>20</v>
      </c>
      <c r="Q625" s="3" t="s">
        <v>1320</v>
      </c>
      <c r="R625" s="3">
        <v>71603</v>
      </c>
      <c r="S625" s="4">
        <v>42059</v>
      </c>
      <c r="T625" s="4">
        <v>42060</v>
      </c>
      <c r="U625" s="3">
        <v>114.88200000000001</v>
      </c>
      <c r="V625" s="3">
        <v>5</v>
      </c>
      <c r="W625" s="3">
        <v>882.93</v>
      </c>
      <c r="X625" s="3">
        <v>85896</v>
      </c>
      <c r="Y625" s="3">
        <f>Table1[[#This Row],[Unit Price]]-Table1[[#This Row],[Discount]]</f>
        <v>195.99</v>
      </c>
      <c r="Z625" s="3" t="s">
        <v>3219</v>
      </c>
    </row>
    <row r="626" spans="1:26" x14ac:dyDescent="0.2">
      <c r="A626" s="1">
        <v>1127</v>
      </c>
      <c r="B626" s="1" t="s">
        <v>1321</v>
      </c>
      <c r="C626" s="1" t="s">
        <v>92</v>
      </c>
      <c r="D626" s="1">
        <v>0.02</v>
      </c>
      <c r="E626" s="1">
        <v>4.0599999999999996</v>
      </c>
      <c r="F626" s="1">
        <v>6.89</v>
      </c>
      <c r="G626" s="1" t="s">
        <v>14</v>
      </c>
      <c r="H626" s="1" t="s">
        <v>15</v>
      </c>
      <c r="I626" s="1" t="s">
        <v>24</v>
      </c>
      <c r="J626" s="1" t="s">
        <v>71</v>
      </c>
      <c r="K626" s="1" t="s">
        <v>49</v>
      </c>
      <c r="L626" s="1" t="s">
        <v>1247</v>
      </c>
      <c r="M626" s="1">
        <v>0.6</v>
      </c>
      <c r="N626" s="1" t="s">
        <v>8</v>
      </c>
      <c r="O626" s="1" t="s">
        <v>28</v>
      </c>
      <c r="P626" s="1" t="s">
        <v>163</v>
      </c>
      <c r="Q626" s="1" t="s">
        <v>1322</v>
      </c>
      <c r="R626" s="1">
        <v>78852</v>
      </c>
      <c r="S626" s="2">
        <v>42059</v>
      </c>
      <c r="T626" s="2">
        <v>42061</v>
      </c>
      <c r="U626" s="1">
        <v>-93.735200000000006</v>
      </c>
      <c r="V626" s="1">
        <v>16</v>
      </c>
      <c r="W626" s="1">
        <v>66.81</v>
      </c>
      <c r="X626" s="1">
        <v>87221</v>
      </c>
      <c r="Y626" s="1">
        <f>Table1[[#This Row],[Unit Price]]-Table1[[#This Row],[Discount]]</f>
        <v>4.04</v>
      </c>
      <c r="Z626" s="1" t="s">
        <v>3220</v>
      </c>
    </row>
    <row r="627" spans="1:26" x14ac:dyDescent="0.2">
      <c r="A627" s="3">
        <v>961</v>
      </c>
      <c r="B627" s="3" t="s">
        <v>1323</v>
      </c>
      <c r="C627" s="3" t="s">
        <v>46</v>
      </c>
      <c r="D627" s="3">
        <v>0.05</v>
      </c>
      <c r="E627" s="3">
        <v>124.49</v>
      </c>
      <c r="F627" s="3">
        <v>51.94</v>
      </c>
      <c r="G627" s="3" t="s">
        <v>2</v>
      </c>
      <c r="H627" s="3" t="s">
        <v>47</v>
      </c>
      <c r="I627" s="3" t="s">
        <v>4</v>
      </c>
      <c r="J627" s="3" t="s">
        <v>5</v>
      </c>
      <c r="K627" s="3" t="s">
        <v>6</v>
      </c>
      <c r="L627" s="3" t="s">
        <v>1125</v>
      </c>
      <c r="M627" s="3">
        <v>0.63</v>
      </c>
      <c r="N627" s="3" t="s">
        <v>8</v>
      </c>
      <c r="O627" s="3" t="s">
        <v>35</v>
      </c>
      <c r="P627" s="3" t="s">
        <v>66</v>
      </c>
      <c r="Q627" s="3" t="s">
        <v>1324</v>
      </c>
      <c r="R627" s="3">
        <v>94061</v>
      </c>
      <c r="S627" s="4">
        <v>42059</v>
      </c>
      <c r="T627" s="4">
        <v>42059</v>
      </c>
      <c r="U627" s="3">
        <v>-44.163600000000002</v>
      </c>
      <c r="V627" s="3">
        <v>1</v>
      </c>
      <c r="W627" s="3">
        <v>120.12</v>
      </c>
      <c r="X627" s="3">
        <v>89402</v>
      </c>
      <c r="Y627" s="3">
        <f>Table1[[#This Row],[Unit Price]]-Table1[[#This Row],[Discount]]</f>
        <v>124.44</v>
      </c>
      <c r="Z627" s="3" t="s">
        <v>3221</v>
      </c>
    </row>
    <row r="628" spans="1:26" x14ac:dyDescent="0.2">
      <c r="A628" s="1">
        <v>2398</v>
      </c>
      <c r="B628" s="1" t="s">
        <v>1325</v>
      </c>
      <c r="C628" s="1" t="s">
        <v>46</v>
      </c>
      <c r="D628" s="1">
        <v>0.03</v>
      </c>
      <c r="E628" s="1">
        <v>7.64</v>
      </c>
      <c r="F628" s="1">
        <v>5.83</v>
      </c>
      <c r="G628" s="1" t="s">
        <v>14</v>
      </c>
      <c r="H628" s="1" t="s">
        <v>70</v>
      </c>
      <c r="I628" s="1" t="s">
        <v>24</v>
      </c>
      <c r="J628" s="1" t="s">
        <v>64</v>
      </c>
      <c r="K628" s="1" t="s">
        <v>26</v>
      </c>
      <c r="L628" s="1" t="s">
        <v>208</v>
      </c>
      <c r="M628" s="1">
        <v>0.36</v>
      </c>
      <c r="N628" s="1" t="s">
        <v>8</v>
      </c>
      <c r="O628" s="1" t="s">
        <v>28</v>
      </c>
      <c r="P628" s="1" t="s">
        <v>79</v>
      </c>
      <c r="Q628" s="1" t="s">
        <v>1326</v>
      </c>
      <c r="R628" s="1">
        <v>60103</v>
      </c>
      <c r="S628" s="2">
        <v>42059</v>
      </c>
      <c r="T628" s="2">
        <v>42061</v>
      </c>
      <c r="U628" s="1">
        <v>-15.090400000000001</v>
      </c>
      <c r="V628" s="1">
        <v>12</v>
      </c>
      <c r="W628" s="1">
        <v>96.86</v>
      </c>
      <c r="X628" s="1">
        <v>86373</v>
      </c>
      <c r="Y628" s="1">
        <f>Table1[[#This Row],[Unit Price]]-Table1[[#This Row],[Discount]]</f>
        <v>7.6099999999999994</v>
      </c>
      <c r="Z628" s="1" t="s">
        <v>3220</v>
      </c>
    </row>
    <row r="629" spans="1:26" x14ac:dyDescent="0.2">
      <c r="A629" s="3">
        <v>1193</v>
      </c>
      <c r="B629" s="3" t="s">
        <v>1327</v>
      </c>
      <c r="C629" s="3" t="s">
        <v>13</v>
      </c>
      <c r="D629" s="3">
        <v>0.05</v>
      </c>
      <c r="E629" s="3">
        <v>52.4</v>
      </c>
      <c r="F629" s="3">
        <v>16.11</v>
      </c>
      <c r="G629" s="3" t="s">
        <v>14</v>
      </c>
      <c r="H629" s="3" t="s">
        <v>15</v>
      </c>
      <c r="I629" s="3" t="s">
        <v>24</v>
      </c>
      <c r="J629" s="3" t="s">
        <v>48</v>
      </c>
      <c r="K629" s="3" t="s">
        <v>49</v>
      </c>
      <c r="L629" s="3" t="s">
        <v>1328</v>
      </c>
      <c r="M629" s="3">
        <v>0.39</v>
      </c>
      <c r="N629" s="3" t="s">
        <v>8</v>
      </c>
      <c r="O629" s="3" t="s">
        <v>87</v>
      </c>
      <c r="P629" s="3" t="s">
        <v>350</v>
      </c>
      <c r="Q629" s="3" t="s">
        <v>42</v>
      </c>
      <c r="R629" s="3">
        <v>20016</v>
      </c>
      <c r="S629" s="4">
        <v>42060</v>
      </c>
      <c r="T629" s="4">
        <v>42062</v>
      </c>
      <c r="U629" s="3">
        <v>592.52650000000006</v>
      </c>
      <c r="V629" s="3">
        <v>85</v>
      </c>
      <c r="W629" s="3">
        <v>4556.63</v>
      </c>
      <c r="X629" s="3">
        <v>29350</v>
      </c>
      <c r="Y629" s="3">
        <f>Table1[[#This Row],[Unit Price]]-Table1[[#This Row],[Discount]]</f>
        <v>52.35</v>
      </c>
      <c r="Z629" s="3" t="s">
        <v>3222</v>
      </c>
    </row>
    <row r="630" spans="1:26" x14ac:dyDescent="0.2">
      <c r="A630" s="1">
        <v>1193</v>
      </c>
      <c r="B630" s="1" t="s">
        <v>1327</v>
      </c>
      <c r="C630" s="1" t="s">
        <v>13</v>
      </c>
      <c r="D630" s="1">
        <v>0.05</v>
      </c>
      <c r="E630" s="1">
        <v>36.549999999999997</v>
      </c>
      <c r="F630" s="1">
        <v>13.89</v>
      </c>
      <c r="G630" s="1" t="s">
        <v>63</v>
      </c>
      <c r="H630" s="1" t="s">
        <v>15</v>
      </c>
      <c r="I630" s="1" t="s">
        <v>24</v>
      </c>
      <c r="J630" s="1" t="s">
        <v>25</v>
      </c>
      <c r="K630" s="1" t="s">
        <v>26</v>
      </c>
      <c r="L630" s="1" t="s">
        <v>1329</v>
      </c>
      <c r="M630" s="1">
        <v>0.41</v>
      </c>
      <c r="N630" s="1" t="s">
        <v>8</v>
      </c>
      <c r="O630" s="1" t="s">
        <v>87</v>
      </c>
      <c r="P630" s="1" t="s">
        <v>350</v>
      </c>
      <c r="Q630" s="1" t="s">
        <v>42</v>
      </c>
      <c r="R630" s="1">
        <v>20016</v>
      </c>
      <c r="S630" s="2">
        <v>42060</v>
      </c>
      <c r="T630" s="2">
        <v>42061</v>
      </c>
      <c r="U630" s="1">
        <v>232.8</v>
      </c>
      <c r="V630" s="1">
        <v>83</v>
      </c>
      <c r="W630" s="1">
        <v>2948.61</v>
      </c>
      <c r="X630" s="1">
        <v>29350</v>
      </c>
      <c r="Y630" s="1">
        <f>Table1[[#This Row],[Unit Price]]-Table1[[#This Row],[Discount]]</f>
        <v>36.5</v>
      </c>
      <c r="Z630" s="1" t="s">
        <v>3222</v>
      </c>
    </row>
    <row r="631" spans="1:26" x14ac:dyDescent="0.2">
      <c r="A631" s="3">
        <v>1199</v>
      </c>
      <c r="B631" s="3" t="s">
        <v>1330</v>
      </c>
      <c r="C631" s="3" t="s">
        <v>13</v>
      </c>
      <c r="D631" s="3">
        <v>0.1</v>
      </c>
      <c r="E631" s="3">
        <v>15.14</v>
      </c>
      <c r="F631" s="3">
        <v>4.53</v>
      </c>
      <c r="G631" s="3" t="s">
        <v>14</v>
      </c>
      <c r="H631" s="3" t="s">
        <v>15</v>
      </c>
      <c r="I631" s="3" t="s">
        <v>24</v>
      </c>
      <c r="J631" s="3" t="s">
        <v>54</v>
      </c>
      <c r="K631" s="3" t="s">
        <v>49</v>
      </c>
      <c r="L631" s="3" t="s">
        <v>1331</v>
      </c>
      <c r="M631" s="3">
        <v>0.81</v>
      </c>
      <c r="N631" s="3" t="s">
        <v>8</v>
      </c>
      <c r="O631" s="3" t="s">
        <v>87</v>
      </c>
      <c r="P631" s="3" t="s">
        <v>1332</v>
      </c>
      <c r="Q631" s="3" t="s">
        <v>1333</v>
      </c>
      <c r="R631" s="3">
        <v>3060</v>
      </c>
      <c r="S631" s="4">
        <v>42060</v>
      </c>
      <c r="T631" s="4">
        <v>42063</v>
      </c>
      <c r="U631" s="3">
        <v>-24.897600000000001</v>
      </c>
      <c r="V631" s="3">
        <v>5</v>
      </c>
      <c r="W631" s="3">
        <v>75.17</v>
      </c>
      <c r="X631" s="3">
        <v>87585</v>
      </c>
      <c r="Y631" s="3">
        <f>Table1[[#This Row],[Unit Price]]-Table1[[#This Row],[Discount]]</f>
        <v>15.040000000000001</v>
      </c>
      <c r="Z631" s="3" t="s">
        <v>3222</v>
      </c>
    </row>
    <row r="632" spans="1:26" x14ac:dyDescent="0.2">
      <c r="A632" s="1">
        <v>1200</v>
      </c>
      <c r="B632" s="1" t="s">
        <v>1334</v>
      </c>
      <c r="C632" s="1" t="s">
        <v>13</v>
      </c>
      <c r="D632" s="1">
        <v>0.05</v>
      </c>
      <c r="E632" s="1">
        <v>52.4</v>
      </c>
      <c r="F632" s="1">
        <v>16.11</v>
      </c>
      <c r="G632" s="1" t="s">
        <v>14</v>
      </c>
      <c r="H632" s="1" t="s">
        <v>15</v>
      </c>
      <c r="I632" s="1" t="s">
        <v>24</v>
      </c>
      <c r="J632" s="1" t="s">
        <v>48</v>
      </c>
      <c r="K632" s="1" t="s">
        <v>49</v>
      </c>
      <c r="L632" s="1" t="s">
        <v>1328</v>
      </c>
      <c r="M632" s="1">
        <v>0.39</v>
      </c>
      <c r="N632" s="1" t="s">
        <v>8</v>
      </c>
      <c r="O632" s="1" t="s">
        <v>87</v>
      </c>
      <c r="P632" s="1" t="s">
        <v>373</v>
      </c>
      <c r="Q632" s="1" t="s">
        <v>1335</v>
      </c>
      <c r="R632" s="1">
        <v>7407</v>
      </c>
      <c r="S632" s="2">
        <v>42060</v>
      </c>
      <c r="T632" s="2">
        <v>42062</v>
      </c>
      <c r="U632" s="1">
        <v>776.77440000000001</v>
      </c>
      <c r="V632" s="1">
        <v>21</v>
      </c>
      <c r="W632" s="1">
        <v>1125.76</v>
      </c>
      <c r="X632" s="1">
        <v>87585</v>
      </c>
      <c r="Y632" s="1">
        <f>Table1[[#This Row],[Unit Price]]-Table1[[#This Row],[Discount]]</f>
        <v>52.35</v>
      </c>
      <c r="Z632" s="1" t="s">
        <v>3222</v>
      </c>
    </row>
    <row r="633" spans="1:26" x14ac:dyDescent="0.2">
      <c r="A633" s="3">
        <v>1202</v>
      </c>
      <c r="B633" s="3" t="s">
        <v>1336</v>
      </c>
      <c r="C633" s="3" t="s">
        <v>13</v>
      </c>
      <c r="D633" s="3">
        <v>0.05</v>
      </c>
      <c r="E633" s="3">
        <v>36.549999999999997</v>
      </c>
      <c r="F633" s="3">
        <v>13.89</v>
      </c>
      <c r="G633" s="3" t="s">
        <v>63</v>
      </c>
      <c r="H633" s="3" t="s">
        <v>15</v>
      </c>
      <c r="I633" s="3" t="s">
        <v>24</v>
      </c>
      <c r="J633" s="3" t="s">
        <v>25</v>
      </c>
      <c r="K633" s="3" t="s">
        <v>26</v>
      </c>
      <c r="L633" s="3" t="s">
        <v>1329</v>
      </c>
      <c r="M633" s="3">
        <v>0.41</v>
      </c>
      <c r="N633" s="3" t="s">
        <v>8</v>
      </c>
      <c r="O633" s="3" t="s">
        <v>87</v>
      </c>
      <c r="P633" s="3" t="s">
        <v>373</v>
      </c>
      <c r="Q633" s="3" t="s">
        <v>1337</v>
      </c>
      <c r="R633" s="3">
        <v>7079</v>
      </c>
      <c r="S633" s="4">
        <v>42060</v>
      </c>
      <c r="T633" s="4">
        <v>42061</v>
      </c>
      <c r="U633" s="3">
        <v>344.54399999999998</v>
      </c>
      <c r="V633" s="3">
        <v>21</v>
      </c>
      <c r="W633" s="3">
        <v>746.03</v>
      </c>
      <c r="X633" s="3">
        <v>87585</v>
      </c>
      <c r="Y633" s="3">
        <f>Table1[[#This Row],[Unit Price]]-Table1[[#This Row],[Discount]]</f>
        <v>36.5</v>
      </c>
      <c r="Z633" s="3" t="s">
        <v>3222</v>
      </c>
    </row>
    <row r="634" spans="1:26" x14ac:dyDescent="0.2">
      <c r="A634" s="1">
        <v>2361</v>
      </c>
      <c r="B634" s="1" t="s">
        <v>1338</v>
      </c>
      <c r="C634" s="1" t="s">
        <v>13</v>
      </c>
      <c r="D634" s="1">
        <v>0.06</v>
      </c>
      <c r="E634" s="1">
        <v>8.33</v>
      </c>
      <c r="F634" s="1">
        <v>1.99</v>
      </c>
      <c r="G634" s="1" t="s">
        <v>14</v>
      </c>
      <c r="H634" s="1" t="s">
        <v>70</v>
      </c>
      <c r="I634" s="1" t="s">
        <v>16</v>
      </c>
      <c r="J634" s="1" t="s">
        <v>17</v>
      </c>
      <c r="K634" s="1" t="s">
        <v>18</v>
      </c>
      <c r="L634" s="1" t="s">
        <v>1150</v>
      </c>
      <c r="M634" s="1">
        <v>0.52</v>
      </c>
      <c r="N634" s="1" t="s">
        <v>8</v>
      </c>
      <c r="O634" s="1" t="s">
        <v>9</v>
      </c>
      <c r="P634" s="1" t="s">
        <v>99</v>
      </c>
      <c r="Q634" s="1" t="s">
        <v>1339</v>
      </c>
      <c r="R634" s="1">
        <v>32259</v>
      </c>
      <c r="S634" s="2">
        <v>42060</v>
      </c>
      <c r="T634" s="2">
        <v>42061</v>
      </c>
      <c r="U634" s="1">
        <v>-344.82</v>
      </c>
      <c r="V634" s="1">
        <v>1</v>
      </c>
      <c r="W634" s="1">
        <v>8.49</v>
      </c>
      <c r="X634" s="1">
        <v>88266</v>
      </c>
      <c r="Y634" s="1">
        <f>Table1[[#This Row],[Unit Price]]-Table1[[#This Row],[Discount]]</f>
        <v>8.27</v>
      </c>
      <c r="Z634" s="1" t="s">
        <v>3219</v>
      </c>
    </row>
    <row r="635" spans="1:26" x14ac:dyDescent="0.2">
      <c r="A635" s="3">
        <v>851</v>
      </c>
      <c r="B635" s="3" t="s">
        <v>1340</v>
      </c>
      <c r="C635" s="3" t="s">
        <v>23</v>
      </c>
      <c r="D635" s="3">
        <v>0.1</v>
      </c>
      <c r="E635" s="3">
        <v>50.98</v>
      </c>
      <c r="F635" s="3">
        <v>22.24</v>
      </c>
      <c r="G635" s="3" t="s">
        <v>14</v>
      </c>
      <c r="H635" s="3" t="s">
        <v>70</v>
      </c>
      <c r="I635" s="3" t="s">
        <v>4</v>
      </c>
      <c r="J635" s="3" t="s">
        <v>102</v>
      </c>
      <c r="K635" s="3" t="s">
        <v>40</v>
      </c>
      <c r="L635" s="3" t="s">
        <v>1341</v>
      </c>
      <c r="M635" s="3">
        <v>0.55000000000000004</v>
      </c>
      <c r="N635" s="3" t="s">
        <v>8</v>
      </c>
      <c r="O635" s="3" t="s">
        <v>35</v>
      </c>
      <c r="P635" s="3" t="s">
        <v>66</v>
      </c>
      <c r="Q635" s="3" t="s">
        <v>1342</v>
      </c>
      <c r="R635" s="3">
        <v>91745</v>
      </c>
      <c r="S635" s="4">
        <v>42060</v>
      </c>
      <c r="T635" s="4">
        <v>42062</v>
      </c>
      <c r="U635" s="3">
        <v>98.12</v>
      </c>
      <c r="V635" s="3">
        <v>6</v>
      </c>
      <c r="W635" s="3">
        <v>300.63</v>
      </c>
      <c r="X635" s="3">
        <v>88568</v>
      </c>
      <c r="Y635" s="3">
        <f>Table1[[#This Row],[Unit Price]]-Table1[[#This Row],[Discount]]</f>
        <v>50.879999999999995</v>
      </c>
      <c r="Z635" s="3" t="s">
        <v>3221</v>
      </c>
    </row>
    <row r="636" spans="1:26" x14ac:dyDescent="0.2">
      <c r="A636" s="1">
        <v>2980</v>
      </c>
      <c r="B636" s="1" t="s">
        <v>797</v>
      </c>
      <c r="C636" s="1" t="s">
        <v>92</v>
      </c>
      <c r="D636" s="1">
        <v>7.0000000000000007E-2</v>
      </c>
      <c r="E636" s="1">
        <v>2.61</v>
      </c>
      <c r="F636" s="1">
        <v>0.5</v>
      </c>
      <c r="G636" s="1" t="s">
        <v>14</v>
      </c>
      <c r="H636" s="1" t="s">
        <v>70</v>
      </c>
      <c r="I636" s="1" t="s">
        <v>24</v>
      </c>
      <c r="J636" s="1" t="s">
        <v>128</v>
      </c>
      <c r="K636" s="1" t="s">
        <v>49</v>
      </c>
      <c r="L636" s="1" t="s">
        <v>1343</v>
      </c>
      <c r="M636" s="1">
        <v>0.39</v>
      </c>
      <c r="N636" s="1" t="s">
        <v>8</v>
      </c>
      <c r="O636" s="1" t="s">
        <v>87</v>
      </c>
      <c r="P636" s="1" t="s">
        <v>293</v>
      </c>
      <c r="Q636" s="1" t="s">
        <v>799</v>
      </c>
      <c r="R636" s="1">
        <v>44870</v>
      </c>
      <c r="S636" s="2">
        <v>42060</v>
      </c>
      <c r="T636" s="2">
        <v>42062</v>
      </c>
      <c r="U636" s="1">
        <v>10.798500000000001</v>
      </c>
      <c r="V636" s="1">
        <v>6</v>
      </c>
      <c r="W636" s="1">
        <v>15.65</v>
      </c>
      <c r="X636" s="1">
        <v>86547</v>
      </c>
      <c r="Y636" s="1">
        <f>Table1[[#This Row],[Unit Price]]-Table1[[#This Row],[Discount]]</f>
        <v>2.54</v>
      </c>
      <c r="Z636" s="1" t="s">
        <v>3222</v>
      </c>
    </row>
    <row r="637" spans="1:26" x14ac:dyDescent="0.2">
      <c r="A637" s="3">
        <v>868</v>
      </c>
      <c r="B637" s="3" t="s">
        <v>1344</v>
      </c>
      <c r="C637" s="3" t="s">
        <v>46</v>
      </c>
      <c r="D637" s="3">
        <v>0.04</v>
      </c>
      <c r="E637" s="3">
        <v>29.18</v>
      </c>
      <c r="F637" s="3">
        <v>8.5500000000000007</v>
      </c>
      <c r="G637" s="3" t="s">
        <v>63</v>
      </c>
      <c r="H637" s="3" t="s">
        <v>70</v>
      </c>
      <c r="I637" s="3" t="s">
        <v>4</v>
      </c>
      <c r="J637" s="3" t="s">
        <v>102</v>
      </c>
      <c r="K637" s="3" t="s">
        <v>49</v>
      </c>
      <c r="L637" s="3" t="s">
        <v>1345</v>
      </c>
      <c r="M637" s="3">
        <v>0.42</v>
      </c>
      <c r="N637" s="3" t="s">
        <v>8</v>
      </c>
      <c r="O637" s="3" t="s">
        <v>28</v>
      </c>
      <c r="P637" s="3" t="s">
        <v>60</v>
      </c>
      <c r="Q637" s="3" t="s">
        <v>1346</v>
      </c>
      <c r="R637" s="3">
        <v>55126</v>
      </c>
      <c r="S637" s="4">
        <v>42060</v>
      </c>
      <c r="T637" s="4">
        <v>42062</v>
      </c>
      <c r="U637" s="3">
        <v>201.7353</v>
      </c>
      <c r="V637" s="3">
        <v>10</v>
      </c>
      <c r="W637" s="3">
        <v>292.37</v>
      </c>
      <c r="X637" s="3">
        <v>91194</v>
      </c>
      <c r="Y637" s="3">
        <f>Table1[[#This Row],[Unit Price]]-Table1[[#This Row],[Discount]]</f>
        <v>29.14</v>
      </c>
      <c r="Z637" s="3" t="s">
        <v>3220</v>
      </c>
    </row>
    <row r="638" spans="1:26" x14ac:dyDescent="0.2">
      <c r="A638" s="1">
        <v>868</v>
      </c>
      <c r="B638" s="1" t="s">
        <v>1344</v>
      </c>
      <c r="C638" s="1" t="s">
        <v>46</v>
      </c>
      <c r="D638" s="1">
        <v>0</v>
      </c>
      <c r="E638" s="1">
        <v>80.98</v>
      </c>
      <c r="F638" s="1">
        <v>35</v>
      </c>
      <c r="G638" s="1" t="s">
        <v>14</v>
      </c>
      <c r="H638" s="1" t="s">
        <v>70</v>
      </c>
      <c r="I638" s="1" t="s">
        <v>24</v>
      </c>
      <c r="J638" s="1" t="s">
        <v>54</v>
      </c>
      <c r="K638" s="1" t="s">
        <v>40</v>
      </c>
      <c r="L638" s="1" t="s">
        <v>683</v>
      </c>
      <c r="M638" s="1">
        <v>0.83</v>
      </c>
      <c r="N638" s="1" t="s">
        <v>8</v>
      </c>
      <c r="O638" s="1" t="s">
        <v>28</v>
      </c>
      <c r="P638" s="1" t="s">
        <v>60</v>
      </c>
      <c r="Q638" s="1" t="s">
        <v>1346</v>
      </c>
      <c r="R638" s="1">
        <v>55126</v>
      </c>
      <c r="S638" s="2">
        <v>42060</v>
      </c>
      <c r="T638" s="2">
        <v>42062</v>
      </c>
      <c r="U638" s="1">
        <v>-684.78</v>
      </c>
      <c r="V638" s="1">
        <v>8</v>
      </c>
      <c r="W638" s="1">
        <v>682.79</v>
      </c>
      <c r="X638" s="1">
        <v>91194</v>
      </c>
      <c r="Y638" s="1">
        <f>Table1[[#This Row],[Unit Price]]-Table1[[#This Row],[Discount]]</f>
        <v>80.98</v>
      </c>
      <c r="Z638" s="1" t="s">
        <v>3220</v>
      </c>
    </row>
    <row r="639" spans="1:26" x14ac:dyDescent="0.2">
      <c r="A639" s="3">
        <v>907</v>
      </c>
      <c r="B639" s="3" t="s">
        <v>1347</v>
      </c>
      <c r="C639" s="3" t="s">
        <v>1</v>
      </c>
      <c r="D639" s="3">
        <v>0.09</v>
      </c>
      <c r="E639" s="3">
        <v>35.99</v>
      </c>
      <c r="F639" s="3">
        <v>5.99</v>
      </c>
      <c r="G639" s="3" t="s">
        <v>14</v>
      </c>
      <c r="H639" s="3" t="s">
        <v>47</v>
      </c>
      <c r="I639" s="3" t="s">
        <v>16</v>
      </c>
      <c r="J639" s="3" t="s">
        <v>111</v>
      </c>
      <c r="K639" s="3" t="s">
        <v>26</v>
      </c>
      <c r="L639" s="3" t="s">
        <v>1348</v>
      </c>
      <c r="M639" s="3">
        <v>0.38</v>
      </c>
      <c r="N639" s="3" t="s">
        <v>8</v>
      </c>
      <c r="O639" s="3" t="s">
        <v>9</v>
      </c>
      <c r="P639" s="3" t="s">
        <v>364</v>
      </c>
      <c r="Q639" s="3" t="s">
        <v>442</v>
      </c>
      <c r="R639" s="3">
        <v>42420</v>
      </c>
      <c r="S639" s="4">
        <v>42061</v>
      </c>
      <c r="T639" s="4">
        <v>42062</v>
      </c>
      <c r="U639" s="3">
        <v>114.3165</v>
      </c>
      <c r="V639" s="3">
        <v>5</v>
      </c>
      <c r="W639" s="3">
        <v>151.6</v>
      </c>
      <c r="X639" s="3">
        <v>86459</v>
      </c>
      <c r="Y639" s="3">
        <f>Table1[[#This Row],[Unit Price]]-Table1[[#This Row],[Discount]]</f>
        <v>35.9</v>
      </c>
      <c r="Z639" s="3" t="s">
        <v>3219</v>
      </c>
    </row>
    <row r="640" spans="1:26" x14ac:dyDescent="0.2">
      <c r="A640" s="1">
        <v>1639</v>
      </c>
      <c r="B640" s="1" t="s">
        <v>1349</v>
      </c>
      <c r="C640" s="1" t="s">
        <v>1</v>
      </c>
      <c r="D640" s="1">
        <v>0.08</v>
      </c>
      <c r="E640" s="1">
        <v>55.48</v>
      </c>
      <c r="F640" s="1">
        <v>6.79</v>
      </c>
      <c r="G640" s="1" t="s">
        <v>14</v>
      </c>
      <c r="H640" s="1" t="s">
        <v>47</v>
      </c>
      <c r="I640" s="1" t="s">
        <v>24</v>
      </c>
      <c r="J640" s="1" t="s">
        <v>64</v>
      </c>
      <c r="K640" s="1" t="s">
        <v>49</v>
      </c>
      <c r="L640" s="1" t="s">
        <v>1282</v>
      </c>
      <c r="M640" s="1">
        <v>0.37</v>
      </c>
      <c r="N640" s="1" t="s">
        <v>8</v>
      </c>
      <c r="O640" s="1" t="s">
        <v>87</v>
      </c>
      <c r="P640" s="1" t="s">
        <v>224</v>
      </c>
      <c r="Q640" s="1" t="s">
        <v>1350</v>
      </c>
      <c r="R640" s="1">
        <v>6901</v>
      </c>
      <c r="S640" s="2">
        <v>42061</v>
      </c>
      <c r="T640" s="2">
        <v>42063</v>
      </c>
      <c r="U640" s="1">
        <v>147.75659999999999</v>
      </c>
      <c r="V640" s="1">
        <v>4</v>
      </c>
      <c r="W640" s="1">
        <v>214.14</v>
      </c>
      <c r="X640" s="1">
        <v>89705</v>
      </c>
      <c r="Y640" s="1">
        <f>Table1[[#This Row],[Unit Price]]-Table1[[#This Row],[Discount]]</f>
        <v>55.4</v>
      </c>
      <c r="Z640" s="1" t="s">
        <v>3222</v>
      </c>
    </row>
    <row r="641" spans="1:26" x14ac:dyDescent="0.2">
      <c r="A641" s="3">
        <v>2114</v>
      </c>
      <c r="B641" s="3" t="s">
        <v>1351</v>
      </c>
      <c r="C641" s="3" t="s">
        <v>1</v>
      </c>
      <c r="D641" s="3">
        <v>7.0000000000000007E-2</v>
      </c>
      <c r="E641" s="3">
        <v>226.67</v>
      </c>
      <c r="F641" s="3">
        <v>28.16</v>
      </c>
      <c r="G641" s="3" t="s">
        <v>2</v>
      </c>
      <c r="H641" s="3" t="s">
        <v>70</v>
      </c>
      <c r="I641" s="3" t="s">
        <v>4</v>
      </c>
      <c r="J641" s="3" t="s">
        <v>85</v>
      </c>
      <c r="K641" s="3" t="s">
        <v>33</v>
      </c>
      <c r="L641" s="3" t="s">
        <v>1352</v>
      </c>
      <c r="M641" s="3">
        <v>0.59</v>
      </c>
      <c r="N641" s="3" t="s">
        <v>8</v>
      </c>
      <c r="O641" s="3" t="s">
        <v>9</v>
      </c>
      <c r="P641" s="3" t="s">
        <v>218</v>
      </c>
      <c r="Q641" s="3" t="s">
        <v>1353</v>
      </c>
      <c r="R641" s="3">
        <v>23518</v>
      </c>
      <c r="S641" s="4">
        <v>42061</v>
      </c>
      <c r="T641" s="4">
        <v>42062</v>
      </c>
      <c r="U641" s="3">
        <v>53.114400000000003</v>
      </c>
      <c r="V641" s="3">
        <v>1</v>
      </c>
      <c r="W641" s="3">
        <v>255.83</v>
      </c>
      <c r="X641" s="3">
        <v>88405</v>
      </c>
      <c r="Y641" s="3">
        <f>Table1[[#This Row],[Unit Price]]-Table1[[#This Row],[Discount]]</f>
        <v>226.6</v>
      </c>
      <c r="Z641" s="3" t="s">
        <v>3219</v>
      </c>
    </row>
    <row r="642" spans="1:26" x14ac:dyDescent="0.2">
      <c r="A642" s="1">
        <v>2114</v>
      </c>
      <c r="B642" s="1" t="s">
        <v>1351</v>
      </c>
      <c r="C642" s="1" t="s">
        <v>1</v>
      </c>
      <c r="D642" s="1">
        <v>0.08</v>
      </c>
      <c r="E642" s="1">
        <v>20.98</v>
      </c>
      <c r="F642" s="1">
        <v>53.03</v>
      </c>
      <c r="G642" s="1" t="s">
        <v>2</v>
      </c>
      <c r="H642" s="1" t="s">
        <v>70</v>
      </c>
      <c r="I642" s="1" t="s">
        <v>24</v>
      </c>
      <c r="J642" s="1" t="s">
        <v>54</v>
      </c>
      <c r="K642" s="1" t="s">
        <v>33</v>
      </c>
      <c r="L642" s="1" t="s">
        <v>1066</v>
      </c>
      <c r="M642" s="1">
        <v>0.78</v>
      </c>
      <c r="N642" s="1" t="s">
        <v>8</v>
      </c>
      <c r="O642" s="1" t="s">
        <v>9</v>
      </c>
      <c r="P642" s="1" t="s">
        <v>218</v>
      </c>
      <c r="Q642" s="1" t="s">
        <v>1353</v>
      </c>
      <c r="R642" s="1">
        <v>23518</v>
      </c>
      <c r="S642" s="2">
        <v>42061</v>
      </c>
      <c r="T642" s="2">
        <v>42063</v>
      </c>
      <c r="U642" s="1">
        <v>8.7420000000000009</v>
      </c>
      <c r="V642" s="1">
        <v>20</v>
      </c>
      <c r="W642" s="1">
        <v>421.18</v>
      </c>
      <c r="X642" s="1">
        <v>88405</v>
      </c>
      <c r="Y642" s="1">
        <f>Table1[[#This Row],[Unit Price]]-Table1[[#This Row],[Discount]]</f>
        <v>20.900000000000002</v>
      </c>
      <c r="Z642" s="1" t="s">
        <v>3219</v>
      </c>
    </row>
    <row r="643" spans="1:26" x14ac:dyDescent="0.2">
      <c r="A643" s="3">
        <v>2979</v>
      </c>
      <c r="B643" s="3" t="s">
        <v>794</v>
      </c>
      <c r="C643" s="3" t="s">
        <v>1</v>
      </c>
      <c r="D643" s="3">
        <v>0.02</v>
      </c>
      <c r="E643" s="3">
        <v>5.34</v>
      </c>
      <c r="F643" s="3">
        <v>2.99</v>
      </c>
      <c r="G643" s="3" t="s">
        <v>14</v>
      </c>
      <c r="H643" s="3" t="s">
        <v>70</v>
      </c>
      <c r="I643" s="3" t="s">
        <v>24</v>
      </c>
      <c r="J643" s="3" t="s">
        <v>48</v>
      </c>
      <c r="K643" s="3" t="s">
        <v>49</v>
      </c>
      <c r="L643" s="3" t="s">
        <v>1354</v>
      </c>
      <c r="M643" s="3">
        <v>0.38</v>
      </c>
      <c r="N643" s="3" t="s">
        <v>8</v>
      </c>
      <c r="O643" s="3" t="s">
        <v>28</v>
      </c>
      <c r="P643" s="3" t="s">
        <v>541</v>
      </c>
      <c r="Q643" s="3" t="s">
        <v>796</v>
      </c>
      <c r="R643" s="3">
        <v>58601</v>
      </c>
      <c r="S643" s="4">
        <v>42061</v>
      </c>
      <c r="T643" s="4">
        <v>42063</v>
      </c>
      <c r="U643" s="3">
        <v>5.2954999999999997</v>
      </c>
      <c r="V643" s="3">
        <v>6</v>
      </c>
      <c r="W643" s="3">
        <v>34.729999999999997</v>
      </c>
      <c r="X643" s="3">
        <v>86545</v>
      </c>
      <c r="Y643" s="3">
        <f>Table1[[#This Row],[Unit Price]]-Table1[[#This Row],[Discount]]</f>
        <v>5.32</v>
      </c>
      <c r="Z643" s="3" t="s">
        <v>3220</v>
      </c>
    </row>
    <row r="644" spans="1:26" x14ac:dyDescent="0.2">
      <c r="A644" s="1">
        <v>2979</v>
      </c>
      <c r="B644" s="1" t="s">
        <v>794</v>
      </c>
      <c r="C644" s="1" t="s">
        <v>1</v>
      </c>
      <c r="D644" s="1">
        <v>0.03</v>
      </c>
      <c r="E644" s="1">
        <v>40.98</v>
      </c>
      <c r="F644" s="1">
        <v>7.47</v>
      </c>
      <c r="G644" s="1" t="s">
        <v>14</v>
      </c>
      <c r="H644" s="1" t="s">
        <v>70</v>
      </c>
      <c r="I644" s="1" t="s">
        <v>24</v>
      </c>
      <c r="J644" s="1" t="s">
        <v>48</v>
      </c>
      <c r="K644" s="1" t="s">
        <v>49</v>
      </c>
      <c r="L644" s="1" t="s">
        <v>1355</v>
      </c>
      <c r="M644" s="1">
        <v>0.37</v>
      </c>
      <c r="N644" s="1" t="s">
        <v>8</v>
      </c>
      <c r="O644" s="1" t="s">
        <v>28</v>
      </c>
      <c r="P644" s="1" t="s">
        <v>541</v>
      </c>
      <c r="Q644" s="1" t="s">
        <v>796</v>
      </c>
      <c r="R644" s="1">
        <v>58601</v>
      </c>
      <c r="S644" s="2">
        <v>42061</v>
      </c>
      <c r="T644" s="2">
        <v>42062</v>
      </c>
      <c r="U644" s="1">
        <v>170.79570000000001</v>
      </c>
      <c r="V644" s="1">
        <v>6</v>
      </c>
      <c r="W644" s="1">
        <v>247.53</v>
      </c>
      <c r="X644" s="1">
        <v>86545</v>
      </c>
      <c r="Y644" s="1">
        <f>Table1[[#This Row],[Unit Price]]-Table1[[#This Row],[Discount]]</f>
        <v>40.949999999999996</v>
      </c>
      <c r="Z644" s="1" t="s">
        <v>3220</v>
      </c>
    </row>
    <row r="645" spans="1:26" x14ac:dyDescent="0.2">
      <c r="A645" s="3">
        <v>573</v>
      </c>
      <c r="B645" s="3" t="s">
        <v>1356</v>
      </c>
      <c r="C645" s="3" t="s">
        <v>13</v>
      </c>
      <c r="D645" s="3">
        <v>0.08</v>
      </c>
      <c r="E645" s="3">
        <v>415.88</v>
      </c>
      <c r="F645" s="3">
        <v>11.37</v>
      </c>
      <c r="G645" s="3" t="s">
        <v>14</v>
      </c>
      <c r="H645" s="3" t="s">
        <v>70</v>
      </c>
      <c r="I645" s="3" t="s">
        <v>24</v>
      </c>
      <c r="J645" s="3" t="s">
        <v>54</v>
      </c>
      <c r="K645" s="3" t="s">
        <v>49</v>
      </c>
      <c r="L645" s="3" t="s">
        <v>1357</v>
      </c>
      <c r="M645" s="3">
        <v>0.56999999999999995</v>
      </c>
      <c r="N645" s="3" t="s">
        <v>8</v>
      </c>
      <c r="O645" s="3" t="s">
        <v>28</v>
      </c>
      <c r="P645" s="3" t="s">
        <v>79</v>
      </c>
      <c r="Q645" s="3" t="s">
        <v>1358</v>
      </c>
      <c r="R645" s="3">
        <v>61554</v>
      </c>
      <c r="S645" s="4">
        <v>42061</v>
      </c>
      <c r="T645" s="4">
        <v>42062</v>
      </c>
      <c r="U645" s="3">
        <v>-269.08440000000002</v>
      </c>
      <c r="V645" s="3">
        <v>1</v>
      </c>
      <c r="W645" s="3">
        <v>405.57</v>
      </c>
      <c r="X645" s="3">
        <v>86556</v>
      </c>
      <c r="Y645" s="3">
        <f>Table1[[#This Row],[Unit Price]]-Table1[[#This Row],[Discount]]</f>
        <v>415.8</v>
      </c>
      <c r="Z645" s="3" t="s">
        <v>3220</v>
      </c>
    </row>
    <row r="646" spans="1:26" x14ac:dyDescent="0.2">
      <c r="A646" s="1">
        <v>1665</v>
      </c>
      <c r="B646" s="1" t="s">
        <v>1359</v>
      </c>
      <c r="C646" s="1" t="s">
        <v>13</v>
      </c>
      <c r="D646" s="1">
        <v>0.1</v>
      </c>
      <c r="E646" s="1">
        <v>3.6</v>
      </c>
      <c r="F646" s="1">
        <v>2.2000000000000002</v>
      </c>
      <c r="G646" s="1" t="s">
        <v>14</v>
      </c>
      <c r="H646" s="1" t="s">
        <v>15</v>
      </c>
      <c r="I646" s="1" t="s">
        <v>24</v>
      </c>
      <c r="J646" s="1" t="s">
        <v>64</v>
      </c>
      <c r="K646" s="1" t="s">
        <v>26</v>
      </c>
      <c r="L646" s="1" t="s">
        <v>1360</v>
      </c>
      <c r="M646" s="1">
        <v>0.39</v>
      </c>
      <c r="N646" s="1" t="s">
        <v>8</v>
      </c>
      <c r="O646" s="1" t="s">
        <v>35</v>
      </c>
      <c r="P646" s="1" t="s">
        <v>66</v>
      </c>
      <c r="Q646" s="1" t="s">
        <v>1361</v>
      </c>
      <c r="R646" s="1">
        <v>92653</v>
      </c>
      <c r="S646" s="2">
        <v>42061</v>
      </c>
      <c r="T646" s="2">
        <v>42062</v>
      </c>
      <c r="U646" s="1">
        <v>-8.2799999999999994</v>
      </c>
      <c r="V646" s="1">
        <v>2</v>
      </c>
      <c r="W646" s="1">
        <v>6.97</v>
      </c>
      <c r="X646" s="1">
        <v>90678</v>
      </c>
      <c r="Y646" s="1">
        <f>Table1[[#This Row],[Unit Price]]-Table1[[#This Row],[Discount]]</f>
        <v>3.5</v>
      </c>
      <c r="Z646" s="1" t="s">
        <v>3221</v>
      </c>
    </row>
    <row r="647" spans="1:26" x14ac:dyDescent="0.2">
      <c r="A647" s="3">
        <v>865</v>
      </c>
      <c r="B647" s="3" t="s">
        <v>1362</v>
      </c>
      <c r="C647" s="3" t="s">
        <v>23</v>
      </c>
      <c r="D647" s="3">
        <v>0.04</v>
      </c>
      <c r="E647" s="3">
        <v>6.48</v>
      </c>
      <c r="F647" s="3">
        <v>5.16</v>
      </c>
      <c r="G647" s="3" t="s">
        <v>63</v>
      </c>
      <c r="H647" s="3" t="s">
        <v>70</v>
      </c>
      <c r="I647" s="3" t="s">
        <v>24</v>
      </c>
      <c r="J647" s="3" t="s">
        <v>64</v>
      </c>
      <c r="K647" s="3" t="s">
        <v>49</v>
      </c>
      <c r="L647" s="3" t="s">
        <v>1363</v>
      </c>
      <c r="M647" s="3">
        <v>0.37</v>
      </c>
      <c r="N647" s="3" t="s">
        <v>8</v>
      </c>
      <c r="O647" s="3" t="s">
        <v>28</v>
      </c>
      <c r="P647" s="3" t="s">
        <v>29</v>
      </c>
      <c r="Q647" s="3" t="s">
        <v>1018</v>
      </c>
      <c r="R647" s="3">
        <v>46312</v>
      </c>
      <c r="S647" s="4">
        <v>42061</v>
      </c>
      <c r="T647" s="4">
        <v>42065</v>
      </c>
      <c r="U647" s="3">
        <v>-11.1332</v>
      </c>
      <c r="V647" s="3">
        <v>12</v>
      </c>
      <c r="W647" s="3">
        <v>86.79</v>
      </c>
      <c r="X647" s="3">
        <v>90675</v>
      </c>
      <c r="Y647" s="3">
        <f>Table1[[#This Row],[Unit Price]]-Table1[[#This Row],[Discount]]</f>
        <v>6.44</v>
      </c>
      <c r="Z647" s="3" t="s">
        <v>3220</v>
      </c>
    </row>
    <row r="648" spans="1:26" x14ac:dyDescent="0.2">
      <c r="A648" s="1">
        <v>621</v>
      </c>
      <c r="B648" s="1" t="s">
        <v>1364</v>
      </c>
      <c r="C648" s="1" t="s">
        <v>92</v>
      </c>
      <c r="D648" s="1">
        <v>0.1</v>
      </c>
      <c r="E648" s="1">
        <v>6.88</v>
      </c>
      <c r="F648" s="1">
        <v>2</v>
      </c>
      <c r="G648" s="1" t="s">
        <v>14</v>
      </c>
      <c r="H648" s="1" t="s">
        <v>47</v>
      </c>
      <c r="I648" s="1" t="s">
        <v>24</v>
      </c>
      <c r="J648" s="1" t="s">
        <v>64</v>
      </c>
      <c r="K648" s="1" t="s">
        <v>26</v>
      </c>
      <c r="L648" s="1" t="s">
        <v>828</v>
      </c>
      <c r="M648" s="1">
        <v>0.39</v>
      </c>
      <c r="N648" s="1" t="s">
        <v>8</v>
      </c>
      <c r="O648" s="1" t="s">
        <v>87</v>
      </c>
      <c r="P648" s="1" t="s">
        <v>224</v>
      </c>
      <c r="Q648" s="1" t="s">
        <v>1365</v>
      </c>
      <c r="R648" s="1">
        <v>6111</v>
      </c>
      <c r="S648" s="2">
        <v>42061</v>
      </c>
      <c r="T648" s="2">
        <v>42062</v>
      </c>
      <c r="U648" s="1">
        <v>18.420000000000002</v>
      </c>
      <c r="V648" s="1">
        <v>5</v>
      </c>
      <c r="W648" s="1">
        <v>31.46</v>
      </c>
      <c r="X648" s="1">
        <v>91432</v>
      </c>
      <c r="Y648" s="1">
        <f>Table1[[#This Row],[Unit Price]]-Table1[[#This Row],[Discount]]</f>
        <v>6.78</v>
      </c>
      <c r="Z648" s="1" t="s">
        <v>3222</v>
      </c>
    </row>
    <row r="649" spans="1:26" x14ac:dyDescent="0.2">
      <c r="A649" s="3">
        <v>622</v>
      </c>
      <c r="B649" s="3" t="s">
        <v>1366</v>
      </c>
      <c r="C649" s="3" t="s">
        <v>92</v>
      </c>
      <c r="D649" s="3">
        <v>0.06</v>
      </c>
      <c r="E649" s="3">
        <v>195.99</v>
      </c>
      <c r="F649" s="3">
        <v>8.99</v>
      </c>
      <c r="G649" s="3" t="s">
        <v>14</v>
      </c>
      <c r="H649" s="3" t="s">
        <v>47</v>
      </c>
      <c r="I649" s="3" t="s">
        <v>16</v>
      </c>
      <c r="J649" s="3" t="s">
        <v>111</v>
      </c>
      <c r="K649" s="3" t="s">
        <v>49</v>
      </c>
      <c r="L649" s="3" t="s">
        <v>1319</v>
      </c>
      <c r="M649" s="3">
        <v>0.6</v>
      </c>
      <c r="N649" s="3" t="s">
        <v>8</v>
      </c>
      <c r="O649" s="3" t="s">
        <v>87</v>
      </c>
      <c r="P649" s="3" t="s">
        <v>307</v>
      </c>
      <c r="Q649" s="3" t="s">
        <v>1180</v>
      </c>
      <c r="R649" s="3">
        <v>4210</v>
      </c>
      <c r="S649" s="4">
        <v>42061</v>
      </c>
      <c r="T649" s="4">
        <v>42063</v>
      </c>
      <c r="U649" s="3">
        <v>349.47</v>
      </c>
      <c r="V649" s="3">
        <v>6</v>
      </c>
      <c r="W649" s="3">
        <v>948.97</v>
      </c>
      <c r="X649" s="3">
        <v>91432</v>
      </c>
      <c r="Y649" s="3">
        <f>Table1[[#This Row],[Unit Price]]-Table1[[#This Row],[Discount]]</f>
        <v>195.93</v>
      </c>
      <c r="Z649" s="3" t="s">
        <v>3222</v>
      </c>
    </row>
    <row r="650" spans="1:26" x14ac:dyDescent="0.2">
      <c r="A650" s="1">
        <v>3063</v>
      </c>
      <c r="B650" s="1" t="s">
        <v>1367</v>
      </c>
      <c r="C650" s="1" t="s">
        <v>92</v>
      </c>
      <c r="D650" s="1">
        <v>7.0000000000000007E-2</v>
      </c>
      <c r="E650" s="1">
        <v>8.33</v>
      </c>
      <c r="F650" s="1">
        <v>1.99</v>
      </c>
      <c r="G650" s="1" t="s">
        <v>14</v>
      </c>
      <c r="H650" s="1" t="s">
        <v>15</v>
      </c>
      <c r="I650" s="1" t="s">
        <v>16</v>
      </c>
      <c r="J650" s="1" t="s">
        <v>17</v>
      </c>
      <c r="K650" s="1" t="s">
        <v>18</v>
      </c>
      <c r="L650" s="1" t="s">
        <v>1150</v>
      </c>
      <c r="M650" s="1">
        <v>0.52</v>
      </c>
      <c r="N650" s="1" t="s">
        <v>8</v>
      </c>
      <c r="O650" s="1" t="s">
        <v>35</v>
      </c>
      <c r="P650" s="1" t="s">
        <v>42</v>
      </c>
      <c r="Q650" s="1" t="s">
        <v>1368</v>
      </c>
      <c r="R650" s="1">
        <v>98034</v>
      </c>
      <c r="S650" s="2">
        <v>42061</v>
      </c>
      <c r="T650" s="2">
        <v>42063</v>
      </c>
      <c r="U650" s="1">
        <v>11.95</v>
      </c>
      <c r="V650" s="1">
        <v>6</v>
      </c>
      <c r="W650" s="1">
        <v>50.28</v>
      </c>
      <c r="X650" s="1">
        <v>88447</v>
      </c>
      <c r="Y650" s="1">
        <f>Table1[[#This Row],[Unit Price]]-Table1[[#This Row],[Discount]]</f>
        <v>8.26</v>
      </c>
      <c r="Z650" s="1" t="s">
        <v>3221</v>
      </c>
    </row>
    <row r="651" spans="1:26" x14ac:dyDescent="0.2">
      <c r="A651" s="3">
        <v>3063</v>
      </c>
      <c r="B651" s="3" t="s">
        <v>1367</v>
      </c>
      <c r="C651" s="3" t="s">
        <v>92</v>
      </c>
      <c r="D651" s="3">
        <v>0.03</v>
      </c>
      <c r="E651" s="3">
        <v>499.99</v>
      </c>
      <c r="F651" s="3">
        <v>24.49</v>
      </c>
      <c r="G651" s="3" t="s">
        <v>14</v>
      </c>
      <c r="H651" s="3" t="s">
        <v>15</v>
      </c>
      <c r="I651" s="3" t="s">
        <v>16</v>
      </c>
      <c r="J651" s="3" t="s">
        <v>39</v>
      </c>
      <c r="K651" s="3" t="s">
        <v>40</v>
      </c>
      <c r="L651" s="3" t="s">
        <v>1369</v>
      </c>
      <c r="M651" s="3">
        <v>0.36</v>
      </c>
      <c r="N651" s="3" t="s">
        <v>8</v>
      </c>
      <c r="O651" s="3" t="s">
        <v>35</v>
      </c>
      <c r="P651" s="3" t="s">
        <v>42</v>
      </c>
      <c r="Q651" s="3" t="s">
        <v>1368</v>
      </c>
      <c r="R651" s="3">
        <v>98034</v>
      </c>
      <c r="S651" s="4">
        <v>42061</v>
      </c>
      <c r="T651" s="4">
        <v>42062</v>
      </c>
      <c r="U651" s="3">
        <v>1773.6105</v>
      </c>
      <c r="V651" s="3">
        <v>5</v>
      </c>
      <c r="W651" s="3">
        <v>2570.4499999999998</v>
      </c>
      <c r="X651" s="3">
        <v>88447</v>
      </c>
      <c r="Y651" s="3">
        <f>Table1[[#This Row],[Unit Price]]-Table1[[#This Row],[Discount]]</f>
        <v>499.96000000000004</v>
      </c>
      <c r="Z651" s="3" t="s">
        <v>3221</v>
      </c>
    </row>
    <row r="652" spans="1:26" x14ac:dyDescent="0.2">
      <c r="A652" s="1">
        <v>1916</v>
      </c>
      <c r="B652" s="1" t="s">
        <v>1370</v>
      </c>
      <c r="C652" s="1" t="s">
        <v>1</v>
      </c>
      <c r="D652" s="1">
        <v>0.03</v>
      </c>
      <c r="E652" s="1">
        <v>11.99</v>
      </c>
      <c r="F652" s="1">
        <v>5.99</v>
      </c>
      <c r="G652" s="1" t="s">
        <v>14</v>
      </c>
      <c r="H652" s="1" t="s">
        <v>47</v>
      </c>
      <c r="I652" s="1" t="s">
        <v>16</v>
      </c>
      <c r="J652" s="1" t="s">
        <v>32</v>
      </c>
      <c r="K652" s="1" t="s">
        <v>120</v>
      </c>
      <c r="L652" s="1" t="s">
        <v>1371</v>
      </c>
      <c r="M652" s="1">
        <v>0.36</v>
      </c>
      <c r="N652" s="1" t="s">
        <v>8</v>
      </c>
      <c r="O652" s="1" t="s">
        <v>9</v>
      </c>
      <c r="P652" s="1" t="s">
        <v>20</v>
      </c>
      <c r="Q652" s="1" t="s">
        <v>1372</v>
      </c>
      <c r="R652" s="1">
        <v>72209</v>
      </c>
      <c r="S652" s="2">
        <v>42062</v>
      </c>
      <c r="T652" s="2">
        <v>42063</v>
      </c>
      <c r="U652" s="1">
        <v>-216.02979999999999</v>
      </c>
      <c r="V652" s="1">
        <v>7</v>
      </c>
      <c r="W652" s="1">
        <v>83.72</v>
      </c>
      <c r="X652" s="1">
        <v>85893</v>
      </c>
      <c r="Y652" s="1">
        <f>Table1[[#This Row],[Unit Price]]-Table1[[#This Row],[Discount]]</f>
        <v>11.96</v>
      </c>
      <c r="Z652" s="1" t="s">
        <v>3219</v>
      </c>
    </row>
    <row r="653" spans="1:26" x14ac:dyDescent="0.2">
      <c r="A653" s="3">
        <v>1005</v>
      </c>
      <c r="B653" s="3" t="s">
        <v>1373</v>
      </c>
      <c r="C653" s="3" t="s">
        <v>13</v>
      </c>
      <c r="D653" s="3">
        <v>0.02</v>
      </c>
      <c r="E653" s="3">
        <v>40.99</v>
      </c>
      <c r="F653" s="3">
        <v>17.48</v>
      </c>
      <c r="G653" s="3" t="s">
        <v>14</v>
      </c>
      <c r="H653" s="3" t="s">
        <v>3</v>
      </c>
      <c r="I653" s="3" t="s">
        <v>24</v>
      </c>
      <c r="J653" s="3" t="s">
        <v>64</v>
      </c>
      <c r="K653" s="3" t="s">
        <v>49</v>
      </c>
      <c r="L653" s="3" t="s">
        <v>1374</v>
      </c>
      <c r="M653" s="3">
        <v>0.36</v>
      </c>
      <c r="N653" s="3" t="s">
        <v>8</v>
      </c>
      <c r="O653" s="3" t="s">
        <v>28</v>
      </c>
      <c r="P653" s="3" t="s">
        <v>79</v>
      </c>
      <c r="Q653" s="3" t="s">
        <v>1375</v>
      </c>
      <c r="R653" s="3">
        <v>60089</v>
      </c>
      <c r="S653" s="4">
        <v>42062</v>
      </c>
      <c r="T653" s="4">
        <v>42063</v>
      </c>
      <c r="U653" s="3">
        <v>551.09280000000001</v>
      </c>
      <c r="V653" s="3">
        <v>23</v>
      </c>
      <c r="W653" s="3">
        <v>950.43</v>
      </c>
      <c r="X653" s="3">
        <v>90044</v>
      </c>
      <c r="Y653" s="3">
        <f>Table1[[#This Row],[Unit Price]]-Table1[[#This Row],[Discount]]</f>
        <v>40.97</v>
      </c>
      <c r="Z653" s="3" t="s">
        <v>3220</v>
      </c>
    </row>
    <row r="654" spans="1:26" x14ac:dyDescent="0.2">
      <c r="A654" s="1">
        <v>1044</v>
      </c>
      <c r="B654" s="1" t="s">
        <v>1376</v>
      </c>
      <c r="C654" s="1" t="s">
        <v>13</v>
      </c>
      <c r="D654" s="1">
        <v>0</v>
      </c>
      <c r="E654" s="1">
        <v>6.68</v>
      </c>
      <c r="F654" s="1">
        <v>5.66</v>
      </c>
      <c r="G654" s="1" t="s">
        <v>14</v>
      </c>
      <c r="H654" s="1" t="s">
        <v>47</v>
      </c>
      <c r="I654" s="1" t="s">
        <v>24</v>
      </c>
      <c r="J654" s="1" t="s">
        <v>64</v>
      </c>
      <c r="K654" s="1" t="s">
        <v>49</v>
      </c>
      <c r="L654" s="1" t="s">
        <v>1026</v>
      </c>
      <c r="M654" s="1">
        <v>0.37</v>
      </c>
      <c r="N654" s="1" t="s">
        <v>8</v>
      </c>
      <c r="O654" s="1" t="s">
        <v>35</v>
      </c>
      <c r="P654" s="1" t="s">
        <v>66</v>
      </c>
      <c r="Q654" s="1" t="s">
        <v>76</v>
      </c>
      <c r="R654" s="1">
        <v>90004</v>
      </c>
      <c r="S654" s="2">
        <v>42062</v>
      </c>
      <c r="T654" s="2">
        <v>42063</v>
      </c>
      <c r="U654" s="1">
        <v>-76.94</v>
      </c>
      <c r="V654" s="1">
        <v>90</v>
      </c>
      <c r="W654" s="1">
        <v>617.4</v>
      </c>
      <c r="X654" s="1">
        <v>47813</v>
      </c>
      <c r="Y654" s="1">
        <f>Table1[[#This Row],[Unit Price]]-Table1[[#This Row],[Discount]]</f>
        <v>6.68</v>
      </c>
      <c r="Z654" s="1" t="s">
        <v>3221</v>
      </c>
    </row>
    <row r="655" spans="1:26" x14ac:dyDescent="0.2">
      <c r="A655" s="3">
        <v>1047</v>
      </c>
      <c r="B655" s="3" t="s">
        <v>1377</v>
      </c>
      <c r="C655" s="3" t="s">
        <v>13</v>
      </c>
      <c r="D655" s="3">
        <v>0</v>
      </c>
      <c r="E655" s="3">
        <v>6.68</v>
      </c>
      <c r="F655" s="3">
        <v>5.66</v>
      </c>
      <c r="G655" s="3" t="s">
        <v>14</v>
      </c>
      <c r="H655" s="3" t="s">
        <v>47</v>
      </c>
      <c r="I655" s="3" t="s">
        <v>24</v>
      </c>
      <c r="J655" s="3" t="s">
        <v>64</v>
      </c>
      <c r="K655" s="3" t="s">
        <v>49</v>
      </c>
      <c r="L655" s="3" t="s">
        <v>1026</v>
      </c>
      <c r="M655" s="3">
        <v>0.37</v>
      </c>
      <c r="N655" s="3" t="s">
        <v>8</v>
      </c>
      <c r="O655" s="3" t="s">
        <v>87</v>
      </c>
      <c r="P655" s="3" t="s">
        <v>379</v>
      </c>
      <c r="Q655" s="3" t="s">
        <v>764</v>
      </c>
      <c r="R655" s="3">
        <v>2109</v>
      </c>
      <c r="S655" s="4">
        <v>42062</v>
      </c>
      <c r="T655" s="4">
        <v>42063</v>
      </c>
      <c r="U655" s="3">
        <v>-40.008800000000001</v>
      </c>
      <c r="V655" s="3">
        <v>23</v>
      </c>
      <c r="W655" s="3">
        <v>157.78</v>
      </c>
      <c r="X655" s="3">
        <v>89389</v>
      </c>
      <c r="Y655" s="3">
        <f>Table1[[#This Row],[Unit Price]]-Table1[[#This Row],[Discount]]</f>
        <v>6.68</v>
      </c>
      <c r="Z655" s="3" t="s">
        <v>3222</v>
      </c>
    </row>
    <row r="656" spans="1:26" x14ac:dyDescent="0.2">
      <c r="A656" s="1">
        <v>751</v>
      </c>
      <c r="B656" s="1" t="s">
        <v>1378</v>
      </c>
      <c r="C656" s="1" t="s">
        <v>23</v>
      </c>
      <c r="D656" s="1">
        <v>0.06</v>
      </c>
      <c r="E656" s="1">
        <v>130.97999999999999</v>
      </c>
      <c r="F656" s="1">
        <v>54.74</v>
      </c>
      <c r="G656" s="1" t="s">
        <v>2</v>
      </c>
      <c r="H656" s="1" t="s">
        <v>70</v>
      </c>
      <c r="I656" s="1" t="s">
        <v>4</v>
      </c>
      <c r="J656" s="1" t="s">
        <v>93</v>
      </c>
      <c r="K656" s="1" t="s">
        <v>6</v>
      </c>
      <c r="L656" s="1" t="s">
        <v>1379</v>
      </c>
      <c r="M656" s="1">
        <v>0.69</v>
      </c>
      <c r="N656" s="1" t="s">
        <v>8</v>
      </c>
      <c r="O656" s="1" t="s">
        <v>9</v>
      </c>
      <c r="P656" s="1" t="s">
        <v>364</v>
      </c>
      <c r="Q656" s="1" t="s">
        <v>1380</v>
      </c>
      <c r="R656" s="1">
        <v>40324</v>
      </c>
      <c r="S656" s="2">
        <v>42062</v>
      </c>
      <c r="T656" s="2">
        <v>42069</v>
      </c>
      <c r="U656" s="1">
        <v>14.76</v>
      </c>
      <c r="V656" s="1">
        <v>3</v>
      </c>
      <c r="W656" s="1">
        <v>411.64</v>
      </c>
      <c r="X656" s="1">
        <v>91201</v>
      </c>
      <c r="Y656" s="1">
        <f>Table1[[#This Row],[Unit Price]]-Table1[[#This Row],[Discount]]</f>
        <v>130.91999999999999</v>
      </c>
      <c r="Z656" s="1" t="s">
        <v>3219</v>
      </c>
    </row>
    <row r="657" spans="1:26" x14ac:dyDescent="0.2">
      <c r="A657" s="3">
        <v>1754</v>
      </c>
      <c r="B657" s="3" t="s">
        <v>1381</v>
      </c>
      <c r="C657" s="3" t="s">
        <v>23</v>
      </c>
      <c r="D657" s="3">
        <v>0.04</v>
      </c>
      <c r="E657" s="3">
        <v>8.5</v>
      </c>
      <c r="F657" s="3">
        <v>1.99</v>
      </c>
      <c r="G657" s="3" t="s">
        <v>14</v>
      </c>
      <c r="H657" s="3" t="s">
        <v>15</v>
      </c>
      <c r="I657" s="3" t="s">
        <v>16</v>
      </c>
      <c r="J657" s="3" t="s">
        <v>17</v>
      </c>
      <c r="K657" s="3" t="s">
        <v>18</v>
      </c>
      <c r="L657" s="3" t="s">
        <v>1382</v>
      </c>
      <c r="M657" s="3">
        <v>0.49</v>
      </c>
      <c r="N657" s="3" t="s">
        <v>8</v>
      </c>
      <c r="O657" s="3" t="s">
        <v>35</v>
      </c>
      <c r="P657" s="3" t="s">
        <v>66</v>
      </c>
      <c r="Q657" s="3" t="s">
        <v>1383</v>
      </c>
      <c r="R657" s="3">
        <v>90503</v>
      </c>
      <c r="S657" s="4">
        <v>42062</v>
      </c>
      <c r="T657" s="4">
        <v>42063</v>
      </c>
      <c r="U657" s="3">
        <v>43.275199999999998</v>
      </c>
      <c r="V657" s="3">
        <v>14</v>
      </c>
      <c r="W657" s="3">
        <v>118.57</v>
      </c>
      <c r="X657" s="3">
        <v>90178</v>
      </c>
      <c r="Y657" s="3">
        <f>Table1[[#This Row],[Unit Price]]-Table1[[#This Row],[Discount]]</f>
        <v>8.4600000000000009</v>
      </c>
      <c r="Z657" s="3" t="s">
        <v>3221</v>
      </c>
    </row>
    <row r="658" spans="1:26" x14ac:dyDescent="0.2">
      <c r="A658" s="1">
        <v>1754</v>
      </c>
      <c r="B658" s="1" t="s">
        <v>1381</v>
      </c>
      <c r="C658" s="1" t="s">
        <v>23</v>
      </c>
      <c r="D658" s="1">
        <v>0.1</v>
      </c>
      <c r="E658" s="1">
        <v>15.99</v>
      </c>
      <c r="F658" s="1">
        <v>9.4</v>
      </c>
      <c r="G658" s="1" t="s">
        <v>14</v>
      </c>
      <c r="H658" s="1" t="s">
        <v>15</v>
      </c>
      <c r="I658" s="1" t="s">
        <v>16</v>
      </c>
      <c r="J658" s="1" t="s">
        <v>32</v>
      </c>
      <c r="K658" s="1" t="s">
        <v>49</v>
      </c>
      <c r="L658" s="1" t="s">
        <v>604</v>
      </c>
      <c r="M658" s="1">
        <v>0.49</v>
      </c>
      <c r="N658" s="1" t="s">
        <v>8</v>
      </c>
      <c r="O658" s="1" t="s">
        <v>35</v>
      </c>
      <c r="P658" s="1" t="s">
        <v>66</v>
      </c>
      <c r="Q658" s="1" t="s">
        <v>1383</v>
      </c>
      <c r="R658" s="1">
        <v>90503</v>
      </c>
      <c r="S658" s="2">
        <v>42062</v>
      </c>
      <c r="T658" s="2">
        <v>42062</v>
      </c>
      <c r="U658" s="1">
        <v>-36.214619999999996</v>
      </c>
      <c r="V658" s="1">
        <v>5</v>
      </c>
      <c r="W658" s="1">
        <v>79.47</v>
      </c>
      <c r="X658" s="1">
        <v>90178</v>
      </c>
      <c r="Y658" s="1">
        <f>Table1[[#This Row],[Unit Price]]-Table1[[#This Row],[Discount]]</f>
        <v>15.89</v>
      </c>
      <c r="Z658" s="1" t="s">
        <v>3221</v>
      </c>
    </row>
    <row r="659" spans="1:26" x14ac:dyDescent="0.2">
      <c r="A659" s="3">
        <v>1754</v>
      </c>
      <c r="B659" s="3" t="s">
        <v>1381</v>
      </c>
      <c r="C659" s="3" t="s">
        <v>23</v>
      </c>
      <c r="D659" s="3">
        <v>0.09</v>
      </c>
      <c r="E659" s="3">
        <v>95.99</v>
      </c>
      <c r="F659" s="3">
        <v>8.99</v>
      </c>
      <c r="G659" s="3" t="s">
        <v>14</v>
      </c>
      <c r="H659" s="3" t="s">
        <v>15</v>
      </c>
      <c r="I659" s="3" t="s">
        <v>16</v>
      </c>
      <c r="J659" s="3" t="s">
        <v>111</v>
      </c>
      <c r="K659" s="3" t="s">
        <v>49</v>
      </c>
      <c r="L659" s="3" t="s">
        <v>1384</v>
      </c>
      <c r="M659" s="3">
        <v>0.56999999999999995</v>
      </c>
      <c r="N659" s="3" t="s">
        <v>8</v>
      </c>
      <c r="O659" s="3" t="s">
        <v>35</v>
      </c>
      <c r="P659" s="3" t="s">
        <v>66</v>
      </c>
      <c r="Q659" s="3" t="s">
        <v>1383</v>
      </c>
      <c r="R659" s="3">
        <v>90503</v>
      </c>
      <c r="S659" s="4">
        <v>42062</v>
      </c>
      <c r="T659" s="4">
        <v>42066</v>
      </c>
      <c r="U659" s="3">
        <v>7.0329600000000001</v>
      </c>
      <c r="V659" s="3">
        <v>8</v>
      </c>
      <c r="W659" s="3">
        <v>627.28</v>
      </c>
      <c r="X659" s="3">
        <v>90178</v>
      </c>
      <c r="Y659" s="3">
        <f>Table1[[#This Row],[Unit Price]]-Table1[[#This Row],[Discount]]</f>
        <v>95.899999999999991</v>
      </c>
      <c r="Z659" s="3" t="s">
        <v>3221</v>
      </c>
    </row>
    <row r="660" spans="1:26" x14ac:dyDescent="0.2">
      <c r="A660" s="1">
        <v>2466</v>
      </c>
      <c r="B660" s="1" t="s">
        <v>1385</v>
      </c>
      <c r="C660" s="1" t="s">
        <v>92</v>
      </c>
      <c r="D660" s="1">
        <v>0.04</v>
      </c>
      <c r="E660" s="1">
        <v>2.08</v>
      </c>
      <c r="F660" s="1">
        <v>1.49</v>
      </c>
      <c r="G660" s="1" t="s">
        <v>14</v>
      </c>
      <c r="H660" s="1" t="s">
        <v>70</v>
      </c>
      <c r="I660" s="1" t="s">
        <v>24</v>
      </c>
      <c r="J660" s="1" t="s">
        <v>48</v>
      </c>
      <c r="K660" s="1" t="s">
        <v>49</v>
      </c>
      <c r="L660" s="1" t="s">
        <v>1386</v>
      </c>
      <c r="M660" s="1">
        <v>0.36</v>
      </c>
      <c r="N660" s="1" t="s">
        <v>8</v>
      </c>
      <c r="O660" s="1" t="s">
        <v>28</v>
      </c>
      <c r="P660" s="1" t="s">
        <v>265</v>
      </c>
      <c r="Q660" s="1" t="s">
        <v>1387</v>
      </c>
      <c r="R660" s="1">
        <v>49783</v>
      </c>
      <c r="S660" s="2">
        <v>42062</v>
      </c>
      <c r="T660" s="2">
        <v>42063</v>
      </c>
      <c r="U660" s="1">
        <v>-3.71956</v>
      </c>
      <c r="V660" s="1">
        <v>7</v>
      </c>
      <c r="W660" s="1">
        <v>14.77</v>
      </c>
      <c r="X660" s="1">
        <v>88136</v>
      </c>
      <c r="Y660" s="1">
        <f>Table1[[#This Row],[Unit Price]]-Table1[[#This Row],[Discount]]</f>
        <v>2.04</v>
      </c>
      <c r="Z660" s="1" t="s">
        <v>3220</v>
      </c>
    </row>
    <row r="661" spans="1:26" x14ac:dyDescent="0.2">
      <c r="A661" s="3">
        <v>2466</v>
      </c>
      <c r="B661" s="3" t="s">
        <v>1385</v>
      </c>
      <c r="C661" s="3" t="s">
        <v>92</v>
      </c>
      <c r="D661" s="3">
        <v>0.02</v>
      </c>
      <c r="E661" s="3">
        <v>53.98</v>
      </c>
      <c r="F661" s="3">
        <v>5.5</v>
      </c>
      <c r="G661" s="3" t="s">
        <v>63</v>
      </c>
      <c r="H661" s="3" t="s">
        <v>70</v>
      </c>
      <c r="I661" s="3" t="s">
        <v>16</v>
      </c>
      <c r="J661" s="3" t="s">
        <v>17</v>
      </c>
      <c r="K661" s="3" t="s">
        <v>49</v>
      </c>
      <c r="L661" s="3" t="s">
        <v>1388</v>
      </c>
      <c r="M661" s="3">
        <v>0.62</v>
      </c>
      <c r="N661" s="3" t="s">
        <v>8</v>
      </c>
      <c r="O661" s="3" t="s">
        <v>28</v>
      </c>
      <c r="P661" s="3" t="s">
        <v>265</v>
      </c>
      <c r="Q661" s="3" t="s">
        <v>1387</v>
      </c>
      <c r="R661" s="3">
        <v>49783</v>
      </c>
      <c r="S661" s="4">
        <v>42062</v>
      </c>
      <c r="T661" s="4">
        <v>42063</v>
      </c>
      <c r="U661" s="3">
        <v>101.97199999999999</v>
      </c>
      <c r="V661" s="3">
        <v>8</v>
      </c>
      <c r="W661" s="3">
        <v>438.33</v>
      </c>
      <c r="X661" s="3">
        <v>88136</v>
      </c>
      <c r="Y661" s="3">
        <f>Table1[[#This Row],[Unit Price]]-Table1[[#This Row],[Discount]]</f>
        <v>53.959999999999994</v>
      </c>
      <c r="Z661" s="3" t="s">
        <v>3220</v>
      </c>
    </row>
    <row r="662" spans="1:26" x14ac:dyDescent="0.2">
      <c r="A662" s="1">
        <v>2466</v>
      </c>
      <c r="B662" s="1" t="s">
        <v>1385</v>
      </c>
      <c r="C662" s="1" t="s">
        <v>92</v>
      </c>
      <c r="D662" s="1">
        <v>0.05</v>
      </c>
      <c r="E662" s="1">
        <v>4.9800000000000004</v>
      </c>
      <c r="F662" s="1">
        <v>5.0199999999999996</v>
      </c>
      <c r="G662" s="1" t="s">
        <v>14</v>
      </c>
      <c r="H662" s="1" t="s">
        <v>70</v>
      </c>
      <c r="I662" s="1" t="s">
        <v>24</v>
      </c>
      <c r="J662" s="1" t="s">
        <v>64</v>
      </c>
      <c r="K662" s="1" t="s">
        <v>49</v>
      </c>
      <c r="L662" s="1" t="s">
        <v>1389</v>
      </c>
      <c r="M662" s="1">
        <v>0.38</v>
      </c>
      <c r="N662" s="1" t="s">
        <v>8</v>
      </c>
      <c r="O662" s="1" t="s">
        <v>28</v>
      </c>
      <c r="P662" s="1" t="s">
        <v>265</v>
      </c>
      <c r="Q662" s="1" t="s">
        <v>1387</v>
      </c>
      <c r="R662" s="1">
        <v>49783</v>
      </c>
      <c r="S662" s="2">
        <v>42062</v>
      </c>
      <c r="T662" s="2">
        <v>42062</v>
      </c>
      <c r="U662" s="1">
        <v>-16.634799999999998</v>
      </c>
      <c r="V662" s="1">
        <v>7</v>
      </c>
      <c r="W662" s="1">
        <v>38.11</v>
      </c>
      <c r="X662" s="1">
        <v>88136</v>
      </c>
      <c r="Y662" s="1">
        <f>Table1[[#This Row],[Unit Price]]-Table1[[#This Row],[Discount]]</f>
        <v>4.9300000000000006</v>
      </c>
      <c r="Z662" s="1" t="s">
        <v>3220</v>
      </c>
    </row>
    <row r="663" spans="1:26" x14ac:dyDescent="0.2">
      <c r="A663" s="3">
        <v>972</v>
      </c>
      <c r="B663" s="3" t="s">
        <v>1390</v>
      </c>
      <c r="C663" s="3" t="s">
        <v>23</v>
      </c>
      <c r="D663" s="3">
        <v>0.03</v>
      </c>
      <c r="E663" s="3">
        <v>284.98</v>
      </c>
      <c r="F663" s="3">
        <v>69.55</v>
      </c>
      <c r="G663" s="3" t="s">
        <v>2</v>
      </c>
      <c r="H663" s="3" t="s">
        <v>70</v>
      </c>
      <c r="I663" s="3" t="s">
        <v>4</v>
      </c>
      <c r="J663" s="3" t="s">
        <v>85</v>
      </c>
      <c r="K663" s="3" t="s">
        <v>33</v>
      </c>
      <c r="L663" s="3" t="s">
        <v>1391</v>
      </c>
      <c r="M663" s="3">
        <v>0.6</v>
      </c>
      <c r="N663" s="3" t="s">
        <v>8</v>
      </c>
      <c r="O663" s="3" t="s">
        <v>35</v>
      </c>
      <c r="P663" s="3" t="s">
        <v>66</v>
      </c>
      <c r="Q663" s="3" t="s">
        <v>1392</v>
      </c>
      <c r="R663" s="3">
        <v>92503</v>
      </c>
      <c r="S663" s="4">
        <v>42063</v>
      </c>
      <c r="T663" s="4">
        <v>42068</v>
      </c>
      <c r="U663" s="3">
        <v>-116.584</v>
      </c>
      <c r="V663" s="3">
        <v>2</v>
      </c>
      <c r="W663" s="3">
        <v>619.38</v>
      </c>
      <c r="X663" s="3">
        <v>87259</v>
      </c>
      <c r="Y663" s="3">
        <f>Table1[[#This Row],[Unit Price]]-Table1[[#This Row],[Discount]]</f>
        <v>284.95000000000005</v>
      </c>
      <c r="Z663" s="3" t="s">
        <v>3221</v>
      </c>
    </row>
    <row r="664" spans="1:26" x14ac:dyDescent="0.2">
      <c r="A664" s="1">
        <v>972</v>
      </c>
      <c r="B664" s="1" t="s">
        <v>1390</v>
      </c>
      <c r="C664" s="1" t="s">
        <v>23</v>
      </c>
      <c r="D664" s="1">
        <v>0</v>
      </c>
      <c r="E664" s="1">
        <v>12.99</v>
      </c>
      <c r="F664" s="1">
        <v>14.37</v>
      </c>
      <c r="G664" s="1" t="s">
        <v>14</v>
      </c>
      <c r="H664" s="1" t="s">
        <v>70</v>
      </c>
      <c r="I664" s="1" t="s">
        <v>4</v>
      </c>
      <c r="J664" s="1" t="s">
        <v>102</v>
      </c>
      <c r="K664" s="1" t="s">
        <v>40</v>
      </c>
      <c r="L664" s="1" t="s">
        <v>382</v>
      </c>
      <c r="M664" s="1">
        <v>0.73</v>
      </c>
      <c r="N664" s="1" t="s">
        <v>8</v>
      </c>
      <c r="O664" s="1" t="s">
        <v>35</v>
      </c>
      <c r="P664" s="1" t="s">
        <v>66</v>
      </c>
      <c r="Q664" s="1" t="s">
        <v>1392</v>
      </c>
      <c r="R664" s="1">
        <v>92503</v>
      </c>
      <c r="S664" s="2">
        <v>42063</v>
      </c>
      <c r="T664" s="2">
        <v>42063</v>
      </c>
      <c r="U664" s="1">
        <v>12.896100000000001</v>
      </c>
      <c r="V664" s="1">
        <v>1</v>
      </c>
      <c r="W664" s="1">
        <v>18.690000000000001</v>
      </c>
      <c r="X664" s="1">
        <v>87259</v>
      </c>
      <c r="Y664" s="1">
        <f>Table1[[#This Row],[Unit Price]]-Table1[[#This Row],[Discount]]</f>
        <v>12.99</v>
      </c>
      <c r="Z664" s="1" t="s">
        <v>3221</v>
      </c>
    </row>
    <row r="665" spans="1:26" x14ac:dyDescent="0.2">
      <c r="A665" s="3">
        <v>2220</v>
      </c>
      <c r="B665" s="3" t="s">
        <v>1393</v>
      </c>
      <c r="C665" s="3" t="s">
        <v>23</v>
      </c>
      <c r="D665" s="3">
        <v>0.09</v>
      </c>
      <c r="E665" s="3">
        <v>14.2</v>
      </c>
      <c r="F665" s="3">
        <v>5.3</v>
      </c>
      <c r="G665" s="3" t="s">
        <v>14</v>
      </c>
      <c r="H665" s="3" t="s">
        <v>15</v>
      </c>
      <c r="I665" s="3" t="s">
        <v>4</v>
      </c>
      <c r="J665" s="3" t="s">
        <v>102</v>
      </c>
      <c r="K665" s="3" t="s">
        <v>26</v>
      </c>
      <c r="L665" s="3" t="s">
        <v>264</v>
      </c>
      <c r="M665" s="3">
        <v>0.46</v>
      </c>
      <c r="N665" s="3" t="s">
        <v>8</v>
      </c>
      <c r="O665" s="3" t="s">
        <v>9</v>
      </c>
      <c r="P665" s="3" t="s">
        <v>99</v>
      </c>
      <c r="Q665" s="3" t="s">
        <v>1394</v>
      </c>
      <c r="R665" s="3">
        <v>34787</v>
      </c>
      <c r="S665" s="4">
        <v>42063</v>
      </c>
      <c r="T665" s="4">
        <v>42064</v>
      </c>
      <c r="U665" s="3">
        <v>-324.73</v>
      </c>
      <c r="V665" s="3">
        <v>4</v>
      </c>
      <c r="W665" s="3">
        <v>55.08</v>
      </c>
      <c r="X665" s="3">
        <v>91036</v>
      </c>
      <c r="Y665" s="3">
        <f>Table1[[#This Row],[Unit Price]]-Table1[[#This Row],[Discount]]</f>
        <v>14.11</v>
      </c>
      <c r="Z665" s="3" t="s">
        <v>3219</v>
      </c>
    </row>
    <row r="666" spans="1:26" x14ac:dyDescent="0.2">
      <c r="A666" s="1">
        <v>3075</v>
      </c>
      <c r="B666" s="1" t="s">
        <v>1395</v>
      </c>
      <c r="C666" s="1" t="s">
        <v>23</v>
      </c>
      <c r="D666" s="1">
        <v>0.06</v>
      </c>
      <c r="E666" s="1">
        <v>19.23</v>
      </c>
      <c r="F666" s="1">
        <v>6.15</v>
      </c>
      <c r="G666" s="1" t="s">
        <v>14</v>
      </c>
      <c r="H666" s="1" t="s">
        <v>70</v>
      </c>
      <c r="I666" s="1" t="s">
        <v>4</v>
      </c>
      <c r="J666" s="1" t="s">
        <v>102</v>
      </c>
      <c r="K666" s="1" t="s">
        <v>18</v>
      </c>
      <c r="L666" s="1" t="s">
        <v>1253</v>
      </c>
      <c r="M666" s="1">
        <v>0.44</v>
      </c>
      <c r="N666" s="1" t="s">
        <v>8</v>
      </c>
      <c r="O666" s="1" t="s">
        <v>35</v>
      </c>
      <c r="P666" s="1" t="s">
        <v>66</v>
      </c>
      <c r="Q666" s="1" t="s">
        <v>76</v>
      </c>
      <c r="R666" s="1">
        <v>90061</v>
      </c>
      <c r="S666" s="2">
        <v>42063</v>
      </c>
      <c r="T666" s="2">
        <v>42063</v>
      </c>
      <c r="U666" s="1">
        <v>-25.38</v>
      </c>
      <c r="V666" s="1">
        <v>4</v>
      </c>
      <c r="W666" s="1">
        <v>84.6</v>
      </c>
      <c r="X666" s="1">
        <v>14756</v>
      </c>
      <c r="Y666" s="1">
        <f>Table1[[#This Row],[Unit Price]]-Table1[[#This Row],[Discount]]</f>
        <v>19.170000000000002</v>
      </c>
      <c r="Z666" s="1" t="s">
        <v>3221</v>
      </c>
    </row>
    <row r="667" spans="1:26" x14ac:dyDescent="0.2">
      <c r="A667" s="3">
        <v>3098</v>
      </c>
      <c r="B667" s="3" t="s">
        <v>1396</v>
      </c>
      <c r="C667" s="3" t="s">
        <v>23</v>
      </c>
      <c r="D667" s="3">
        <v>0.06</v>
      </c>
      <c r="E667" s="3">
        <v>2.89</v>
      </c>
      <c r="F667" s="3">
        <v>0.5</v>
      </c>
      <c r="G667" s="3" t="s">
        <v>14</v>
      </c>
      <c r="H667" s="3" t="s">
        <v>15</v>
      </c>
      <c r="I667" s="3" t="s">
        <v>24</v>
      </c>
      <c r="J667" s="3" t="s">
        <v>128</v>
      </c>
      <c r="K667" s="3" t="s">
        <v>49</v>
      </c>
      <c r="L667" s="3" t="s">
        <v>705</v>
      </c>
      <c r="M667" s="3">
        <v>0.38</v>
      </c>
      <c r="N667" s="3" t="s">
        <v>8</v>
      </c>
      <c r="O667" s="3" t="s">
        <v>87</v>
      </c>
      <c r="P667" s="3" t="s">
        <v>88</v>
      </c>
      <c r="Q667" s="3" t="s">
        <v>1397</v>
      </c>
      <c r="R667" s="3">
        <v>11967</v>
      </c>
      <c r="S667" s="4">
        <v>42063</v>
      </c>
      <c r="T667" s="4">
        <v>42063</v>
      </c>
      <c r="U667" s="3">
        <v>9.6117000000000008</v>
      </c>
      <c r="V667" s="3">
        <v>5</v>
      </c>
      <c r="W667" s="3">
        <v>13.93</v>
      </c>
      <c r="X667" s="3">
        <v>89316</v>
      </c>
      <c r="Y667" s="3">
        <f>Table1[[#This Row],[Unit Price]]-Table1[[#This Row],[Discount]]</f>
        <v>2.83</v>
      </c>
      <c r="Z667" s="3" t="s">
        <v>3222</v>
      </c>
    </row>
    <row r="668" spans="1:26" x14ac:dyDescent="0.2">
      <c r="A668" s="1">
        <v>3355</v>
      </c>
      <c r="B668" s="1" t="s">
        <v>1398</v>
      </c>
      <c r="C668" s="1" t="s">
        <v>23</v>
      </c>
      <c r="D668" s="1">
        <v>0.1</v>
      </c>
      <c r="E668" s="1">
        <v>120.98</v>
      </c>
      <c r="F668" s="1">
        <v>9.07</v>
      </c>
      <c r="G668" s="1" t="s">
        <v>14</v>
      </c>
      <c r="H668" s="1" t="s">
        <v>70</v>
      </c>
      <c r="I668" s="1" t="s">
        <v>24</v>
      </c>
      <c r="J668" s="1" t="s">
        <v>48</v>
      </c>
      <c r="K668" s="1" t="s">
        <v>49</v>
      </c>
      <c r="L668" s="1" t="s">
        <v>1399</v>
      </c>
      <c r="M668" s="1">
        <v>0.35</v>
      </c>
      <c r="N668" s="1" t="s">
        <v>8</v>
      </c>
      <c r="O668" s="1" t="s">
        <v>35</v>
      </c>
      <c r="P668" s="1" t="s">
        <v>66</v>
      </c>
      <c r="Q668" s="1" t="s">
        <v>1400</v>
      </c>
      <c r="R668" s="1">
        <v>93010</v>
      </c>
      <c r="S668" s="2">
        <v>42063</v>
      </c>
      <c r="T668" s="2">
        <v>42072</v>
      </c>
      <c r="U668" s="1">
        <v>379.3965</v>
      </c>
      <c r="V668" s="1">
        <v>5</v>
      </c>
      <c r="W668" s="1">
        <v>549.85</v>
      </c>
      <c r="X668" s="1">
        <v>88587</v>
      </c>
      <c r="Y668" s="1">
        <f>Table1[[#This Row],[Unit Price]]-Table1[[#This Row],[Discount]]</f>
        <v>120.88000000000001</v>
      </c>
      <c r="Z668" s="1" t="s">
        <v>3221</v>
      </c>
    </row>
    <row r="669" spans="1:26" x14ac:dyDescent="0.2">
      <c r="A669" s="3">
        <v>3355</v>
      </c>
      <c r="B669" s="3" t="s">
        <v>1398</v>
      </c>
      <c r="C669" s="3" t="s">
        <v>23</v>
      </c>
      <c r="D669" s="3">
        <v>0.08</v>
      </c>
      <c r="E669" s="3">
        <v>8.32</v>
      </c>
      <c r="F669" s="3">
        <v>2.38</v>
      </c>
      <c r="G669" s="3" t="s">
        <v>63</v>
      </c>
      <c r="H669" s="3" t="s">
        <v>70</v>
      </c>
      <c r="I669" s="3" t="s">
        <v>16</v>
      </c>
      <c r="J669" s="3" t="s">
        <v>17</v>
      </c>
      <c r="K669" s="3" t="s">
        <v>18</v>
      </c>
      <c r="L669" s="3" t="s">
        <v>1401</v>
      </c>
      <c r="M669" s="3">
        <v>0.74</v>
      </c>
      <c r="N669" s="3" t="s">
        <v>8</v>
      </c>
      <c r="O669" s="3" t="s">
        <v>35</v>
      </c>
      <c r="P669" s="3" t="s">
        <v>66</v>
      </c>
      <c r="Q669" s="3" t="s">
        <v>1400</v>
      </c>
      <c r="R669" s="3">
        <v>93010</v>
      </c>
      <c r="S669" s="4">
        <v>42063</v>
      </c>
      <c r="T669" s="4">
        <v>42067</v>
      </c>
      <c r="U669" s="3">
        <v>-41.83</v>
      </c>
      <c r="V669" s="3">
        <v>6</v>
      </c>
      <c r="W669" s="3">
        <v>48.99</v>
      </c>
      <c r="X669" s="3">
        <v>88587</v>
      </c>
      <c r="Y669" s="3">
        <f>Table1[[#This Row],[Unit Price]]-Table1[[#This Row],[Discount]]</f>
        <v>8.24</v>
      </c>
      <c r="Z669" s="3" t="s">
        <v>3221</v>
      </c>
    </row>
    <row r="670" spans="1:26" x14ac:dyDescent="0.2">
      <c r="A670" s="1">
        <v>3355</v>
      </c>
      <c r="B670" s="1" t="s">
        <v>1398</v>
      </c>
      <c r="C670" s="1" t="s">
        <v>23</v>
      </c>
      <c r="D670" s="1">
        <v>0.1</v>
      </c>
      <c r="E670" s="1">
        <v>125.99</v>
      </c>
      <c r="F670" s="1">
        <v>4.2</v>
      </c>
      <c r="G670" s="1" t="s">
        <v>14</v>
      </c>
      <c r="H670" s="1" t="s">
        <v>70</v>
      </c>
      <c r="I670" s="1" t="s">
        <v>16</v>
      </c>
      <c r="J670" s="1" t="s">
        <v>111</v>
      </c>
      <c r="K670" s="1" t="s">
        <v>49</v>
      </c>
      <c r="L670" s="1" t="s">
        <v>1402</v>
      </c>
      <c r="M670" s="1">
        <v>0.59</v>
      </c>
      <c r="N670" s="1" t="s">
        <v>8</v>
      </c>
      <c r="O670" s="1" t="s">
        <v>35</v>
      </c>
      <c r="P670" s="1" t="s">
        <v>66</v>
      </c>
      <c r="Q670" s="1" t="s">
        <v>1400</v>
      </c>
      <c r="R670" s="1">
        <v>93010</v>
      </c>
      <c r="S670" s="2">
        <v>42063</v>
      </c>
      <c r="T670" s="2">
        <v>42063</v>
      </c>
      <c r="U670" s="1">
        <v>372.40199999999999</v>
      </c>
      <c r="V670" s="1">
        <v>7</v>
      </c>
      <c r="W670" s="1">
        <v>681.42</v>
      </c>
      <c r="X670" s="1">
        <v>88587</v>
      </c>
      <c r="Y670" s="1">
        <f>Table1[[#This Row],[Unit Price]]-Table1[[#This Row],[Discount]]</f>
        <v>125.89</v>
      </c>
      <c r="Z670" s="1" t="s">
        <v>3221</v>
      </c>
    </row>
    <row r="671" spans="1:26" x14ac:dyDescent="0.2">
      <c r="A671" s="3">
        <v>2587</v>
      </c>
      <c r="B671" s="3" t="s">
        <v>1403</v>
      </c>
      <c r="C671" s="3" t="s">
        <v>92</v>
      </c>
      <c r="D671" s="3">
        <v>0.01</v>
      </c>
      <c r="E671" s="3">
        <v>6.48</v>
      </c>
      <c r="F671" s="3">
        <v>6.57</v>
      </c>
      <c r="G671" s="3" t="s">
        <v>63</v>
      </c>
      <c r="H671" s="3" t="s">
        <v>47</v>
      </c>
      <c r="I671" s="3" t="s">
        <v>24</v>
      </c>
      <c r="J671" s="3" t="s">
        <v>64</v>
      </c>
      <c r="K671" s="3" t="s">
        <v>49</v>
      </c>
      <c r="L671" s="3" t="s">
        <v>1404</v>
      </c>
      <c r="M671" s="3">
        <v>0.37</v>
      </c>
      <c r="N671" s="3" t="s">
        <v>8</v>
      </c>
      <c r="O671" s="3" t="s">
        <v>28</v>
      </c>
      <c r="P671" s="3" t="s">
        <v>333</v>
      </c>
      <c r="Q671" s="3" t="s">
        <v>1405</v>
      </c>
      <c r="R671" s="3">
        <v>54220</v>
      </c>
      <c r="S671" s="4">
        <v>42063</v>
      </c>
      <c r="T671" s="4">
        <v>42063</v>
      </c>
      <c r="U671" s="3">
        <v>-46.5244</v>
      </c>
      <c r="V671" s="3">
        <v>18</v>
      </c>
      <c r="W671" s="3">
        <v>127.83</v>
      </c>
      <c r="X671" s="3">
        <v>91166</v>
      </c>
      <c r="Y671" s="3">
        <f>Table1[[#This Row],[Unit Price]]-Table1[[#This Row],[Discount]]</f>
        <v>6.4700000000000006</v>
      </c>
      <c r="Z671" s="3" t="s">
        <v>3220</v>
      </c>
    </row>
    <row r="672" spans="1:26" x14ac:dyDescent="0.2">
      <c r="A672" s="1">
        <v>2861</v>
      </c>
      <c r="B672" s="1" t="s">
        <v>1406</v>
      </c>
      <c r="C672" s="1" t="s">
        <v>92</v>
      </c>
      <c r="D672" s="1">
        <v>0.05</v>
      </c>
      <c r="E672" s="1">
        <v>20.99</v>
      </c>
      <c r="F672" s="1">
        <v>4.8099999999999996</v>
      </c>
      <c r="G672" s="1" t="s">
        <v>14</v>
      </c>
      <c r="H672" s="1" t="s">
        <v>70</v>
      </c>
      <c r="I672" s="1" t="s">
        <v>16</v>
      </c>
      <c r="J672" s="1" t="s">
        <v>111</v>
      </c>
      <c r="K672" s="1" t="s">
        <v>120</v>
      </c>
      <c r="L672" s="1" t="s">
        <v>1407</v>
      </c>
      <c r="M672" s="1">
        <v>0.57999999999999996</v>
      </c>
      <c r="N672" s="1" t="s">
        <v>8</v>
      </c>
      <c r="O672" s="1" t="s">
        <v>28</v>
      </c>
      <c r="P672" s="1" t="s">
        <v>513</v>
      </c>
      <c r="Q672" s="1" t="s">
        <v>1186</v>
      </c>
      <c r="R672" s="1">
        <v>67601</v>
      </c>
      <c r="S672" s="2">
        <v>42063</v>
      </c>
      <c r="T672" s="2">
        <v>42063</v>
      </c>
      <c r="U672" s="1">
        <v>4.9017600000000003</v>
      </c>
      <c r="V672" s="1">
        <v>11</v>
      </c>
      <c r="W672" s="1">
        <v>199.43</v>
      </c>
      <c r="X672" s="1">
        <v>88280</v>
      </c>
      <c r="Y672" s="1">
        <f>Table1[[#This Row],[Unit Price]]-Table1[[#This Row],[Discount]]</f>
        <v>20.939999999999998</v>
      </c>
      <c r="Z672" s="1" t="s">
        <v>3220</v>
      </c>
    </row>
    <row r="673" spans="1:26" x14ac:dyDescent="0.2">
      <c r="A673" s="3">
        <v>2923</v>
      </c>
      <c r="B673" s="3" t="s">
        <v>1408</v>
      </c>
      <c r="C673" s="3" t="s">
        <v>92</v>
      </c>
      <c r="D673" s="3">
        <v>0</v>
      </c>
      <c r="E673" s="3">
        <v>6.37</v>
      </c>
      <c r="F673" s="3">
        <v>5.19</v>
      </c>
      <c r="G673" s="3" t="s">
        <v>14</v>
      </c>
      <c r="H673" s="3" t="s">
        <v>15</v>
      </c>
      <c r="I673" s="3" t="s">
        <v>24</v>
      </c>
      <c r="J673" s="3" t="s">
        <v>48</v>
      </c>
      <c r="K673" s="3" t="s">
        <v>49</v>
      </c>
      <c r="L673" s="3" t="s">
        <v>883</v>
      </c>
      <c r="M673" s="3">
        <v>0.38</v>
      </c>
      <c r="N673" s="3" t="s">
        <v>8</v>
      </c>
      <c r="O673" s="3" t="s">
        <v>87</v>
      </c>
      <c r="P673" s="3" t="s">
        <v>394</v>
      </c>
      <c r="Q673" s="3" t="s">
        <v>1409</v>
      </c>
      <c r="R673" s="3">
        <v>21740</v>
      </c>
      <c r="S673" s="4">
        <v>42063</v>
      </c>
      <c r="T673" s="4">
        <v>42065</v>
      </c>
      <c r="U673" s="3">
        <v>-27.1492</v>
      </c>
      <c r="V673" s="3">
        <v>15</v>
      </c>
      <c r="W673" s="3">
        <v>99.75</v>
      </c>
      <c r="X673" s="3">
        <v>86592</v>
      </c>
      <c r="Y673" s="3">
        <f>Table1[[#This Row],[Unit Price]]-Table1[[#This Row],[Discount]]</f>
        <v>6.37</v>
      </c>
      <c r="Z673" s="3" t="s">
        <v>3222</v>
      </c>
    </row>
    <row r="674" spans="1:26" x14ac:dyDescent="0.2">
      <c r="A674" s="1">
        <v>3151</v>
      </c>
      <c r="B674" s="1" t="s">
        <v>929</v>
      </c>
      <c r="C674" s="1" t="s">
        <v>92</v>
      </c>
      <c r="D674" s="1">
        <v>0.04</v>
      </c>
      <c r="E674" s="1">
        <v>17.239999999999998</v>
      </c>
      <c r="F674" s="1">
        <v>3.26</v>
      </c>
      <c r="G674" s="1" t="s">
        <v>14</v>
      </c>
      <c r="H674" s="1" t="s">
        <v>47</v>
      </c>
      <c r="I674" s="1" t="s">
        <v>24</v>
      </c>
      <c r="J674" s="1" t="s">
        <v>544</v>
      </c>
      <c r="K674" s="1" t="s">
        <v>18</v>
      </c>
      <c r="L674" s="1" t="s">
        <v>1410</v>
      </c>
      <c r="M674" s="1">
        <v>0.56000000000000005</v>
      </c>
      <c r="N674" s="1" t="s">
        <v>8</v>
      </c>
      <c r="O674" s="1" t="s">
        <v>35</v>
      </c>
      <c r="P674" s="1" t="s">
        <v>66</v>
      </c>
      <c r="Q674" s="1" t="s">
        <v>930</v>
      </c>
      <c r="R674" s="1">
        <v>92277</v>
      </c>
      <c r="S674" s="2">
        <v>42063</v>
      </c>
      <c r="T674" s="2">
        <v>42063</v>
      </c>
      <c r="U674" s="1">
        <v>47.73</v>
      </c>
      <c r="V674" s="1">
        <v>7</v>
      </c>
      <c r="W674" s="1">
        <v>119.6</v>
      </c>
      <c r="X674" s="1">
        <v>88546</v>
      </c>
      <c r="Y674" s="1">
        <f>Table1[[#This Row],[Unit Price]]-Table1[[#This Row],[Discount]]</f>
        <v>17.2</v>
      </c>
      <c r="Z674" s="1" t="s">
        <v>3221</v>
      </c>
    </row>
    <row r="675" spans="1:26" x14ac:dyDescent="0.2">
      <c r="A675" s="3">
        <v>719</v>
      </c>
      <c r="B675" s="3" t="s">
        <v>1411</v>
      </c>
      <c r="C675" s="3" t="s">
        <v>46</v>
      </c>
      <c r="D675" s="3">
        <v>0</v>
      </c>
      <c r="E675" s="3">
        <v>8.5</v>
      </c>
      <c r="F675" s="3">
        <v>1.99</v>
      </c>
      <c r="G675" s="3" t="s">
        <v>14</v>
      </c>
      <c r="H675" s="3" t="s">
        <v>70</v>
      </c>
      <c r="I675" s="3" t="s">
        <v>16</v>
      </c>
      <c r="J675" s="3" t="s">
        <v>17</v>
      </c>
      <c r="K675" s="3" t="s">
        <v>18</v>
      </c>
      <c r="L675" s="3" t="s">
        <v>1382</v>
      </c>
      <c r="M675" s="3">
        <v>0.49</v>
      </c>
      <c r="N675" s="3" t="s">
        <v>8</v>
      </c>
      <c r="O675" s="3" t="s">
        <v>35</v>
      </c>
      <c r="P675" s="3" t="s">
        <v>272</v>
      </c>
      <c r="Q675" s="3" t="s">
        <v>1412</v>
      </c>
      <c r="R675" s="3">
        <v>89041</v>
      </c>
      <c r="S675" s="4">
        <v>42063</v>
      </c>
      <c r="T675" s="4">
        <v>42065</v>
      </c>
      <c r="U675" s="3">
        <v>71.735600000000005</v>
      </c>
      <c r="V675" s="3">
        <v>14</v>
      </c>
      <c r="W675" s="3">
        <v>122.25</v>
      </c>
      <c r="X675" s="3">
        <v>89344</v>
      </c>
      <c r="Y675" s="3">
        <f>Table1[[#This Row],[Unit Price]]-Table1[[#This Row],[Discount]]</f>
        <v>8.5</v>
      </c>
      <c r="Z675" s="3" t="s">
        <v>3221</v>
      </c>
    </row>
    <row r="676" spans="1:26" x14ac:dyDescent="0.2">
      <c r="A676" s="1">
        <v>719</v>
      </c>
      <c r="B676" s="1" t="s">
        <v>1411</v>
      </c>
      <c r="C676" s="1" t="s">
        <v>46</v>
      </c>
      <c r="D676" s="1">
        <v>0.03</v>
      </c>
      <c r="E676" s="1">
        <v>95.43</v>
      </c>
      <c r="F676" s="1">
        <v>19.989999999999998</v>
      </c>
      <c r="G676" s="1" t="s">
        <v>14</v>
      </c>
      <c r="H676" s="1" t="s">
        <v>70</v>
      </c>
      <c r="I676" s="1" t="s">
        <v>24</v>
      </c>
      <c r="J676" s="1" t="s">
        <v>54</v>
      </c>
      <c r="K676" s="1" t="s">
        <v>49</v>
      </c>
      <c r="L676" s="1" t="s">
        <v>1413</v>
      </c>
      <c r="M676" s="1">
        <v>0.79</v>
      </c>
      <c r="N676" s="1" t="s">
        <v>8</v>
      </c>
      <c r="O676" s="1" t="s">
        <v>35</v>
      </c>
      <c r="P676" s="1" t="s">
        <v>272</v>
      </c>
      <c r="Q676" s="1" t="s">
        <v>1412</v>
      </c>
      <c r="R676" s="1">
        <v>89041</v>
      </c>
      <c r="S676" s="2">
        <v>42063</v>
      </c>
      <c r="T676" s="2">
        <v>42065</v>
      </c>
      <c r="U676" s="1">
        <v>-79.320800000000006</v>
      </c>
      <c r="V676" s="1">
        <v>2</v>
      </c>
      <c r="W676" s="1">
        <v>206.09</v>
      </c>
      <c r="X676" s="1">
        <v>89344</v>
      </c>
      <c r="Y676" s="1">
        <f>Table1[[#This Row],[Unit Price]]-Table1[[#This Row],[Discount]]</f>
        <v>95.4</v>
      </c>
      <c r="Z676" s="1" t="s">
        <v>3221</v>
      </c>
    </row>
    <row r="677" spans="1:26" x14ac:dyDescent="0.2">
      <c r="A677" s="3">
        <v>1482</v>
      </c>
      <c r="B677" s="3" t="s">
        <v>1414</v>
      </c>
      <c r="C677" s="3" t="s">
        <v>46</v>
      </c>
      <c r="D677" s="3">
        <v>0.05</v>
      </c>
      <c r="E677" s="3">
        <v>9.65</v>
      </c>
      <c r="F677" s="3">
        <v>6.22</v>
      </c>
      <c r="G677" s="3" t="s">
        <v>14</v>
      </c>
      <c r="H677" s="3" t="s">
        <v>70</v>
      </c>
      <c r="I677" s="3" t="s">
        <v>4</v>
      </c>
      <c r="J677" s="3" t="s">
        <v>102</v>
      </c>
      <c r="K677" s="3" t="s">
        <v>49</v>
      </c>
      <c r="L677" s="3" t="s">
        <v>1257</v>
      </c>
      <c r="M677" s="3">
        <v>0.55000000000000004</v>
      </c>
      <c r="N677" s="3" t="s">
        <v>8</v>
      </c>
      <c r="O677" s="3" t="s">
        <v>28</v>
      </c>
      <c r="P677" s="3" t="s">
        <v>265</v>
      </c>
      <c r="Q677" s="3" t="s">
        <v>970</v>
      </c>
      <c r="R677" s="3">
        <v>48708</v>
      </c>
      <c r="S677" s="4">
        <v>42063</v>
      </c>
      <c r="T677" s="4">
        <v>42063</v>
      </c>
      <c r="U677" s="3">
        <v>-14.6432</v>
      </c>
      <c r="V677" s="3">
        <v>15</v>
      </c>
      <c r="W677" s="3">
        <v>151.34</v>
      </c>
      <c r="X677" s="3">
        <v>91363</v>
      </c>
      <c r="Y677" s="3">
        <f>Table1[[#This Row],[Unit Price]]-Table1[[#This Row],[Discount]]</f>
        <v>9.6</v>
      </c>
      <c r="Z677" s="3" t="s">
        <v>3220</v>
      </c>
    </row>
    <row r="678" spans="1:26" x14ac:dyDescent="0.2">
      <c r="A678" s="1">
        <v>2908</v>
      </c>
      <c r="B678" s="1" t="s">
        <v>301</v>
      </c>
      <c r="C678" s="1" t="s">
        <v>46</v>
      </c>
      <c r="D678" s="1">
        <v>0.05</v>
      </c>
      <c r="E678" s="1">
        <v>34.979999999999997</v>
      </c>
      <c r="F678" s="1">
        <v>7.53</v>
      </c>
      <c r="G678" s="1" t="s">
        <v>63</v>
      </c>
      <c r="H678" s="1" t="s">
        <v>47</v>
      </c>
      <c r="I678" s="1" t="s">
        <v>16</v>
      </c>
      <c r="J678" s="1" t="s">
        <v>17</v>
      </c>
      <c r="K678" s="1" t="s">
        <v>49</v>
      </c>
      <c r="L678" s="1" t="s">
        <v>1415</v>
      </c>
      <c r="M678" s="1">
        <v>0.76</v>
      </c>
      <c r="N678" s="1" t="s">
        <v>8</v>
      </c>
      <c r="O678" s="1" t="s">
        <v>87</v>
      </c>
      <c r="P678" s="1" t="s">
        <v>293</v>
      </c>
      <c r="Q678" s="1" t="s">
        <v>303</v>
      </c>
      <c r="R678" s="1">
        <v>44125</v>
      </c>
      <c r="S678" s="2">
        <v>42063</v>
      </c>
      <c r="T678" s="2">
        <v>42066</v>
      </c>
      <c r="U678" s="1">
        <v>-32.666400000000003</v>
      </c>
      <c r="V678" s="1">
        <v>16</v>
      </c>
      <c r="W678" s="1">
        <v>581.08000000000004</v>
      </c>
      <c r="X678" s="1">
        <v>88157</v>
      </c>
      <c r="Y678" s="1">
        <f>Table1[[#This Row],[Unit Price]]-Table1[[#This Row],[Discount]]</f>
        <v>34.93</v>
      </c>
      <c r="Z678" s="1" t="s">
        <v>3222</v>
      </c>
    </row>
    <row r="679" spans="1:26" x14ac:dyDescent="0.2">
      <c r="A679" s="3">
        <v>2908</v>
      </c>
      <c r="B679" s="3" t="s">
        <v>301</v>
      </c>
      <c r="C679" s="3" t="s">
        <v>46</v>
      </c>
      <c r="D679" s="3">
        <v>0</v>
      </c>
      <c r="E679" s="3">
        <v>3.14</v>
      </c>
      <c r="F679" s="3">
        <v>1.92</v>
      </c>
      <c r="G679" s="3" t="s">
        <v>14</v>
      </c>
      <c r="H679" s="3" t="s">
        <v>47</v>
      </c>
      <c r="I679" s="3" t="s">
        <v>24</v>
      </c>
      <c r="J679" s="3" t="s">
        <v>544</v>
      </c>
      <c r="K679" s="3" t="s">
        <v>26</v>
      </c>
      <c r="L679" s="3" t="s">
        <v>1416</v>
      </c>
      <c r="M679" s="3">
        <v>0.84</v>
      </c>
      <c r="N679" s="3" t="s">
        <v>8</v>
      </c>
      <c r="O679" s="3" t="s">
        <v>87</v>
      </c>
      <c r="P679" s="3" t="s">
        <v>293</v>
      </c>
      <c r="Q679" s="3" t="s">
        <v>303</v>
      </c>
      <c r="R679" s="3">
        <v>44125</v>
      </c>
      <c r="S679" s="4">
        <v>42063</v>
      </c>
      <c r="T679" s="4">
        <v>42065</v>
      </c>
      <c r="U679" s="3">
        <v>-13.135199999999999</v>
      </c>
      <c r="V679" s="3">
        <v>8</v>
      </c>
      <c r="W679" s="3">
        <v>27.53</v>
      </c>
      <c r="X679" s="3">
        <v>88157</v>
      </c>
      <c r="Y679" s="3">
        <f>Table1[[#This Row],[Unit Price]]-Table1[[#This Row],[Discount]]</f>
        <v>3.14</v>
      </c>
      <c r="Z679" s="3" t="s">
        <v>3222</v>
      </c>
    </row>
    <row r="680" spans="1:26" x14ac:dyDescent="0.2">
      <c r="A680" s="1">
        <v>2931</v>
      </c>
      <c r="B680" s="1" t="s">
        <v>1417</v>
      </c>
      <c r="C680" s="1" t="s">
        <v>46</v>
      </c>
      <c r="D680" s="1">
        <v>0.1</v>
      </c>
      <c r="E680" s="1">
        <v>11.55</v>
      </c>
      <c r="F680" s="1">
        <v>2.36</v>
      </c>
      <c r="G680" s="1" t="s">
        <v>14</v>
      </c>
      <c r="H680" s="1" t="s">
        <v>3</v>
      </c>
      <c r="I680" s="1" t="s">
        <v>24</v>
      </c>
      <c r="J680" s="1" t="s">
        <v>25</v>
      </c>
      <c r="K680" s="1" t="s">
        <v>26</v>
      </c>
      <c r="L680" s="1" t="s">
        <v>356</v>
      </c>
      <c r="M680" s="1">
        <v>0.55000000000000004</v>
      </c>
      <c r="N680" s="1" t="s">
        <v>8</v>
      </c>
      <c r="O680" s="1" t="s">
        <v>35</v>
      </c>
      <c r="P680" s="1" t="s">
        <v>66</v>
      </c>
      <c r="Q680" s="1" t="s">
        <v>1418</v>
      </c>
      <c r="R680" s="1">
        <v>95630</v>
      </c>
      <c r="S680" s="2">
        <v>42063</v>
      </c>
      <c r="T680" s="2">
        <v>42063</v>
      </c>
      <c r="U680" s="1">
        <v>69.767200000000003</v>
      </c>
      <c r="V680" s="1">
        <v>12</v>
      </c>
      <c r="W680" s="1">
        <v>135.77000000000001</v>
      </c>
      <c r="X680" s="1">
        <v>87619</v>
      </c>
      <c r="Y680" s="1">
        <f>Table1[[#This Row],[Unit Price]]-Table1[[#This Row],[Discount]]</f>
        <v>11.450000000000001</v>
      </c>
      <c r="Z680" s="1" t="s">
        <v>3221</v>
      </c>
    </row>
    <row r="681" spans="1:26" x14ac:dyDescent="0.2">
      <c r="A681" s="3">
        <v>946</v>
      </c>
      <c r="B681" s="3" t="s">
        <v>1419</v>
      </c>
      <c r="C681" s="3" t="s">
        <v>1</v>
      </c>
      <c r="D681" s="3">
        <v>0.09</v>
      </c>
      <c r="E681" s="3">
        <v>90.98</v>
      </c>
      <c r="F681" s="3">
        <v>56.2</v>
      </c>
      <c r="G681" s="3" t="s">
        <v>63</v>
      </c>
      <c r="H681" s="3" t="s">
        <v>47</v>
      </c>
      <c r="I681" s="3" t="s">
        <v>4</v>
      </c>
      <c r="J681" s="3" t="s">
        <v>102</v>
      </c>
      <c r="K681" s="3" t="s">
        <v>120</v>
      </c>
      <c r="L681" s="3" t="s">
        <v>783</v>
      </c>
      <c r="M681" s="3">
        <v>0.74</v>
      </c>
      <c r="N681" s="3" t="s">
        <v>8</v>
      </c>
      <c r="O681" s="3" t="s">
        <v>87</v>
      </c>
      <c r="P681" s="3" t="s">
        <v>307</v>
      </c>
      <c r="Q681" s="3" t="s">
        <v>1180</v>
      </c>
      <c r="R681" s="3">
        <v>4210</v>
      </c>
      <c r="S681" s="4">
        <v>42064</v>
      </c>
      <c r="T681" s="4">
        <v>42065</v>
      </c>
      <c r="U681" s="3">
        <v>-1570.32</v>
      </c>
      <c r="V681" s="3">
        <v>20</v>
      </c>
      <c r="W681" s="3">
        <v>1782.44</v>
      </c>
      <c r="X681" s="3">
        <v>86566</v>
      </c>
      <c r="Y681" s="3">
        <f>Table1[[#This Row],[Unit Price]]-Table1[[#This Row],[Discount]]</f>
        <v>90.89</v>
      </c>
      <c r="Z681" s="3" t="s">
        <v>3222</v>
      </c>
    </row>
    <row r="682" spans="1:26" x14ac:dyDescent="0.2">
      <c r="A682" s="1">
        <v>1014</v>
      </c>
      <c r="B682" s="1" t="s">
        <v>1420</v>
      </c>
      <c r="C682" s="1" t="s">
        <v>1</v>
      </c>
      <c r="D682" s="1">
        <v>0.09</v>
      </c>
      <c r="E682" s="1">
        <v>28.48</v>
      </c>
      <c r="F682" s="1">
        <v>1.99</v>
      </c>
      <c r="G682" s="1" t="s">
        <v>14</v>
      </c>
      <c r="H682" s="1" t="s">
        <v>47</v>
      </c>
      <c r="I682" s="1" t="s">
        <v>16</v>
      </c>
      <c r="J682" s="1" t="s">
        <v>17</v>
      </c>
      <c r="K682" s="1" t="s">
        <v>18</v>
      </c>
      <c r="L682" s="1" t="s">
        <v>188</v>
      </c>
      <c r="M682" s="1">
        <v>0.4</v>
      </c>
      <c r="N682" s="1" t="s">
        <v>8</v>
      </c>
      <c r="O682" s="1" t="s">
        <v>9</v>
      </c>
      <c r="P682" s="1" t="s">
        <v>20</v>
      </c>
      <c r="Q682" s="1" t="s">
        <v>1421</v>
      </c>
      <c r="R682" s="1">
        <v>72022</v>
      </c>
      <c r="S682" s="2">
        <v>42064</v>
      </c>
      <c r="T682" s="2">
        <v>42065</v>
      </c>
      <c r="U682" s="1">
        <v>-17.149999999999999</v>
      </c>
      <c r="V682" s="1">
        <v>6</v>
      </c>
      <c r="W682" s="1">
        <v>160.16999999999999</v>
      </c>
      <c r="X682" s="1">
        <v>88387</v>
      </c>
      <c r="Y682" s="1">
        <f>Table1[[#This Row],[Unit Price]]-Table1[[#This Row],[Discount]]</f>
        <v>28.39</v>
      </c>
      <c r="Z682" s="1" t="s">
        <v>3219</v>
      </c>
    </row>
    <row r="683" spans="1:26" x14ac:dyDescent="0.2">
      <c r="A683" s="3">
        <v>1014</v>
      </c>
      <c r="B683" s="3" t="s">
        <v>1420</v>
      </c>
      <c r="C683" s="3" t="s">
        <v>1</v>
      </c>
      <c r="D683" s="3">
        <v>0</v>
      </c>
      <c r="E683" s="3">
        <v>2.08</v>
      </c>
      <c r="F683" s="3">
        <v>5.33</v>
      </c>
      <c r="G683" s="3" t="s">
        <v>14</v>
      </c>
      <c r="H683" s="3" t="s">
        <v>47</v>
      </c>
      <c r="I683" s="3" t="s">
        <v>4</v>
      </c>
      <c r="J683" s="3" t="s">
        <v>102</v>
      </c>
      <c r="K683" s="3" t="s">
        <v>49</v>
      </c>
      <c r="L683" s="3" t="s">
        <v>435</v>
      </c>
      <c r="M683" s="3">
        <v>0.43</v>
      </c>
      <c r="N683" s="3" t="s">
        <v>8</v>
      </c>
      <c r="O683" s="3" t="s">
        <v>9</v>
      </c>
      <c r="P683" s="3" t="s">
        <v>20</v>
      </c>
      <c r="Q683" s="3" t="s">
        <v>1421</v>
      </c>
      <c r="R683" s="3">
        <v>72022</v>
      </c>
      <c r="S683" s="4">
        <v>42064</v>
      </c>
      <c r="T683" s="4">
        <v>42066</v>
      </c>
      <c r="U683" s="3">
        <v>-29.54</v>
      </c>
      <c r="V683" s="3">
        <v>3</v>
      </c>
      <c r="W683" s="3">
        <v>7.47</v>
      </c>
      <c r="X683" s="3">
        <v>88387</v>
      </c>
      <c r="Y683" s="3">
        <f>Table1[[#This Row],[Unit Price]]-Table1[[#This Row],[Discount]]</f>
        <v>2.08</v>
      </c>
      <c r="Z683" s="3" t="s">
        <v>3219</v>
      </c>
    </row>
    <row r="684" spans="1:26" x14ac:dyDescent="0.2">
      <c r="A684" s="1">
        <v>1014</v>
      </c>
      <c r="B684" s="1" t="s">
        <v>1420</v>
      </c>
      <c r="C684" s="1" t="s">
        <v>1</v>
      </c>
      <c r="D684" s="1">
        <v>0.06</v>
      </c>
      <c r="E684" s="1">
        <v>45.99</v>
      </c>
      <c r="F684" s="1">
        <v>4.99</v>
      </c>
      <c r="G684" s="1" t="s">
        <v>63</v>
      </c>
      <c r="H684" s="1" t="s">
        <v>47</v>
      </c>
      <c r="I684" s="1" t="s">
        <v>16</v>
      </c>
      <c r="J684" s="1" t="s">
        <v>111</v>
      </c>
      <c r="K684" s="1" t="s">
        <v>49</v>
      </c>
      <c r="L684" s="1" t="s">
        <v>1422</v>
      </c>
      <c r="M684" s="1">
        <v>0.56000000000000005</v>
      </c>
      <c r="N684" s="1" t="s">
        <v>8</v>
      </c>
      <c r="O684" s="1" t="s">
        <v>9</v>
      </c>
      <c r="P684" s="1" t="s">
        <v>20</v>
      </c>
      <c r="Q684" s="1" t="s">
        <v>1421</v>
      </c>
      <c r="R684" s="1">
        <v>72022</v>
      </c>
      <c r="S684" s="2">
        <v>42064</v>
      </c>
      <c r="T684" s="2">
        <v>42065</v>
      </c>
      <c r="U684" s="1">
        <v>-329.78399999999999</v>
      </c>
      <c r="V684" s="1">
        <v>10</v>
      </c>
      <c r="W684" s="1">
        <v>370.81</v>
      </c>
      <c r="X684" s="1">
        <v>88387</v>
      </c>
      <c r="Y684" s="1">
        <f>Table1[[#This Row],[Unit Price]]-Table1[[#This Row],[Discount]]</f>
        <v>45.93</v>
      </c>
      <c r="Z684" s="1" t="s">
        <v>3219</v>
      </c>
    </row>
    <row r="685" spans="1:26" x14ac:dyDescent="0.2">
      <c r="A685" s="3">
        <v>1279</v>
      </c>
      <c r="B685" s="3" t="s">
        <v>1423</v>
      </c>
      <c r="C685" s="3" t="s">
        <v>1</v>
      </c>
      <c r="D685" s="3">
        <v>7.0000000000000007E-2</v>
      </c>
      <c r="E685" s="3">
        <v>40.98</v>
      </c>
      <c r="F685" s="3">
        <v>7.47</v>
      </c>
      <c r="G685" s="3" t="s">
        <v>14</v>
      </c>
      <c r="H685" s="3" t="s">
        <v>70</v>
      </c>
      <c r="I685" s="3" t="s">
        <v>24</v>
      </c>
      <c r="J685" s="3" t="s">
        <v>48</v>
      </c>
      <c r="K685" s="3" t="s">
        <v>49</v>
      </c>
      <c r="L685" s="3" t="s">
        <v>1355</v>
      </c>
      <c r="M685" s="3">
        <v>0.37</v>
      </c>
      <c r="N685" s="3" t="s">
        <v>8</v>
      </c>
      <c r="O685" s="3" t="s">
        <v>28</v>
      </c>
      <c r="P685" s="3" t="s">
        <v>29</v>
      </c>
      <c r="Q685" s="3" t="s">
        <v>1424</v>
      </c>
      <c r="R685" s="3">
        <v>46324</v>
      </c>
      <c r="S685" s="4">
        <v>42064</v>
      </c>
      <c r="T685" s="4">
        <v>42065</v>
      </c>
      <c r="U685" s="3">
        <v>54.901499999999999</v>
      </c>
      <c r="V685" s="3">
        <v>2</v>
      </c>
      <c r="W685" s="3">
        <v>81.900000000000006</v>
      </c>
      <c r="X685" s="3">
        <v>90114</v>
      </c>
      <c r="Y685" s="3">
        <f>Table1[[#This Row],[Unit Price]]-Table1[[#This Row],[Discount]]</f>
        <v>40.909999999999997</v>
      </c>
      <c r="Z685" s="3" t="s">
        <v>3220</v>
      </c>
    </row>
    <row r="686" spans="1:26" x14ac:dyDescent="0.2">
      <c r="A686" s="1">
        <v>1280</v>
      </c>
      <c r="B686" s="1" t="s">
        <v>1425</v>
      </c>
      <c r="C686" s="1" t="s">
        <v>1</v>
      </c>
      <c r="D686" s="1">
        <v>7.0000000000000007E-2</v>
      </c>
      <c r="E686" s="1">
        <v>40.98</v>
      </c>
      <c r="F686" s="1">
        <v>7.47</v>
      </c>
      <c r="G686" s="1" t="s">
        <v>14</v>
      </c>
      <c r="H686" s="1" t="s">
        <v>70</v>
      </c>
      <c r="I686" s="1" t="s">
        <v>24</v>
      </c>
      <c r="J686" s="1" t="s">
        <v>48</v>
      </c>
      <c r="K686" s="1" t="s">
        <v>49</v>
      </c>
      <c r="L686" s="1" t="s">
        <v>1355</v>
      </c>
      <c r="M686" s="1">
        <v>0.37</v>
      </c>
      <c r="N686" s="1" t="s">
        <v>8</v>
      </c>
      <c r="O686" s="1" t="s">
        <v>35</v>
      </c>
      <c r="P686" s="1" t="s">
        <v>42</v>
      </c>
      <c r="Q686" s="1" t="s">
        <v>118</v>
      </c>
      <c r="R686" s="1">
        <v>98119</v>
      </c>
      <c r="S686" s="2">
        <v>42064</v>
      </c>
      <c r="T686" s="2">
        <v>42065</v>
      </c>
      <c r="U686" s="1">
        <v>54.901499999999999</v>
      </c>
      <c r="V686" s="1">
        <v>8</v>
      </c>
      <c r="W686" s="1">
        <v>327.61</v>
      </c>
      <c r="X686" s="1">
        <v>19042</v>
      </c>
      <c r="Y686" s="1">
        <f>Table1[[#This Row],[Unit Price]]-Table1[[#This Row],[Discount]]</f>
        <v>40.909999999999997</v>
      </c>
      <c r="Z686" s="1" t="s">
        <v>3221</v>
      </c>
    </row>
    <row r="687" spans="1:26" x14ac:dyDescent="0.2">
      <c r="A687" s="3">
        <v>2718</v>
      </c>
      <c r="B687" s="3" t="s">
        <v>1426</v>
      </c>
      <c r="C687" s="3" t="s">
        <v>1</v>
      </c>
      <c r="D687" s="3">
        <v>0.1</v>
      </c>
      <c r="E687" s="3">
        <v>6.74</v>
      </c>
      <c r="F687" s="3">
        <v>1.72</v>
      </c>
      <c r="G687" s="3" t="s">
        <v>14</v>
      </c>
      <c r="H687" s="3" t="s">
        <v>15</v>
      </c>
      <c r="I687" s="3" t="s">
        <v>24</v>
      </c>
      <c r="J687" s="3" t="s">
        <v>64</v>
      </c>
      <c r="K687" s="3" t="s">
        <v>26</v>
      </c>
      <c r="L687" s="3" t="s">
        <v>1427</v>
      </c>
      <c r="M687" s="3">
        <v>0.35</v>
      </c>
      <c r="N687" s="3" t="s">
        <v>8</v>
      </c>
      <c r="O687" s="3" t="s">
        <v>28</v>
      </c>
      <c r="P687" s="3" t="s">
        <v>79</v>
      </c>
      <c r="Q687" s="3" t="s">
        <v>420</v>
      </c>
      <c r="R687" s="3">
        <v>60438</v>
      </c>
      <c r="S687" s="4">
        <v>42064</v>
      </c>
      <c r="T687" s="4">
        <v>42066</v>
      </c>
      <c r="U687" s="3">
        <v>65.41</v>
      </c>
      <c r="V687" s="3">
        <v>15</v>
      </c>
      <c r="W687" s="3">
        <v>98.17</v>
      </c>
      <c r="X687" s="3">
        <v>89394</v>
      </c>
      <c r="Y687" s="3">
        <f>Table1[[#This Row],[Unit Price]]-Table1[[#This Row],[Discount]]</f>
        <v>6.6400000000000006</v>
      </c>
      <c r="Z687" s="3" t="s">
        <v>3220</v>
      </c>
    </row>
    <row r="688" spans="1:26" x14ac:dyDescent="0.2">
      <c r="A688" s="1">
        <v>1561</v>
      </c>
      <c r="B688" s="1" t="s">
        <v>1428</v>
      </c>
      <c r="C688" s="1" t="s">
        <v>13</v>
      </c>
      <c r="D688" s="1">
        <v>0.02</v>
      </c>
      <c r="E688" s="1">
        <v>11.34</v>
      </c>
      <c r="F688" s="1">
        <v>11.25</v>
      </c>
      <c r="G688" s="1" t="s">
        <v>14</v>
      </c>
      <c r="H688" s="1" t="s">
        <v>70</v>
      </c>
      <c r="I688" s="1" t="s">
        <v>24</v>
      </c>
      <c r="J688" s="1" t="s">
        <v>64</v>
      </c>
      <c r="K688" s="1" t="s">
        <v>49</v>
      </c>
      <c r="L688" s="1" t="s">
        <v>1429</v>
      </c>
      <c r="M688" s="1">
        <v>0.36</v>
      </c>
      <c r="N688" s="1" t="s">
        <v>8</v>
      </c>
      <c r="O688" s="1" t="s">
        <v>28</v>
      </c>
      <c r="P688" s="1" t="s">
        <v>163</v>
      </c>
      <c r="Q688" s="1" t="s">
        <v>1430</v>
      </c>
      <c r="R688" s="1">
        <v>76063</v>
      </c>
      <c r="S688" s="2">
        <v>42064</v>
      </c>
      <c r="T688" s="2">
        <v>42065</v>
      </c>
      <c r="U688" s="1">
        <v>-155.21</v>
      </c>
      <c r="V688" s="1">
        <v>9</v>
      </c>
      <c r="W688" s="1">
        <v>105.75</v>
      </c>
      <c r="X688" s="1">
        <v>88093</v>
      </c>
      <c r="Y688" s="1">
        <f>Table1[[#This Row],[Unit Price]]-Table1[[#This Row],[Discount]]</f>
        <v>11.32</v>
      </c>
      <c r="Z688" s="1" t="s">
        <v>3220</v>
      </c>
    </row>
    <row r="689" spans="1:26" x14ac:dyDescent="0.2">
      <c r="A689" s="3">
        <v>1764</v>
      </c>
      <c r="B689" s="3" t="s">
        <v>687</v>
      </c>
      <c r="C689" s="3" t="s">
        <v>13</v>
      </c>
      <c r="D689" s="3">
        <v>0.06</v>
      </c>
      <c r="E689" s="3">
        <v>19.98</v>
      </c>
      <c r="F689" s="3">
        <v>10.49</v>
      </c>
      <c r="G689" s="3" t="s">
        <v>14</v>
      </c>
      <c r="H689" s="3" t="s">
        <v>15</v>
      </c>
      <c r="I689" s="3" t="s">
        <v>4</v>
      </c>
      <c r="J689" s="3" t="s">
        <v>102</v>
      </c>
      <c r="K689" s="3" t="s">
        <v>49</v>
      </c>
      <c r="L689" s="3" t="s">
        <v>1431</v>
      </c>
      <c r="M689" s="3">
        <v>0.49</v>
      </c>
      <c r="N689" s="3" t="s">
        <v>8</v>
      </c>
      <c r="O689" s="3" t="s">
        <v>9</v>
      </c>
      <c r="P689" s="3" t="s">
        <v>99</v>
      </c>
      <c r="Q689" s="3" t="s">
        <v>689</v>
      </c>
      <c r="R689" s="3">
        <v>34698</v>
      </c>
      <c r="S689" s="4">
        <v>42064</v>
      </c>
      <c r="T689" s="4">
        <v>42066</v>
      </c>
      <c r="U689" s="3">
        <v>514.17719999999997</v>
      </c>
      <c r="V689" s="3">
        <v>5</v>
      </c>
      <c r="W689" s="3">
        <v>103.37</v>
      </c>
      <c r="X689" s="3">
        <v>89776</v>
      </c>
      <c r="Y689" s="3">
        <f>Table1[[#This Row],[Unit Price]]-Table1[[#This Row],[Discount]]</f>
        <v>19.920000000000002</v>
      </c>
      <c r="Z689" s="3" t="s">
        <v>3219</v>
      </c>
    </row>
    <row r="690" spans="1:26" x14ac:dyDescent="0.2">
      <c r="A690" s="1">
        <v>1764</v>
      </c>
      <c r="B690" s="1" t="s">
        <v>687</v>
      </c>
      <c r="C690" s="1" t="s">
        <v>13</v>
      </c>
      <c r="D690" s="1">
        <v>0.08</v>
      </c>
      <c r="E690" s="1">
        <v>1.76</v>
      </c>
      <c r="F690" s="1">
        <v>4.8600000000000003</v>
      </c>
      <c r="G690" s="1" t="s">
        <v>14</v>
      </c>
      <c r="H690" s="1" t="s">
        <v>15</v>
      </c>
      <c r="I690" s="1" t="s">
        <v>4</v>
      </c>
      <c r="J690" s="1" t="s">
        <v>102</v>
      </c>
      <c r="K690" s="1" t="s">
        <v>49</v>
      </c>
      <c r="L690" s="1" t="s">
        <v>582</v>
      </c>
      <c r="M690" s="1">
        <v>0.41</v>
      </c>
      <c r="N690" s="1" t="s">
        <v>8</v>
      </c>
      <c r="O690" s="1" t="s">
        <v>9</v>
      </c>
      <c r="P690" s="1" t="s">
        <v>99</v>
      </c>
      <c r="Q690" s="1" t="s">
        <v>689</v>
      </c>
      <c r="R690" s="1">
        <v>34698</v>
      </c>
      <c r="S690" s="2">
        <v>42064</v>
      </c>
      <c r="T690" s="2">
        <v>42065</v>
      </c>
      <c r="U690" s="1">
        <v>235.65600000000001</v>
      </c>
      <c r="V690" s="1">
        <v>23</v>
      </c>
      <c r="W690" s="1">
        <v>40.22</v>
      </c>
      <c r="X690" s="1">
        <v>89776</v>
      </c>
      <c r="Y690" s="1">
        <f>Table1[[#This Row],[Unit Price]]-Table1[[#This Row],[Discount]]</f>
        <v>1.68</v>
      </c>
      <c r="Z690" s="1" t="s">
        <v>3219</v>
      </c>
    </row>
    <row r="691" spans="1:26" x14ac:dyDescent="0.2">
      <c r="A691" s="3">
        <v>1917</v>
      </c>
      <c r="B691" s="3" t="s">
        <v>1432</v>
      </c>
      <c r="C691" s="3" t="s">
        <v>13</v>
      </c>
      <c r="D691" s="3">
        <v>0.08</v>
      </c>
      <c r="E691" s="3">
        <v>22.23</v>
      </c>
      <c r="F691" s="3">
        <v>3.63</v>
      </c>
      <c r="G691" s="3" t="s">
        <v>14</v>
      </c>
      <c r="H691" s="3" t="s">
        <v>47</v>
      </c>
      <c r="I691" s="3" t="s">
        <v>4</v>
      </c>
      <c r="J691" s="3" t="s">
        <v>102</v>
      </c>
      <c r="K691" s="3" t="s">
        <v>18</v>
      </c>
      <c r="L691" s="3" t="s">
        <v>1433</v>
      </c>
      <c r="M691" s="3">
        <v>0.52</v>
      </c>
      <c r="N691" s="3" t="s">
        <v>8</v>
      </c>
      <c r="O691" s="3" t="s">
        <v>9</v>
      </c>
      <c r="P691" s="3" t="s">
        <v>20</v>
      </c>
      <c r="Q691" s="3" t="s">
        <v>1434</v>
      </c>
      <c r="R691" s="3">
        <v>72113</v>
      </c>
      <c r="S691" s="4">
        <v>42064</v>
      </c>
      <c r="T691" s="4">
        <v>42066</v>
      </c>
      <c r="U691" s="3">
        <v>-29.61</v>
      </c>
      <c r="V691" s="3">
        <v>10</v>
      </c>
      <c r="W691" s="3">
        <v>210.33</v>
      </c>
      <c r="X691" s="3">
        <v>85897</v>
      </c>
      <c r="Y691" s="3">
        <f>Table1[[#This Row],[Unit Price]]-Table1[[#This Row],[Discount]]</f>
        <v>22.150000000000002</v>
      </c>
      <c r="Z691" s="3" t="s">
        <v>3219</v>
      </c>
    </row>
    <row r="692" spans="1:26" x14ac:dyDescent="0.2">
      <c r="A692" s="1">
        <v>2437</v>
      </c>
      <c r="B692" s="1" t="s">
        <v>1435</v>
      </c>
      <c r="C692" s="1" t="s">
        <v>23</v>
      </c>
      <c r="D692" s="1">
        <v>0.09</v>
      </c>
      <c r="E692" s="1">
        <v>90.97</v>
      </c>
      <c r="F692" s="1">
        <v>14</v>
      </c>
      <c r="G692" s="1" t="s">
        <v>2</v>
      </c>
      <c r="H692" s="1" t="s">
        <v>47</v>
      </c>
      <c r="I692" s="1" t="s">
        <v>16</v>
      </c>
      <c r="J692" s="1" t="s">
        <v>32</v>
      </c>
      <c r="K692" s="1" t="s">
        <v>33</v>
      </c>
      <c r="L692" s="1" t="s">
        <v>1086</v>
      </c>
      <c r="M692" s="1">
        <v>0.36</v>
      </c>
      <c r="N692" s="1" t="s">
        <v>8</v>
      </c>
      <c r="O692" s="1" t="s">
        <v>28</v>
      </c>
      <c r="P692" s="1" t="s">
        <v>333</v>
      </c>
      <c r="Q692" s="1" t="s">
        <v>1436</v>
      </c>
      <c r="R692" s="1">
        <v>53150</v>
      </c>
      <c r="S692" s="2">
        <v>42064</v>
      </c>
      <c r="T692" s="2">
        <v>42066</v>
      </c>
      <c r="U692" s="1">
        <v>35.29</v>
      </c>
      <c r="V692" s="1">
        <v>3</v>
      </c>
      <c r="W692" s="1">
        <v>260</v>
      </c>
      <c r="X692" s="1">
        <v>90301</v>
      </c>
      <c r="Y692" s="1">
        <f>Table1[[#This Row],[Unit Price]]-Table1[[#This Row],[Discount]]</f>
        <v>90.88</v>
      </c>
      <c r="Z692" s="1" t="s">
        <v>3220</v>
      </c>
    </row>
    <row r="693" spans="1:26" x14ac:dyDescent="0.2">
      <c r="A693" s="3">
        <v>2454</v>
      </c>
      <c r="B693" s="3" t="s">
        <v>1437</v>
      </c>
      <c r="C693" s="3" t="s">
        <v>92</v>
      </c>
      <c r="D693" s="3">
        <v>0.06</v>
      </c>
      <c r="E693" s="3">
        <v>3499.99</v>
      </c>
      <c r="F693" s="3">
        <v>24.49</v>
      </c>
      <c r="G693" s="3" t="s">
        <v>63</v>
      </c>
      <c r="H693" s="3" t="s">
        <v>70</v>
      </c>
      <c r="I693" s="3" t="s">
        <v>16</v>
      </c>
      <c r="J693" s="3" t="s">
        <v>39</v>
      </c>
      <c r="K693" s="3" t="s">
        <v>40</v>
      </c>
      <c r="L693" s="3" t="s">
        <v>494</v>
      </c>
      <c r="M693" s="3">
        <v>0.37</v>
      </c>
      <c r="N693" s="3" t="s">
        <v>8</v>
      </c>
      <c r="O693" s="3" t="s">
        <v>9</v>
      </c>
      <c r="P693" s="3" t="s">
        <v>140</v>
      </c>
      <c r="Q693" s="3" t="s">
        <v>1438</v>
      </c>
      <c r="R693" s="3">
        <v>35244</v>
      </c>
      <c r="S693" s="4">
        <v>42064</v>
      </c>
      <c r="T693" s="4">
        <v>42067</v>
      </c>
      <c r="U693" s="3">
        <v>-68.432000000000002</v>
      </c>
      <c r="V693" s="3">
        <v>1</v>
      </c>
      <c r="W693" s="3">
        <v>3550.28</v>
      </c>
      <c r="X693" s="3">
        <v>89219</v>
      </c>
      <c r="Y693" s="3">
        <f>Table1[[#This Row],[Unit Price]]-Table1[[#This Row],[Discount]]</f>
        <v>3499.93</v>
      </c>
      <c r="Z693" s="3" t="s">
        <v>3219</v>
      </c>
    </row>
    <row r="694" spans="1:26" x14ac:dyDescent="0.2">
      <c r="A694" s="1">
        <v>1882</v>
      </c>
      <c r="B694" s="1" t="s">
        <v>1439</v>
      </c>
      <c r="C694" s="1" t="s">
        <v>46</v>
      </c>
      <c r="D694" s="1">
        <v>0.09</v>
      </c>
      <c r="E694" s="1">
        <v>5.78</v>
      </c>
      <c r="F694" s="1">
        <v>5.67</v>
      </c>
      <c r="G694" s="1" t="s">
        <v>14</v>
      </c>
      <c r="H694" s="1" t="s">
        <v>47</v>
      </c>
      <c r="I694" s="1" t="s">
        <v>24</v>
      </c>
      <c r="J694" s="1" t="s">
        <v>64</v>
      </c>
      <c r="K694" s="1" t="s">
        <v>49</v>
      </c>
      <c r="L694" s="1" t="s">
        <v>591</v>
      </c>
      <c r="M694" s="1">
        <v>0.36</v>
      </c>
      <c r="N694" s="1" t="s">
        <v>8</v>
      </c>
      <c r="O694" s="1" t="s">
        <v>87</v>
      </c>
      <c r="P694" s="1" t="s">
        <v>373</v>
      </c>
      <c r="Q694" s="1" t="s">
        <v>1440</v>
      </c>
      <c r="R694" s="1">
        <v>7036</v>
      </c>
      <c r="S694" s="2">
        <v>42064</v>
      </c>
      <c r="T694" s="2">
        <v>42066</v>
      </c>
      <c r="U694" s="1">
        <v>-7.96</v>
      </c>
      <c r="V694" s="1">
        <v>1</v>
      </c>
      <c r="W694" s="1">
        <v>11.35</v>
      </c>
      <c r="X694" s="1">
        <v>87378</v>
      </c>
      <c r="Y694" s="1">
        <f>Table1[[#This Row],[Unit Price]]-Table1[[#This Row],[Discount]]</f>
        <v>5.69</v>
      </c>
      <c r="Z694" s="1" t="s">
        <v>3222</v>
      </c>
    </row>
    <row r="695" spans="1:26" x14ac:dyDescent="0.2">
      <c r="A695" s="3">
        <v>1885</v>
      </c>
      <c r="B695" s="3" t="s">
        <v>1441</v>
      </c>
      <c r="C695" s="3" t="s">
        <v>46</v>
      </c>
      <c r="D695" s="3">
        <v>0.05</v>
      </c>
      <c r="E695" s="3">
        <v>535.64</v>
      </c>
      <c r="F695" s="3">
        <v>14.7</v>
      </c>
      <c r="G695" s="3" t="s">
        <v>2</v>
      </c>
      <c r="H695" s="3" t="s">
        <v>47</v>
      </c>
      <c r="I695" s="3" t="s">
        <v>16</v>
      </c>
      <c r="J695" s="3" t="s">
        <v>32</v>
      </c>
      <c r="K695" s="3" t="s">
        <v>33</v>
      </c>
      <c r="L695" s="3" t="s">
        <v>1442</v>
      </c>
      <c r="M695" s="3">
        <v>0.59</v>
      </c>
      <c r="N695" s="3" t="s">
        <v>8</v>
      </c>
      <c r="O695" s="3" t="s">
        <v>87</v>
      </c>
      <c r="P695" s="3" t="s">
        <v>560</v>
      </c>
      <c r="Q695" s="3" t="s">
        <v>1443</v>
      </c>
      <c r="R695" s="3">
        <v>2806</v>
      </c>
      <c r="S695" s="4">
        <v>42064</v>
      </c>
      <c r="T695" s="4">
        <v>42066</v>
      </c>
      <c r="U695" s="3">
        <v>4407.4399999999996</v>
      </c>
      <c r="V695" s="3">
        <v>15</v>
      </c>
      <c r="W695" s="3">
        <v>7029.1</v>
      </c>
      <c r="X695" s="3">
        <v>87378</v>
      </c>
      <c r="Y695" s="3">
        <f>Table1[[#This Row],[Unit Price]]-Table1[[#This Row],[Discount]]</f>
        <v>535.59</v>
      </c>
      <c r="Z695" s="3" t="s">
        <v>3222</v>
      </c>
    </row>
    <row r="696" spans="1:26" x14ac:dyDescent="0.2">
      <c r="A696" s="1">
        <v>3187</v>
      </c>
      <c r="B696" s="1" t="s">
        <v>1444</v>
      </c>
      <c r="C696" s="1" t="s">
        <v>13</v>
      </c>
      <c r="D696" s="1">
        <v>0.08</v>
      </c>
      <c r="E696" s="1">
        <v>170.98</v>
      </c>
      <c r="F696" s="1">
        <v>35.89</v>
      </c>
      <c r="G696" s="1" t="s">
        <v>2</v>
      </c>
      <c r="H696" s="1" t="s">
        <v>3</v>
      </c>
      <c r="I696" s="1" t="s">
        <v>4</v>
      </c>
      <c r="J696" s="1" t="s">
        <v>93</v>
      </c>
      <c r="K696" s="1" t="s">
        <v>6</v>
      </c>
      <c r="L696" s="1" t="s">
        <v>1445</v>
      </c>
      <c r="M696" s="1">
        <v>0.66</v>
      </c>
      <c r="N696" s="1" t="s">
        <v>8</v>
      </c>
      <c r="O696" s="1" t="s">
        <v>9</v>
      </c>
      <c r="P696" s="1" t="s">
        <v>99</v>
      </c>
      <c r="Q696" s="1" t="s">
        <v>1446</v>
      </c>
      <c r="R696" s="1">
        <v>33569</v>
      </c>
      <c r="S696" s="2">
        <v>42065</v>
      </c>
      <c r="T696" s="2">
        <v>42067</v>
      </c>
      <c r="U696" s="1">
        <v>-119.812</v>
      </c>
      <c r="V696" s="1">
        <v>1</v>
      </c>
      <c r="W696" s="1">
        <v>199.48</v>
      </c>
      <c r="X696" s="1">
        <v>89025</v>
      </c>
      <c r="Y696" s="1">
        <f>Table1[[#This Row],[Unit Price]]-Table1[[#This Row],[Discount]]</f>
        <v>170.89999999999998</v>
      </c>
      <c r="Z696" s="1" t="s">
        <v>3219</v>
      </c>
    </row>
    <row r="697" spans="1:26" x14ac:dyDescent="0.2">
      <c r="A697" s="3">
        <v>64</v>
      </c>
      <c r="B697" s="3" t="s">
        <v>1447</v>
      </c>
      <c r="C697" s="3" t="s">
        <v>46</v>
      </c>
      <c r="D697" s="3">
        <v>0</v>
      </c>
      <c r="E697" s="3">
        <v>3.69</v>
      </c>
      <c r="F697" s="3">
        <v>0.5</v>
      </c>
      <c r="G697" s="3" t="s">
        <v>14</v>
      </c>
      <c r="H697" s="3" t="s">
        <v>3</v>
      </c>
      <c r="I697" s="3" t="s">
        <v>24</v>
      </c>
      <c r="J697" s="3" t="s">
        <v>128</v>
      </c>
      <c r="K697" s="3" t="s">
        <v>49</v>
      </c>
      <c r="L697" s="3" t="s">
        <v>1448</v>
      </c>
      <c r="M697" s="3">
        <v>0.38</v>
      </c>
      <c r="N697" s="3" t="s">
        <v>8</v>
      </c>
      <c r="O697" s="3" t="s">
        <v>9</v>
      </c>
      <c r="P697" s="3" t="s">
        <v>218</v>
      </c>
      <c r="Q697" s="3" t="s">
        <v>1449</v>
      </c>
      <c r="R697" s="3">
        <v>24153</v>
      </c>
      <c r="S697" s="4">
        <v>42065</v>
      </c>
      <c r="T697" s="4">
        <v>42067</v>
      </c>
      <c r="U697" s="3">
        <v>-37.5291</v>
      </c>
      <c r="V697" s="3">
        <v>1</v>
      </c>
      <c r="W697" s="3">
        <v>4</v>
      </c>
      <c r="X697" s="3">
        <v>87406</v>
      </c>
      <c r="Y697" s="3">
        <f>Table1[[#This Row],[Unit Price]]-Table1[[#This Row],[Discount]]</f>
        <v>3.69</v>
      </c>
      <c r="Z697" s="3" t="s">
        <v>3219</v>
      </c>
    </row>
    <row r="698" spans="1:26" x14ac:dyDescent="0.2">
      <c r="A698" s="1">
        <v>64</v>
      </c>
      <c r="B698" s="1" t="s">
        <v>1447</v>
      </c>
      <c r="C698" s="1" t="s">
        <v>46</v>
      </c>
      <c r="D698" s="1">
        <v>0.02</v>
      </c>
      <c r="E698" s="1">
        <v>175.99</v>
      </c>
      <c r="F698" s="1">
        <v>4.99</v>
      </c>
      <c r="G698" s="1" t="s">
        <v>63</v>
      </c>
      <c r="H698" s="1" t="s">
        <v>3</v>
      </c>
      <c r="I698" s="1" t="s">
        <v>16</v>
      </c>
      <c r="J698" s="1" t="s">
        <v>111</v>
      </c>
      <c r="K698" s="1" t="s">
        <v>49</v>
      </c>
      <c r="L698" s="1" t="s">
        <v>1225</v>
      </c>
      <c r="M698" s="1">
        <v>0.59</v>
      </c>
      <c r="N698" s="1" t="s">
        <v>8</v>
      </c>
      <c r="O698" s="1" t="s">
        <v>9</v>
      </c>
      <c r="P698" s="1" t="s">
        <v>218</v>
      </c>
      <c r="Q698" s="1" t="s">
        <v>1449</v>
      </c>
      <c r="R698" s="1">
        <v>24153</v>
      </c>
      <c r="S698" s="2">
        <v>42065</v>
      </c>
      <c r="T698" s="2">
        <v>42065</v>
      </c>
      <c r="U698" s="1">
        <v>101.49</v>
      </c>
      <c r="V698" s="1">
        <v>4</v>
      </c>
      <c r="W698" s="1">
        <v>589.79999999999995</v>
      </c>
      <c r="X698" s="1">
        <v>87406</v>
      </c>
      <c r="Y698" s="1">
        <f>Table1[[#This Row],[Unit Price]]-Table1[[#This Row],[Discount]]</f>
        <v>175.97</v>
      </c>
      <c r="Z698" s="1" t="s">
        <v>3219</v>
      </c>
    </row>
    <row r="699" spans="1:26" x14ac:dyDescent="0.2">
      <c r="A699" s="3">
        <v>2877</v>
      </c>
      <c r="B699" s="3" t="s">
        <v>1450</v>
      </c>
      <c r="C699" s="3" t="s">
        <v>46</v>
      </c>
      <c r="D699" s="3">
        <v>0</v>
      </c>
      <c r="E699" s="3">
        <v>8.33</v>
      </c>
      <c r="F699" s="3">
        <v>1.99</v>
      </c>
      <c r="G699" s="3" t="s">
        <v>63</v>
      </c>
      <c r="H699" s="3" t="s">
        <v>15</v>
      </c>
      <c r="I699" s="3" t="s">
        <v>16</v>
      </c>
      <c r="J699" s="3" t="s">
        <v>17</v>
      </c>
      <c r="K699" s="3" t="s">
        <v>18</v>
      </c>
      <c r="L699" s="3" t="s">
        <v>1150</v>
      </c>
      <c r="M699" s="3">
        <v>0.52</v>
      </c>
      <c r="N699" s="3" t="s">
        <v>8</v>
      </c>
      <c r="O699" s="3" t="s">
        <v>87</v>
      </c>
      <c r="P699" s="3" t="s">
        <v>293</v>
      </c>
      <c r="Q699" s="3" t="s">
        <v>1451</v>
      </c>
      <c r="R699" s="3">
        <v>44070</v>
      </c>
      <c r="S699" s="4">
        <v>42065</v>
      </c>
      <c r="T699" s="4">
        <v>42067</v>
      </c>
      <c r="U699" s="3">
        <v>74.181899999999999</v>
      </c>
      <c r="V699" s="3">
        <v>12</v>
      </c>
      <c r="W699" s="3">
        <v>107.51</v>
      </c>
      <c r="X699" s="3">
        <v>91492</v>
      </c>
      <c r="Y699" s="3">
        <f>Table1[[#This Row],[Unit Price]]-Table1[[#This Row],[Discount]]</f>
        <v>8.33</v>
      </c>
      <c r="Z699" s="3" t="s">
        <v>3222</v>
      </c>
    </row>
    <row r="700" spans="1:26" x14ac:dyDescent="0.2">
      <c r="A700" s="1">
        <v>2878</v>
      </c>
      <c r="B700" s="1" t="s">
        <v>1452</v>
      </c>
      <c r="C700" s="1" t="s">
        <v>46</v>
      </c>
      <c r="D700" s="1">
        <v>0</v>
      </c>
      <c r="E700" s="1">
        <v>8.33</v>
      </c>
      <c r="F700" s="1">
        <v>1.99</v>
      </c>
      <c r="G700" s="1" t="s">
        <v>63</v>
      </c>
      <c r="H700" s="1" t="s">
        <v>15</v>
      </c>
      <c r="I700" s="1" t="s">
        <v>16</v>
      </c>
      <c r="J700" s="1" t="s">
        <v>17</v>
      </c>
      <c r="K700" s="1" t="s">
        <v>18</v>
      </c>
      <c r="L700" s="1" t="s">
        <v>1150</v>
      </c>
      <c r="M700" s="1">
        <v>0.52</v>
      </c>
      <c r="N700" s="1" t="s">
        <v>8</v>
      </c>
      <c r="O700" s="1" t="s">
        <v>35</v>
      </c>
      <c r="P700" s="1" t="s">
        <v>42</v>
      </c>
      <c r="Q700" s="1" t="s">
        <v>118</v>
      </c>
      <c r="R700" s="1">
        <v>98107</v>
      </c>
      <c r="S700" s="2">
        <v>42065</v>
      </c>
      <c r="T700" s="2">
        <v>42067</v>
      </c>
      <c r="U700" s="1">
        <v>82.31</v>
      </c>
      <c r="V700" s="1">
        <v>47</v>
      </c>
      <c r="W700" s="1">
        <v>421.08</v>
      </c>
      <c r="X700" s="1">
        <v>54369</v>
      </c>
      <c r="Y700" s="1">
        <f>Table1[[#This Row],[Unit Price]]-Table1[[#This Row],[Discount]]</f>
        <v>8.33</v>
      </c>
      <c r="Z700" s="1" t="s">
        <v>3221</v>
      </c>
    </row>
    <row r="701" spans="1:26" x14ac:dyDescent="0.2">
      <c r="A701" s="3">
        <v>3067</v>
      </c>
      <c r="B701" s="3" t="s">
        <v>1453</v>
      </c>
      <c r="C701" s="3" t="s">
        <v>46</v>
      </c>
      <c r="D701" s="3">
        <v>0.06</v>
      </c>
      <c r="E701" s="3">
        <v>355.98</v>
      </c>
      <c r="F701" s="3">
        <v>58.92</v>
      </c>
      <c r="G701" s="3" t="s">
        <v>2</v>
      </c>
      <c r="H701" s="3" t="s">
        <v>15</v>
      </c>
      <c r="I701" s="3" t="s">
        <v>4</v>
      </c>
      <c r="J701" s="3" t="s">
        <v>85</v>
      </c>
      <c r="K701" s="3" t="s">
        <v>33</v>
      </c>
      <c r="L701" s="3" t="s">
        <v>670</v>
      </c>
      <c r="M701" s="3">
        <v>0.64</v>
      </c>
      <c r="N701" s="3" t="s">
        <v>8</v>
      </c>
      <c r="O701" s="3" t="s">
        <v>87</v>
      </c>
      <c r="P701" s="3" t="s">
        <v>293</v>
      </c>
      <c r="Q701" s="3" t="s">
        <v>1454</v>
      </c>
      <c r="R701" s="3">
        <v>44515</v>
      </c>
      <c r="S701" s="4">
        <v>42065</v>
      </c>
      <c r="T701" s="4">
        <v>42066</v>
      </c>
      <c r="U701" s="3">
        <v>1660.92</v>
      </c>
      <c r="V701" s="3">
        <v>14</v>
      </c>
      <c r="W701" s="3">
        <v>5086.08</v>
      </c>
      <c r="X701" s="3">
        <v>91376</v>
      </c>
      <c r="Y701" s="3">
        <f>Table1[[#This Row],[Unit Price]]-Table1[[#This Row],[Discount]]</f>
        <v>355.92</v>
      </c>
      <c r="Z701" s="3" t="s">
        <v>3222</v>
      </c>
    </row>
    <row r="702" spans="1:26" x14ac:dyDescent="0.2">
      <c r="A702" s="1">
        <v>1686</v>
      </c>
      <c r="B702" s="1" t="s">
        <v>1455</v>
      </c>
      <c r="C702" s="1" t="s">
        <v>23</v>
      </c>
      <c r="D702" s="1">
        <v>0.08</v>
      </c>
      <c r="E702" s="1">
        <v>2.08</v>
      </c>
      <c r="F702" s="1">
        <v>5.33</v>
      </c>
      <c r="G702" s="1" t="s">
        <v>14</v>
      </c>
      <c r="H702" s="1" t="s">
        <v>70</v>
      </c>
      <c r="I702" s="1" t="s">
        <v>4</v>
      </c>
      <c r="J702" s="1" t="s">
        <v>102</v>
      </c>
      <c r="K702" s="1" t="s">
        <v>49</v>
      </c>
      <c r="L702" s="1" t="s">
        <v>435</v>
      </c>
      <c r="M702" s="1">
        <v>0.43</v>
      </c>
      <c r="N702" s="1" t="s">
        <v>8</v>
      </c>
      <c r="O702" s="1" t="s">
        <v>28</v>
      </c>
      <c r="P702" s="1" t="s">
        <v>79</v>
      </c>
      <c r="Q702" s="1" t="s">
        <v>1456</v>
      </c>
      <c r="R702" s="1">
        <v>60123</v>
      </c>
      <c r="S702" s="2">
        <v>42066</v>
      </c>
      <c r="T702" s="2">
        <v>42073</v>
      </c>
      <c r="U702" s="1">
        <v>-129.01</v>
      </c>
      <c r="V702" s="1">
        <v>9</v>
      </c>
      <c r="W702" s="1">
        <v>19.670000000000002</v>
      </c>
      <c r="X702" s="1">
        <v>86973</v>
      </c>
      <c r="Y702" s="1">
        <f>Table1[[#This Row],[Unit Price]]-Table1[[#This Row],[Discount]]</f>
        <v>2</v>
      </c>
      <c r="Z702" s="1" t="s">
        <v>3220</v>
      </c>
    </row>
    <row r="703" spans="1:26" x14ac:dyDescent="0.2">
      <c r="A703" s="3">
        <v>428</v>
      </c>
      <c r="B703" s="3" t="s">
        <v>487</v>
      </c>
      <c r="C703" s="3" t="s">
        <v>46</v>
      </c>
      <c r="D703" s="3">
        <v>0.05</v>
      </c>
      <c r="E703" s="3">
        <v>10.98</v>
      </c>
      <c r="F703" s="3">
        <v>4.8</v>
      </c>
      <c r="G703" s="3" t="s">
        <v>14</v>
      </c>
      <c r="H703" s="3" t="s">
        <v>70</v>
      </c>
      <c r="I703" s="3" t="s">
        <v>24</v>
      </c>
      <c r="J703" s="3" t="s">
        <v>321</v>
      </c>
      <c r="K703" s="3" t="s">
        <v>49</v>
      </c>
      <c r="L703" s="3" t="s">
        <v>1457</v>
      </c>
      <c r="M703" s="3">
        <v>0.36</v>
      </c>
      <c r="N703" s="3" t="s">
        <v>8</v>
      </c>
      <c r="O703" s="3" t="s">
        <v>35</v>
      </c>
      <c r="P703" s="3" t="s">
        <v>272</v>
      </c>
      <c r="Q703" s="3" t="s">
        <v>489</v>
      </c>
      <c r="R703" s="3">
        <v>89701</v>
      </c>
      <c r="S703" s="4">
        <v>42066</v>
      </c>
      <c r="T703" s="4">
        <v>42068</v>
      </c>
      <c r="U703" s="3">
        <v>90.62</v>
      </c>
      <c r="V703" s="3">
        <v>22</v>
      </c>
      <c r="W703" s="3">
        <v>243.11</v>
      </c>
      <c r="X703" s="3">
        <v>88480</v>
      </c>
      <c r="Y703" s="3">
        <f>Table1[[#This Row],[Unit Price]]-Table1[[#This Row],[Discount]]</f>
        <v>10.93</v>
      </c>
      <c r="Z703" s="3" t="s">
        <v>3221</v>
      </c>
    </row>
    <row r="704" spans="1:26" x14ac:dyDescent="0.2">
      <c r="A704" s="1">
        <v>568</v>
      </c>
      <c r="B704" s="1" t="s">
        <v>1458</v>
      </c>
      <c r="C704" s="1" t="s">
        <v>1</v>
      </c>
      <c r="D704" s="1">
        <v>0.02</v>
      </c>
      <c r="E704" s="1">
        <v>280.98</v>
      </c>
      <c r="F704" s="1">
        <v>57</v>
      </c>
      <c r="G704" s="1" t="s">
        <v>2</v>
      </c>
      <c r="H704" s="1" t="s">
        <v>15</v>
      </c>
      <c r="I704" s="1" t="s">
        <v>4</v>
      </c>
      <c r="J704" s="1" t="s">
        <v>85</v>
      </c>
      <c r="K704" s="1" t="s">
        <v>33</v>
      </c>
      <c r="L704" s="1" t="s">
        <v>838</v>
      </c>
      <c r="M704" s="1">
        <v>0.78</v>
      </c>
      <c r="N704" s="1" t="s">
        <v>8</v>
      </c>
      <c r="O704" s="1" t="s">
        <v>9</v>
      </c>
      <c r="P704" s="1" t="s">
        <v>10</v>
      </c>
      <c r="Q704" s="1" t="s">
        <v>1459</v>
      </c>
      <c r="R704" s="1">
        <v>39701</v>
      </c>
      <c r="S704" s="2">
        <v>42067</v>
      </c>
      <c r="T704" s="2">
        <v>42068</v>
      </c>
      <c r="U704" s="1">
        <v>1141.7940000000001</v>
      </c>
      <c r="V704" s="1">
        <v>4</v>
      </c>
      <c r="W704" s="1">
        <v>1128.74</v>
      </c>
      <c r="X704" s="1">
        <v>88879</v>
      </c>
      <c r="Y704" s="1">
        <f>Table1[[#This Row],[Unit Price]]-Table1[[#This Row],[Discount]]</f>
        <v>280.96000000000004</v>
      </c>
      <c r="Z704" s="1" t="s">
        <v>3219</v>
      </c>
    </row>
    <row r="705" spans="1:26" x14ac:dyDescent="0.2">
      <c r="A705" s="3">
        <v>3133</v>
      </c>
      <c r="B705" s="3" t="s">
        <v>537</v>
      </c>
      <c r="C705" s="3" t="s">
        <v>1</v>
      </c>
      <c r="D705" s="3">
        <v>0.08</v>
      </c>
      <c r="E705" s="3">
        <v>5.4</v>
      </c>
      <c r="F705" s="3">
        <v>7.78</v>
      </c>
      <c r="G705" s="3" t="s">
        <v>14</v>
      </c>
      <c r="H705" s="3" t="s">
        <v>70</v>
      </c>
      <c r="I705" s="3" t="s">
        <v>24</v>
      </c>
      <c r="J705" s="3" t="s">
        <v>48</v>
      </c>
      <c r="K705" s="3" t="s">
        <v>49</v>
      </c>
      <c r="L705" s="3" t="s">
        <v>1460</v>
      </c>
      <c r="M705" s="3">
        <v>0.37</v>
      </c>
      <c r="N705" s="3" t="s">
        <v>8</v>
      </c>
      <c r="O705" s="3" t="s">
        <v>28</v>
      </c>
      <c r="P705" s="3" t="s">
        <v>79</v>
      </c>
      <c r="Q705" s="3" t="s">
        <v>538</v>
      </c>
      <c r="R705" s="3">
        <v>60540</v>
      </c>
      <c r="S705" s="4">
        <v>42067</v>
      </c>
      <c r="T705" s="4">
        <v>42067</v>
      </c>
      <c r="U705" s="3">
        <v>-44.067999999999998</v>
      </c>
      <c r="V705" s="3">
        <v>4</v>
      </c>
      <c r="W705" s="3">
        <v>25.35</v>
      </c>
      <c r="X705" s="3">
        <v>86792</v>
      </c>
      <c r="Y705" s="3">
        <f>Table1[[#This Row],[Unit Price]]-Table1[[#This Row],[Discount]]</f>
        <v>5.32</v>
      </c>
      <c r="Z705" s="3" t="s">
        <v>3220</v>
      </c>
    </row>
    <row r="706" spans="1:26" x14ac:dyDescent="0.2">
      <c r="A706" s="1">
        <v>3133</v>
      </c>
      <c r="B706" s="1" t="s">
        <v>537</v>
      </c>
      <c r="C706" s="1" t="s">
        <v>1</v>
      </c>
      <c r="D706" s="1">
        <v>0.09</v>
      </c>
      <c r="E706" s="1">
        <v>8.4600000000000009</v>
      </c>
      <c r="F706" s="1">
        <v>8.99</v>
      </c>
      <c r="G706" s="1" t="s">
        <v>63</v>
      </c>
      <c r="H706" s="1" t="s">
        <v>70</v>
      </c>
      <c r="I706" s="1" t="s">
        <v>16</v>
      </c>
      <c r="J706" s="1" t="s">
        <v>17</v>
      </c>
      <c r="K706" s="1" t="s">
        <v>18</v>
      </c>
      <c r="L706" s="1" t="s">
        <v>1461</v>
      </c>
      <c r="M706" s="1">
        <v>0.79</v>
      </c>
      <c r="N706" s="1" t="s">
        <v>8</v>
      </c>
      <c r="O706" s="1" t="s">
        <v>28</v>
      </c>
      <c r="P706" s="1" t="s">
        <v>79</v>
      </c>
      <c r="Q706" s="1" t="s">
        <v>538</v>
      </c>
      <c r="R706" s="1">
        <v>60540</v>
      </c>
      <c r="S706" s="2">
        <v>42067</v>
      </c>
      <c r="T706" s="2">
        <v>42070</v>
      </c>
      <c r="U706" s="1">
        <v>-100.51</v>
      </c>
      <c r="V706" s="1">
        <v>5</v>
      </c>
      <c r="W706" s="1">
        <v>45.03</v>
      </c>
      <c r="X706" s="1">
        <v>86792</v>
      </c>
      <c r="Y706" s="1">
        <f>Table1[[#This Row],[Unit Price]]-Table1[[#This Row],[Discount]]</f>
        <v>8.370000000000001</v>
      </c>
      <c r="Z706" s="1" t="s">
        <v>3220</v>
      </c>
    </row>
    <row r="707" spans="1:26" x14ac:dyDescent="0.2">
      <c r="A707" s="3">
        <v>3133</v>
      </c>
      <c r="B707" s="3" t="s">
        <v>537</v>
      </c>
      <c r="C707" s="3" t="s">
        <v>1</v>
      </c>
      <c r="D707" s="3">
        <v>0.21</v>
      </c>
      <c r="E707" s="3">
        <v>14.98</v>
      </c>
      <c r="F707" s="3">
        <v>8.99</v>
      </c>
      <c r="G707" s="3" t="s">
        <v>14</v>
      </c>
      <c r="H707" s="3" t="s">
        <v>70</v>
      </c>
      <c r="I707" s="3" t="s">
        <v>4</v>
      </c>
      <c r="J707" s="3" t="s">
        <v>102</v>
      </c>
      <c r="K707" s="3" t="s">
        <v>18</v>
      </c>
      <c r="L707" s="3" t="s">
        <v>1462</v>
      </c>
      <c r="M707" s="3">
        <v>0.39</v>
      </c>
      <c r="N707" s="3" t="s">
        <v>8</v>
      </c>
      <c r="O707" s="3" t="s">
        <v>28</v>
      </c>
      <c r="P707" s="3" t="s">
        <v>79</v>
      </c>
      <c r="Q707" s="3" t="s">
        <v>538</v>
      </c>
      <c r="R707" s="3">
        <v>60540</v>
      </c>
      <c r="S707" s="4">
        <v>42067</v>
      </c>
      <c r="T707" s="4">
        <v>42068</v>
      </c>
      <c r="U707" s="3">
        <v>-17.75</v>
      </c>
      <c r="V707" s="3">
        <v>10</v>
      </c>
      <c r="W707" s="3">
        <v>153.87</v>
      </c>
      <c r="X707" s="3">
        <v>86792</v>
      </c>
      <c r="Y707" s="3">
        <f>Table1[[#This Row],[Unit Price]]-Table1[[#This Row],[Discount]]</f>
        <v>14.77</v>
      </c>
      <c r="Z707" s="3" t="s">
        <v>3220</v>
      </c>
    </row>
    <row r="708" spans="1:26" x14ac:dyDescent="0.2">
      <c r="A708" s="1">
        <v>3133</v>
      </c>
      <c r="B708" s="1" t="s">
        <v>537</v>
      </c>
      <c r="C708" s="1" t="s">
        <v>1</v>
      </c>
      <c r="D708" s="1">
        <v>0.04</v>
      </c>
      <c r="E708" s="1">
        <v>155.99</v>
      </c>
      <c r="F708" s="1">
        <v>8.08</v>
      </c>
      <c r="G708" s="1" t="s">
        <v>14</v>
      </c>
      <c r="H708" s="1" t="s">
        <v>70</v>
      </c>
      <c r="I708" s="1" t="s">
        <v>16</v>
      </c>
      <c r="J708" s="1" t="s">
        <v>111</v>
      </c>
      <c r="K708" s="1" t="s">
        <v>49</v>
      </c>
      <c r="L708" s="1" t="s">
        <v>1463</v>
      </c>
      <c r="M708" s="1">
        <v>0.6</v>
      </c>
      <c r="N708" s="1" t="s">
        <v>8</v>
      </c>
      <c r="O708" s="1" t="s">
        <v>28</v>
      </c>
      <c r="P708" s="1" t="s">
        <v>79</v>
      </c>
      <c r="Q708" s="1" t="s">
        <v>538</v>
      </c>
      <c r="R708" s="1">
        <v>60540</v>
      </c>
      <c r="S708" s="2">
        <v>42067</v>
      </c>
      <c r="T708" s="2">
        <v>42068</v>
      </c>
      <c r="U708" s="1">
        <v>1374.9480000000001</v>
      </c>
      <c r="V708" s="1">
        <v>22</v>
      </c>
      <c r="W708" s="1">
        <v>2800.33</v>
      </c>
      <c r="X708" s="1">
        <v>86792</v>
      </c>
      <c r="Y708" s="1">
        <f>Table1[[#This Row],[Unit Price]]-Table1[[#This Row],[Discount]]</f>
        <v>155.95000000000002</v>
      </c>
      <c r="Z708" s="1" t="s">
        <v>3220</v>
      </c>
    </row>
    <row r="709" spans="1:26" x14ac:dyDescent="0.2">
      <c r="A709" s="3">
        <v>1005</v>
      </c>
      <c r="B709" s="3" t="s">
        <v>1373</v>
      </c>
      <c r="C709" s="3" t="s">
        <v>23</v>
      </c>
      <c r="D709" s="3">
        <v>0.06</v>
      </c>
      <c r="E709" s="3">
        <v>10.14</v>
      </c>
      <c r="F709" s="3">
        <v>2.27</v>
      </c>
      <c r="G709" s="3" t="s">
        <v>14</v>
      </c>
      <c r="H709" s="3" t="s">
        <v>3</v>
      </c>
      <c r="I709" s="3" t="s">
        <v>24</v>
      </c>
      <c r="J709" s="3" t="s">
        <v>64</v>
      </c>
      <c r="K709" s="3" t="s">
        <v>26</v>
      </c>
      <c r="L709" s="3" t="s">
        <v>147</v>
      </c>
      <c r="M709" s="3">
        <v>0.36</v>
      </c>
      <c r="N709" s="3" t="s">
        <v>8</v>
      </c>
      <c r="O709" s="3" t="s">
        <v>28</v>
      </c>
      <c r="P709" s="3" t="s">
        <v>79</v>
      </c>
      <c r="Q709" s="3" t="s">
        <v>1375</v>
      </c>
      <c r="R709" s="3">
        <v>60089</v>
      </c>
      <c r="S709" s="4">
        <v>42067</v>
      </c>
      <c r="T709" s="4">
        <v>42067</v>
      </c>
      <c r="U709" s="3">
        <v>-3.88</v>
      </c>
      <c r="V709" s="3">
        <v>1</v>
      </c>
      <c r="W709" s="3">
        <v>12.18</v>
      </c>
      <c r="X709" s="3">
        <v>90043</v>
      </c>
      <c r="Y709" s="3">
        <f>Table1[[#This Row],[Unit Price]]-Table1[[#This Row],[Discount]]</f>
        <v>10.08</v>
      </c>
      <c r="Z709" s="3" t="s">
        <v>3220</v>
      </c>
    </row>
    <row r="710" spans="1:26" x14ac:dyDescent="0.2">
      <c r="A710" s="1">
        <v>2358</v>
      </c>
      <c r="B710" s="1" t="s">
        <v>1142</v>
      </c>
      <c r="C710" s="1" t="s">
        <v>23</v>
      </c>
      <c r="D710" s="1">
        <v>0.1</v>
      </c>
      <c r="E710" s="1">
        <v>205.99</v>
      </c>
      <c r="F710" s="1">
        <v>8.99</v>
      </c>
      <c r="G710" s="1" t="s">
        <v>14</v>
      </c>
      <c r="H710" s="1" t="s">
        <v>70</v>
      </c>
      <c r="I710" s="1" t="s">
        <v>16</v>
      </c>
      <c r="J710" s="1" t="s">
        <v>111</v>
      </c>
      <c r="K710" s="1" t="s">
        <v>49</v>
      </c>
      <c r="L710" s="1" t="s">
        <v>639</v>
      </c>
      <c r="M710" s="1">
        <v>0.56000000000000005</v>
      </c>
      <c r="N710" s="1" t="s">
        <v>8</v>
      </c>
      <c r="O710" s="1" t="s">
        <v>9</v>
      </c>
      <c r="P710" s="1" t="s">
        <v>99</v>
      </c>
      <c r="Q710" s="1" t="s">
        <v>1072</v>
      </c>
      <c r="R710" s="1">
        <v>33311</v>
      </c>
      <c r="S710" s="2">
        <v>42067</v>
      </c>
      <c r="T710" s="2">
        <v>42071</v>
      </c>
      <c r="U710" s="1">
        <v>147</v>
      </c>
      <c r="V710" s="1">
        <v>2</v>
      </c>
      <c r="W710" s="1">
        <v>324.62</v>
      </c>
      <c r="X710" s="1">
        <v>88267</v>
      </c>
      <c r="Y710" s="1">
        <f>Table1[[#This Row],[Unit Price]]-Table1[[#This Row],[Discount]]</f>
        <v>205.89000000000001</v>
      </c>
      <c r="Z710" s="1" t="s">
        <v>3219</v>
      </c>
    </row>
    <row r="711" spans="1:26" x14ac:dyDescent="0.2">
      <c r="A711" s="3">
        <v>91</v>
      </c>
      <c r="B711" s="3" t="s">
        <v>1222</v>
      </c>
      <c r="C711" s="3" t="s">
        <v>92</v>
      </c>
      <c r="D711" s="3">
        <v>0.06</v>
      </c>
      <c r="E711" s="3">
        <v>175.99</v>
      </c>
      <c r="F711" s="3">
        <v>8.99</v>
      </c>
      <c r="G711" s="3" t="s">
        <v>14</v>
      </c>
      <c r="H711" s="3" t="s">
        <v>70</v>
      </c>
      <c r="I711" s="3" t="s">
        <v>16</v>
      </c>
      <c r="J711" s="3" t="s">
        <v>111</v>
      </c>
      <c r="K711" s="3" t="s">
        <v>49</v>
      </c>
      <c r="L711" s="3" t="s">
        <v>1155</v>
      </c>
      <c r="M711" s="3">
        <v>0.56999999999999995</v>
      </c>
      <c r="N711" s="3" t="s">
        <v>8</v>
      </c>
      <c r="O711" s="3" t="s">
        <v>35</v>
      </c>
      <c r="P711" s="3" t="s">
        <v>66</v>
      </c>
      <c r="Q711" s="3" t="s">
        <v>1223</v>
      </c>
      <c r="R711" s="3">
        <v>94591</v>
      </c>
      <c r="S711" s="4">
        <v>42067</v>
      </c>
      <c r="T711" s="4">
        <v>42069</v>
      </c>
      <c r="U711" s="3">
        <v>2031.5070000000001</v>
      </c>
      <c r="V711" s="3">
        <v>23</v>
      </c>
      <c r="W711" s="3">
        <v>3363.53</v>
      </c>
      <c r="X711" s="3">
        <v>87177</v>
      </c>
      <c r="Y711" s="3">
        <f>Table1[[#This Row],[Unit Price]]-Table1[[#This Row],[Discount]]</f>
        <v>175.93</v>
      </c>
      <c r="Z711" s="3" t="s">
        <v>3221</v>
      </c>
    </row>
    <row r="712" spans="1:26" x14ac:dyDescent="0.2">
      <c r="A712" s="1">
        <v>679</v>
      </c>
      <c r="B712" s="1" t="s">
        <v>1464</v>
      </c>
      <c r="C712" s="1" t="s">
        <v>92</v>
      </c>
      <c r="D712" s="1">
        <v>0.01</v>
      </c>
      <c r="E712" s="1">
        <v>3.95</v>
      </c>
      <c r="F712" s="1">
        <v>5.13</v>
      </c>
      <c r="G712" s="1" t="s">
        <v>14</v>
      </c>
      <c r="H712" s="1" t="s">
        <v>70</v>
      </c>
      <c r="I712" s="1" t="s">
        <v>24</v>
      </c>
      <c r="J712" s="1" t="s">
        <v>71</v>
      </c>
      <c r="K712" s="1" t="s">
        <v>49</v>
      </c>
      <c r="L712" s="1" t="s">
        <v>1465</v>
      </c>
      <c r="M712" s="1">
        <v>0.59</v>
      </c>
      <c r="N712" s="1" t="s">
        <v>8</v>
      </c>
      <c r="O712" s="1" t="s">
        <v>35</v>
      </c>
      <c r="P712" s="1" t="s">
        <v>42</v>
      </c>
      <c r="Q712" s="1" t="s">
        <v>1466</v>
      </c>
      <c r="R712" s="1">
        <v>98387</v>
      </c>
      <c r="S712" s="2">
        <v>42067</v>
      </c>
      <c r="T712" s="2">
        <v>42068</v>
      </c>
      <c r="U712" s="1">
        <v>-19.93</v>
      </c>
      <c r="V712" s="1">
        <v>2</v>
      </c>
      <c r="W712" s="1">
        <v>10.11</v>
      </c>
      <c r="X712" s="1">
        <v>88890</v>
      </c>
      <c r="Y712" s="1">
        <f>Table1[[#This Row],[Unit Price]]-Table1[[#This Row],[Discount]]</f>
        <v>3.9400000000000004</v>
      </c>
      <c r="Z712" s="1" t="s">
        <v>3221</v>
      </c>
    </row>
    <row r="713" spans="1:26" x14ac:dyDescent="0.2">
      <c r="A713" s="3">
        <v>679</v>
      </c>
      <c r="B713" s="3" t="s">
        <v>1464</v>
      </c>
      <c r="C713" s="3" t="s">
        <v>92</v>
      </c>
      <c r="D713" s="3">
        <v>0.02</v>
      </c>
      <c r="E713" s="3">
        <v>367.99</v>
      </c>
      <c r="F713" s="3">
        <v>19.989999999999998</v>
      </c>
      <c r="G713" s="3" t="s">
        <v>14</v>
      </c>
      <c r="H713" s="3" t="s">
        <v>70</v>
      </c>
      <c r="I713" s="3" t="s">
        <v>24</v>
      </c>
      <c r="J713" s="3" t="s">
        <v>48</v>
      </c>
      <c r="K713" s="3" t="s">
        <v>49</v>
      </c>
      <c r="L713" s="3" t="s">
        <v>1467</v>
      </c>
      <c r="M713" s="3">
        <v>0.4</v>
      </c>
      <c r="N713" s="3" t="s">
        <v>8</v>
      </c>
      <c r="O713" s="3" t="s">
        <v>35</v>
      </c>
      <c r="P713" s="3" t="s">
        <v>42</v>
      </c>
      <c r="Q713" s="3" t="s">
        <v>1466</v>
      </c>
      <c r="R713" s="3">
        <v>98387</v>
      </c>
      <c r="S713" s="4">
        <v>42067</v>
      </c>
      <c r="T713" s="4">
        <v>42068</v>
      </c>
      <c r="U713" s="3">
        <v>4568.6072999999997</v>
      </c>
      <c r="V713" s="3">
        <v>17</v>
      </c>
      <c r="W713" s="3">
        <v>6621.17</v>
      </c>
      <c r="X713" s="3">
        <v>88890</v>
      </c>
      <c r="Y713" s="3">
        <f>Table1[[#This Row],[Unit Price]]-Table1[[#This Row],[Discount]]</f>
        <v>367.97</v>
      </c>
      <c r="Z713" s="3" t="s">
        <v>3221</v>
      </c>
    </row>
    <row r="714" spans="1:26" x14ac:dyDescent="0.2">
      <c r="A714" s="1">
        <v>680</v>
      </c>
      <c r="B714" s="1" t="s">
        <v>1468</v>
      </c>
      <c r="C714" s="1" t="s">
        <v>92</v>
      </c>
      <c r="D714" s="1">
        <v>0.04</v>
      </c>
      <c r="E714" s="1">
        <v>95.99</v>
      </c>
      <c r="F714" s="1">
        <v>4.9000000000000004</v>
      </c>
      <c r="G714" s="1" t="s">
        <v>14</v>
      </c>
      <c r="H714" s="1" t="s">
        <v>70</v>
      </c>
      <c r="I714" s="1" t="s">
        <v>16</v>
      </c>
      <c r="J714" s="1" t="s">
        <v>111</v>
      </c>
      <c r="K714" s="1" t="s">
        <v>49</v>
      </c>
      <c r="L714" s="1" t="s">
        <v>744</v>
      </c>
      <c r="M714" s="1">
        <v>0.56000000000000005</v>
      </c>
      <c r="N714" s="1" t="s">
        <v>8</v>
      </c>
      <c r="O714" s="1" t="s">
        <v>35</v>
      </c>
      <c r="P714" s="1" t="s">
        <v>42</v>
      </c>
      <c r="Q714" s="1" t="s">
        <v>1469</v>
      </c>
      <c r="R714" s="1">
        <v>99207</v>
      </c>
      <c r="S714" s="2">
        <v>42067</v>
      </c>
      <c r="T714" s="2">
        <v>42069</v>
      </c>
      <c r="U714" s="1">
        <v>-258.22500000000002</v>
      </c>
      <c r="V714" s="1">
        <v>3</v>
      </c>
      <c r="W714" s="1">
        <v>253.78</v>
      </c>
      <c r="X714" s="1">
        <v>88890</v>
      </c>
      <c r="Y714" s="1">
        <f>Table1[[#This Row],[Unit Price]]-Table1[[#This Row],[Discount]]</f>
        <v>95.949999999999989</v>
      </c>
      <c r="Z714" s="1" t="s">
        <v>3221</v>
      </c>
    </row>
    <row r="715" spans="1:26" x14ac:dyDescent="0.2">
      <c r="A715" s="3">
        <v>2696</v>
      </c>
      <c r="B715" s="3" t="s">
        <v>1470</v>
      </c>
      <c r="C715" s="3" t="s">
        <v>1</v>
      </c>
      <c r="D715" s="3">
        <v>0.05</v>
      </c>
      <c r="E715" s="3">
        <v>107.53</v>
      </c>
      <c r="F715" s="3">
        <v>5.81</v>
      </c>
      <c r="G715" s="3" t="s">
        <v>14</v>
      </c>
      <c r="H715" s="3" t="s">
        <v>47</v>
      </c>
      <c r="I715" s="3" t="s">
        <v>4</v>
      </c>
      <c r="J715" s="3" t="s">
        <v>102</v>
      </c>
      <c r="K715" s="3" t="s">
        <v>120</v>
      </c>
      <c r="L715" s="3" t="s">
        <v>1471</v>
      </c>
      <c r="M715" s="3">
        <v>0.65</v>
      </c>
      <c r="N715" s="3" t="s">
        <v>8</v>
      </c>
      <c r="O715" s="3" t="s">
        <v>9</v>
      </c>
      <c r="P715" s="3" t="s">
        <v>140</v>
      </c>
      <c r="Q715" s="3" t="s">
        <v>1472</v>
      </c>
      <c r="R715" s="3">
        <v>35401</v>
      </c>
      <c r="S715" s="4">
        <v>42068</v>
      </c>
      <c r="T715" s="4">
        <v>42069</v>
      </c>
      <c r="U715" s="3">
        <v>-89.418000000000006</v>
      </c>
      <c r="V715" s="3">
        <v>6</v>
      </c>
      <c r="W715" s="3">
        <v>612.91999999999996</v>
      </c>
      <c r="X715" s="3">
        <v>87676</v>
      </c>
      <c r="Y715" s="3">
        <f>Table1[[#This Row],[Unit Price]]-Table1[[#This Row],[Discount]]</f>
        <v>107.48</v>
      </c>
      <c r="Z715" s="3" t="s">
        <v>3219</v>
      </c>
    </row>
    <row r="716" spans="1:26" x14ac:dyDescent="0.2">
      <c r="A716" s="1">
        <v>2376</v>
      </c>
      <c r="B716" s="1" t="s">
        <v>1473</v>
      </c>
      <c r="C716" s="1" t="s">
        <v>13</v>
      </c>
      <c r="D716" s="1">
        <v>0.05</v>
      </c>
      <c r="E716" s="1">
        <v>3.28</v>
      </c>
      <c r="F716" s="1">
        <v>3.97</v>
      </c>
      <c r="G716" s="1" t="s">
        <v>14</v>
      </c>
      <c r="H716" s="1" t="s">
        <v>70</v>
      </c>
      <c r="I716" s="1" t="s">
        <v>24</v>
      </c>
      <c r="J716" s="1" t="s">
        <v>25</v>
      </c>
      <c r="K716" s="1" t="s">
        <v>26</v>
      </c>
      <c r="L716" s="1" t="s">
        <v>221</v>
      </c>
      <c r="M716" s="1">
        <v>0.56000000000000005</v>
      </c>
      <c r="N716" s="1" t="s">
        <v>8</v>
      </c>
      <c r="O716" s="1" t="s">
        <v>35</v>
      </c>
      <c r="P716" s="1" t="s">
        <v>466</v>
      </c>
      <c r="Q716" s="1" t="s">
        <v>1474</v>
      </c>
      <c r="R716" s="1">
        <v>83843</v>
      </c>
      <c r="S716" s="2">
        <v>42068</v>
      </c>
      <c r="T716" s="2">
        <v>42069</v>
      </c>
      <c r="U716" s="1">
        <v>-100.24</v>
      </c>
      <c r="V716" s="1">
        <v>18</v>
      </c>
      <c r="W716" s="1">
        <v>61.29</v>
      </c>
      <c r="X716" s="1">
        <v>91321</v>
      </c>
      <c r="Y716" s="1">
        <f>Table1[[#This Row],[Unit Price]]-Table1[[#This Row],[Discount]]</f>
        <v>3.23</v>
      </c>
      <c r="Z716" s="1" t="s">
        <v>3221</v>
      </c>
    </row>
    <row r="717" spans="1:26" x14ac:dyDescent="0.2">
      <c r="A717" s="3">
        <v>2376</v>
      </c>
      <c r="B717" s="3" t="s">
        <v>1473</v>
      </c>
      <c r="C717" s="3" t="s">
        <v>13</v>
      </c>
      <c r="D717" s="3">
        <v>0.03</v>
      </c>
      <c r="E717" s="3">
        <v>6.98</v>
      </c>
      <c r="F717" s="3">
        <v>9.69</v>
      </c>
      <c r="G717" s="3" t="s">
        <v>14</v>
      </c>
      <c r="H717" s="3" t="s">
        <v>70</v>
      </c>
      <c r="I717" s="3" t="s">
        <v>24</v>
      </c>
      <c r="J717" s="3" t="s">
        <v>54</v>
      </c>
      <c r="K717" s="3" t="s">
        <v>49</v>
      </c>
      <c r="L717" s="3" t="s">
        <v>1475</v>
      </c>
      <c r="M717" s="3">
        <v>0.83</v>
      </c>
      <c r="N717" s="3" t="s">
        <v>8</v>
      </c>
      <c r="O717" s="3" t="s">
        <v>35</v>
      </c>
      <c r="P717" s="3" t="s">
        <v>466</v>
      </c>
      <c r="Q717" s="3" t="s">
        <v>1474</v>
      </c>
      <c r="R717" s="3">
        <v>83843</v>
      </c>
      <c r="S717" s="4">
        <v>42068</v>
      </c>
      <c r="T717" s="4">
        <v>42070</v>
      </c>
      <c r="U717" s="3">
        <v>-262.62</v>
      </c>
      <c r="V717" s="3">
        <v>15</v>
      </c>
      <c r="W717" s="3">
        <v>109.15</v>
      </c>
      <c r="X717" s="3">
        <v>91321</v>
      </c>
      <c r="Y717" s="3">
        <f>Table1[[#This Row],[Unit Price]]-Table1[[#This Row],[Discount]]</f>
        <v>6.95</v>
      </c>
      <c r="Z717" s="3" t="s">
        <v>3221</v>
      </c>
    </row>
    <row r="718" spans="1:26" x14ac:dyDescent="0.2">
      <c r="A718" s="1">
        <v>670</v>
      </c>
      <c r="B718" s="1" t="s">
        <v>1476</v>
      </c>
      <c r="C718" s="1" t="s">
        <v>23</v>
      </c>
      <c r="D718" s="1">
        <v>0.08</v>
      </c>
      <c r="E718" s="1">
        <v>296.18</v>
      </c>
      <c r="F718" s="1">
        <v>54.12</v>
      </c>
      <c r="G718" s="1" t="s">
        <v>2</v>
      </c>
      <c r="H718" s="1" t="s">
        <v>47</v>
      </c>
      <c r="I718" s="1" t="s">
        <v>4</v>
      </c>
      <c r="J718" s="1" t="s">
        <v>5</v>
      </c>
      <c r="K718" s="1" t="s">
        <v>6</v>
      </c>
      <c r="L718" s="1" t="s">
        <v>1055</v>
      </c>
      <c r="M718" s="1">
        <v>0.76</v>
      </c>
      <c r="N718" s="1" t="s">
        <v>8</v>
      </c>
      <c r="O718" s="1" t="s">
        <v>9</v>
      </c>
      <c r="P718" s="1" t="s">
        <v>218</v>
      </c>
      <c r="Q718" s="1" t="s">
        <v>1477</v>
      </c>
      <c r="R718" s="1">
        <v>22025</v>
      </c>
      <c r="S718" s="2">
        <v>42068</v>
      </c>
      <c r="T718" s="2">
        <v>42075</v>
      </c>
      <c r="U718" s="1">
        <v>-187.22200000000001</v>
      </c>
      <c r="V718" s="1">
        <v>5</v>
      </c>
      <c r="W718" s="1">
        <v>1429.81</v>
      </c>
      <c r="X718" s="1">
        <v>88474</v>
      </c>
      <c r="Y718" s="1">
        <f>Table1[[#This Row],[Unit Price]]-Table1[[#This Row],[Discount]]</f>
        <v>296.10000000000002</v>
      </c>
      <c r="Z718" s="1" t="s">
        <v>3219</v>
      </c>
    </row>
    <row r="719" spans="1:26" x14ac:dyDescent="0.2">
      <c r="A719" s="3">
        <v>2944</v>
      </c>
      <c r="B719" s="3" t="s">
        <v>1478</v>
      </c>
      <c r="C719" s="3" t="s">
        <v>23</v>
      </c>
      <c r="D719" s="3">
        <v>0.04</v>
      </c>
      <c r="E719" s="3">
        <v>4.55</v>
      </c>
      <c r="F719" s="3">
        <v>1.49</v>
      </c>
      <c r="G719" s="3" t="s">
        <v>14</v>
      </c>
      <c r="H719" s="3" t="s">
        <v>70</v>
      </c>
      <c r="I719" s="3" t="s">
        <v>24</v>
      </c>
      <c r="J719" s="3" t="s">
        <v>48</v>
      </c>
      <c r="K719" s="3" t="s">
        <v>49</v>
      </c>
      <c r="L719" s="3" t="s">
        <v>1479</v>
      </c>
      <c r="M719" s="3">
        <v>0.35</v>
      </c>
      <c r="N719" s="3" t="s">
        <v>8</v>
      </c>
      <c r="O719" s="3" t="s">
        <v>28</v>
      </c>
      <c r="P719" s="3" t="s">
        <v>265</v>
      </c>
      <c r="Q719" s="3" t="s">
        <v>1480</v>
      </c>
      <c r="R719" s="3">
        <v>48640</v>
      </c>
      <c r="S719" s="4">
        <v>42068</v>
      </c>
      <c r="T719" s="4">
        <v>42070</v>
      </c>
      <c r="U719" s="3">
        <v>28.288</v>
      </c>
      <c r="V719" s="3">
        <v>13</v>
      </c>
      <c r="W719" s="3">
        <v>59.75</v>
      </c>
      <c r="X719" s="3">
        <v>90309</v>
      </c>
      <c r="Y719" s="3">
        <f>Table1[[#This Row],[Unit Price]]-Table1[[#This Row],[Discount]]</f>
        <v>4.51</v>
      </c>
      <c r="Z719" s="3" t="s">
        <v>3220</v>
      </c>
    </row>
    <row r="720" spans="1:26" x14ac:dyDescent="0.2">
      <c r="A720" s="1">
        <v>392</v>
      </c>
      <c r="B720" s="1" t="s">
        <v>1481</v>
      </c>
      <c r="C720" s="1" t="s">
        <v>92</v>
      </c>
      <c r="D720" s="1">
        <v>0.02</v>
      </c>
      <c r="E720" s="1">
        <v>34.979999999999997</v>
      </c>
      <c r="F720" s="1">
        <v>7.53</v>
      </c>
      <c r="G720" s="1" t="s">
        <v>14</v>
      </c>
      <c r="H720" s="1" t="s">
        <v>70</v>
      </c>
      <c r="I720" s="1" t="s">
        <v>16</v>
      </c>
      <c r="J720" s="1" t="s">
        <v>17</v>
      </c>
      <c r="K720" s="1" t="s">
        <v>49</v>
      </c>
      <c r="L720" s="1" t="s">
        <v>1415</v>
      </c>
      <c r="M720" s="1">
        <v>0.76</v>
      </c>
      <c r="N720" s="1" t="s">
        <v>8</v>
      </c>
      <c r="O720" s="1" t="s">
        <v>28</v>
      </c>
      <c r="P720" s="1" t="s">
        <v>56</v>
      </c>
      <c r="Q720" s="1" t="s">
        <v>1482</v>
      </c>
      <c r="R720" s="1">
        <v>63105</v>
      </c>
      <c r="S720" s="2">
        <v>42068</v>
      </c>
      <c r="T720" s="2">
        <v>42070</v>
      </c>
      <c r="U720" s="1">
        <v>-159.68</v>
      </c>
      <c r="V720" s="1">
        <v>1</v>
      </c>
      <c r="W720" s="1">
        <v>37.159999999999997</v>
      </c>
      <c r="X720" s="1">
        <v>86383</v>
      </c>
      <c r="Y720" s="1">
        <f>Table1[[#This Row],[Unit Price]]-Table1[[#This Row],[Discount]]</f>
        <v>34.959999999999994</v>
      </c>
      <c r="Z720" s="1" t="s">
        <v>3220</v>
      </c>
    </row>
    <row r="721" spans="1:26" x14ac:dyDescent="0.2">
      <c r="A721" s="3">
        <v>392</v>
      </c>
      <c r="B721" s="3" t="s">
        <v>1481</v>
      </c>
      <c r="C721" s="3" t="s">
        <v>92</v>
      </c>
      <c r="D721" s="3">
        <v>0.01</v>
      </c>
      <c r="E721" s="3">
        <v>19.989999999999998</v>
      </c>
      <c r="F721" s="3">
        <v>11.17</v>
      </c>
      <c r="G721" s="3" t="s">
        <v>14</v>
      </c>
      <c r="H721" s="3" t="s">
        <v>70</v>
      </c>
      <c r="I721" s="3" t="s">
        <v>4</v>
      </c>
      <c r="J721" s="3" t="s">
        <v>102</v>
      </c>
      <c r="K721" s="3" t="s">
        <v>40</v>
      </c>
      <c r="L721" s="3" t="s">
        <v>465</v>
      </c>
      <c r="M721" s="3">
        <v>0.6</v>
      </c>
      <c r="N721" s="3" t="s">
        <v>8</v>
      </c>
      <c r="O721" s="3" t="s">
        <v>28</v>
      </c>
      <c r="P721" s="3" t="s">
        <v>56</v>
      </c>
      <c r="Q721" s="3" t="s">
        <v>1482</v>
      </c>
      <c r="R721" s="3">
        <v>63105</v>
      </c>
      <c r="S721" s="4">
        <v>42068</v>
      </c>
      <c r="T721" s="4">
        <v>42071</v>
      </c>
      <c r="U721" s="3">
        <v>27.91</v>
      </c>
      <c r="V721" s="3">
        <v>2</v>
      </c>
      <c r="W721" s="3">
        <v>43.65</v>
      </c>
      <c r="X721" s="3">
        <v>86383</v>
      </c>
      <c r="Y721" s="3">
        <f>Table1[[#This Row],[Unit Price]]-Table1[[#This Row],[Discount]]</f>
        <v>19.979999999999997</v>
      </c>
      <c r="Z721" s="3" t="s">
        <v>3220</v>
      </c>
    </row>
    <row r="722" spans="1:26" x14ac:dyDescent="0.2">
      <c r="A722" s="1">
        <v>3003</v>
      </c>
      <c r="B722" s="1" t="s">
        <v>1483</v>
      </c>
      <c r="C722" s="1" t="s">
        <v>92</v>
      </c>
      <c r="D722" s="1">
        <v>0.03</v>
      </c>
      <c r="E722" s="1">
        <v>85.99</v>
      </c>
      <c r="F722" s="1">
        <v>0.99</v>
      </c>
      <c r="G722" s="1" t="s">
        <v>14</v>
      </c>
      <c r="H722" s="1" t="s">
        <v>47</v>
      </c>
      <c r="I722" s="1" t="s">
        <v>16</v>
      </c>
      <c r="J722" s="1" t="s">
        <v>111</v>
      </c>
      <c r="K722" s="1" t="s">
        <v>26</v>
      </c>
      <c r="L722" s="1" t="s">
        <v>1152</v>
      </c>
      <c r="M722" s="1">
        <v>0.55000000000000004</v>
      </c>
      <c r="N722" s="1" t="s">
        <v>8</v>
      </c>
      <c r="O722" s="1" t="s">
        <v>35</v>
      </c>
      <c r="P722" s="1" t="s">
        <v>466</v>
      </c>
      <c r="Q722" s="1" t="s">
        <v>1484</v>
      </c>
      <c r="R722" s="1">
        <v>83814</v>
      </c>
      <c r="S722" s="2">
        <v>42068</v>
      </c>
      <c r="T722" s="2">
        <v>42069</v>
      </c>
      <c r="U722" s="1">
        <v>1037.1044999999999</v>
      </c>
      <c r="V722" s="1">
        <v>20</v>
      </c>
      <c r="W722" s="1">
        <v>1503.05</v>
      </c>
      <c r="X722" s="1">
        <v>91586</v>
      </c>
      <c r="Y722" s="1">
        <f>Table1[[#This Row],[Unit Price]]-Table1[[#This Row],[Discount]]</f>
        <v>85.96</v>
      </c>
      <c r="Z722" s="1" t="s">
        <v>3221</v>
      </c>
    </row>
    <row r="723" spans="1:26" x14ac:dyDescent="0.2">
      <c r="A723" s="3">
        <v>1014</v>
      </c>
      <c r="B723" s="3" t="s">
        <v>1420</v>
      </c>
      <c r="C723" s="3" t="s">
        <v>46</v>
      </c>
      <c r="D723" s="3">
        <v>0.08</v>
      </c>
      <c r="E723" s="3">
        <v>10.91</v>
      </c>
      <c r="F723" s="3">
        <v>2.99</v>
      </c>
      <c r="G723" s="3" t="s">
        <v>14</v>
      </c>
      <c r="H723" s="3" t="s">
        <v>47</v>
      </c>
      <c r="I723" s="3" t="s">
        <v>24</v>
      </c>
      <c r="J723" s="3" t="s">
        <v>48</v>
      </c>
      <c r="K723" s="3" t="s">
        <v>49</v>
      </c>
      <c r="L723" s="3" t="s">
        <v>1485</v>
      </c>
      <c r="M723" s="3">
        <v>0.38</v>
      </c>
      <c r="N723" s="3" t="s">
        <v>8</v>
      </c>
      <c r="O723" s="3" t="s">
        <v>9</v>
      </c>
      <c r="P723" s="3" t="s">
        <v>20</v>
      </c>
      <c r="Q723" s="3" t="s">
        <v>1421</v>
      </c>
      <c r="R723" s="3">
        <v>72022</v>
      </c>
      <c r="S723" s="4">
        <v>42068</v>
      </c>
      <c r="T723" s="4">
        <v>42069</v>
      </c>
      <c r="U723" s="3">
        <v>-2.1</v>
      </c>
      <c r="V723" s="3">
        <v>11</v>
      </c>
      <c r="W723" s="3">
        <v>119.99</v>
      </c>
      <c r="X723" s="3">
        <v>88388</v>
      </c>
      <c r="Y723" s="3">
        <f>Table1[[#This Row],[Unit Price]]-Table1[[#This Row],[Discount]]</f>
        <v>10.83</v>
      </c>
      <c r="Z723" s="3" t="s">
        <v>3219</v>
      </c>
    </row>
    <row r="724" spans="1:26" x14ac:dyDescent="0.2">
      <c r="A724" s="1">
        <v>1279</v>
      </c>
      <c r="B724" s="1" t="s">
        <v>1423</v>
      </c>
      <c r="C724" s="1" t="s">
        <v>46</v>
      </c>
      <c r="D724" s="1">
        <v>0</v>
      </c>
      <c r="E724" s="1">
        <v>442.14</v>
      </c>
      <c r="F724" s="1">
        <v>14.7</v>
      </c>
      <c r="G724" s="1" t="s">
        <v>2</v>
      </c>
      <c r="H724" s="1" t="s">
        <v>70</v>
      </c>
      <c r="I724" s="1" t="s">
        <v>16</v>
      </c>
      <c r="J724" s="1" t="s">
        <v>32</v>
      </c>
      <c r="K724" s="1" t="s">
        <v>33</v>
      </c>
      <c r="L724" s="1" t="s">
        <v>1288</v>
      </c>
      <c r="M724" s="1">
        <v>0.56000000000000005</v>
      </c>
      <c r="N724" s="1" t="s">
        <v>8</v>
      </c>
      <c r="O724" s="1" t="s">
        <v>28</v>
      </c>
      <c r="P724" s="1" t="s">
        <v>29</v>
      </c>
      <c r="Q724" s="1" t="s">
        <v>1424</v>
      </c>
      <c r="R724" s="1">
        <v>46324</v>
      </c>
      <c r="S724" s="2">
        <v>42068</v>
      </c>
      <c r="T724" s="2">
        <v>42068</v>
      </c>
      <c r="U724" s="1">
        <v>501.51</v>
      </c>
      <c r="V724" s="1">
        <v>5</v>
      </c>
      <c r="W724" s="1">
        <v>2343.34</v>
      </c>
      <c r="X724" s="1">
        <v>90115</v>
      </c>
      <c r="Y724" s="1">
        <f>Table1[[#This Row],[Unit Price]]-Table1[[#This Row],[Discount]]</f>
        <v>442.14</v>
      </c>
      <c r="Z724" s="1" t="s">
        <v>3220</v>
      </c>
    </row>
    <row r="725" spans="1:26" x14ac:dyDescent="0.2">
      <c r="A725" s="3">
        <v>1432</v>
      </c>
      <c r="B725" s="3" t="s">
        <v>1486</v>
      </c>
      <c r="C725" s="3" t="s">
        <v>46</v>
      </c>
      <c r="D725" s="3">
        <v>0.05</v>
      </c>
      <c r="E725" s="3">
        <v>9.7799999999999994</v>
      </c>
      <c r="F725" s="3">
        <v>1.39</v>
      </c>
      <c r="G725" s="3" t="s">
        <v>14</v>
      </c>
      <c r="H725" s="3" t="s">
        <v>70</v>
      </c>
      <c r="I725" s="3" t="s">
        <v>24</v>
      </c>
      <c r="J725" s="3" t="s">
        <v>321</v>
      </c>
      <c r="K725" s="3" t="s">
        <v>49</v>
      </c>
      <c r="L725" s="3" t="s">
        <v>1487</v>
      </c>
      <c r="M725" s="3">
        <v>0.39</v>
      </c>
      <c r="N725" s="3" t="s">
        <v>8</v>
      </c>
      <c r="O725" s="3" t="s">
        <v>28</v>
      </c>
      <c r="P725" s="3" t="s">
        <v>29</v>
      </c>
      <c r="Q725" s="3" t="s">
        <v>1488</v>
      </c>
      <c r="R725" s="3">
        <v>46203</v>
      </c>
      <c r="S725" s="4">
        <v>42068</v>
      </c>
      <c r="T725" s="4">
        <v>42069</v>
      </c>
      <c r="U725" s="3">
        <v>74.278499999999994</v>
      </c>
      <c r="V725" s="3">
        <v>11</v>
      </c>
      <c r="W725" s="3">
        <v>107.65</v>
      </c>
      <c r="X725" s="3">
        <v>86826</v>
      </c>
      <c r="Y725" s="3">
        <f>Table1[[#This Row],[Unit Price]]-Table1[[#This Row],[Discount]]</f>
        <v>9.7299999999999986</v>
      </c>
      <c r="Z725" s="3" t="s">
        <v>3220</v>
      </c>
    </row>
    <row r="726" spans="1:26" x14ac:dyDescent="0.2">
      <c r="A726" s="1">
        <v>1433</v>
      </c>
      <c r="B726" s="1" t="s">
        <v>1489</v>
      </c>
      <c r="C726" s="1" t="s">
        <v>46</v>
      </c>
      <c r="D726" s="1">
        <v>0.02</v>
      </c>
      <c r="E726" s="1">
        <v>3.28</v>
      </c>
      <c r="F726" s="1">
        <v>3.97</v>
      </c>
      <c r="G726" s="1" t="s">
        <v>63</v>
      </c>
      <c r="H726" s="1" t="s">
        <v>70</v>
      </c>
      <c r="I726" s="1" t="s">
        <v>24</v>
      </c>
      <c r="J726" s="1" t="s">
        <v>25</v>
      </c>
      <c r="K726" s="1" t="s">
        <v>26</v>
      </c>
      <c r="L726" s="1" t="s">
        <v>343</v>
      </c>
      <c r="M726" s="1">
        <v>0.56000000000000005</v>
      </c>
      <c r="N726" s="1" t="s">
        <v>8</v>
      </c>
      <c r="O726" s="1" t="s">
        <v>28</v>
      </c>
      <c r="P726" s="1" t="s">
        <v>29</v>
      </c>
      <c r="Q726" s="1" t="s">
        <v>1490</v>
      </c>
      <c r="R726" s="1">
        <v>47130</v>
      </c>
      <c r="S726" s="2">
        <v>42068</v>
      </c>
      <c r="T726" s="2">
        <v>42069</v>
      </c>
      <c r="U726" s="1">
        <v>-66.349999999999994</v>
      </c>
      <c r="V726" s="1">
        <v>7</v>
      </c>
      <c r="W726" s="1">
        <v>25.15</v>
      </c>
      <c r="X726" s="1">
        <v>86826</v>
      </c>
      <c r="Y726" s="1">
        <f>Table1[[#This Row],[Unit Price]]-Table1[[#This Row],[Discount]]</f>
        <v>3.26</v>
      </c>
      <c r="Z726" s="1" t="s">
        <v>3220</v>
      </c>
    </row>
    <row r="727" spans="1:26" x14ac:dyDescent="0.2">
      <c r="A727" s="3">
        <v>2006</v>
      </c>
      <c r="B727" s="3" t="s">
        <v>1491</v>
      </c>
      <c r="C727" s="3" t="s">
        <v>46</v>
      </c>
      <c r="D727" s="3">
        <v>0.03</v>
      </c>
      <c r="E727" s="3">
        <v>5.78</v>
      </c>
      <c r="F727" s="3">
        <v>5.37</v>
      </c>
      <c r="G727" s="3" t="s">
        <v>14</v>
      </c>
      <c r="H727" s="3" t="s">
        <v>47</v>
      </c>
      <c r="I727" s="3" t="s">
        <v>24</v>
      </c>
      <c r="J727" s="3" t="s">
        <v>64</v>
      </c>
      <c r="K727" s="3" t="s">
        <v>49</v>
      </c>
      <c r="L727" s="3" t="s">
        <v>1492</v>
      </c>
      <c r="M727" s="3">
        <v>0.36</v>
      </c>
      <c r="N727" s="3" t="s">
        <v>8</v>
      </c>
      <c r="O727" s="3" t="s">
        <v>35</v>
      </c>
      <c r="P727" s="3" t="s">
        <v>36</v>
      </c>
      <c r="Q727" s="3" t="s">
        <v>1219</v>
      </c>
      <c r="R727" s="3">
        <v>81301</v>
      </c>
      <c r="S727" s="4">
        <v>42068</v>
      </c>
      <c r="T727" s="4">
        <v>42069</v>
      </c>
      <c r="U727" s="3">
        <v>-63.35</v>
      </c>
      <c r="V727" s="3">
        <v>15</v>
      </c>
      <c r="W727" s="3">
        <v>88.22</v>
      </c>
      <c r="X727" s="3">
        <v>88798</v>
      </c>
      <c r="Y727" s="3">
        <f>Table1[[#This Row],[Unit Price]]-Table1[[#This Row],[Discount]]</f>
        <v>5.75</v>
      </c>
      <c r="Z727" s="3" t="s">
        <v>3221</v>
      </c>
    </row>
    <row r="728" spans="1:26" x14ac:dyDescent="0.2">
      <c r="A728" s="1">
        <v>868</v>
      </c>
      <c r="B728" s="1" t="s">
        <v>1344</v>
      </c>
      <c r="C728" s="1" t="s">
        <v>1</v>
      </c>
      <c r="D728" s="1">
        <v>0.06</v>
      </c>
      <c r="E728" s="1">
        <v>6.48</v>
      </c>
      <c r="F728" s="1">
        <v>8.8800000000000008</v>
      </c>
      <c r="G728" s="1" t="s">
        <v>14</v>
      </c>
      <c r="H728" s="1" t="s">
        <v>70</v>
      </c>
      <c r="I728" s="1" t="s">
        <v>24</v>
      </c>
      <c r="J728" s="1" t="s">
        <v>64</v>
      </c>
      <c r="K728" s="1" t="s">
        <v>49</v>
      </c>
      <c r="L728" s="1" t="s">
        <v>1493</v>
      </c>
      <c r="M728" s="1">
        <v>0.37</v>
      </c>
      <c r="N728" s="1" t="s">
        <v>8</v>
      </c>
      <c r="O728" s="1" t="s">
        <v>28</v>
      </c>
      <c r="P728" s="1" t="s">
        <v>60</v>
      </c>
      <c r="Q728" s="1" t="s">
        <v>1346</v>
      </c>
      <c r="R728" s="1">
        <v>55126</v>
      </c>
      <c r="S728" s="2">
        <v>42069</v>
      </c>
      <c r="T728" s="2">
        <v>42070</v>
      </c>
      <c r="U728" s="1">
        <v>-237.47</v>
      </c>
      <c r="V728" s="1">
        <v>20</v>
      </c>
      <c r="W728" s="1">
        <v>125.77</v>
      </c>
      <c r="X728" s="1">
        <v>91195</v>
      </c>
      <c r="Y728" s="1">
        <f>Table1[[#This Row],[Unit Price]]-Table1[[#This Row],[Discount]]</f>
        <v>6.4200000000000008</v>
      </c>
      <c r="Z728" s="1" t="s">
        <v>3220</v>
      </c>
    </row>
    <row r="729" spans="1:26" x14ac:dyDescent="0.2">
      <c r="A729" s="3">
        <v>3008</v>
      </c>
      <c r="B729" s="3" t="s">
        <v>1494</v>
      </c>
      <c r="C729" s="3" t="s">
        <v>1</v>
      </c>
      <c r="D729" s="3">
        <v>0.05</v>
      </c>
      <c r="E729" s="3">
        <v>9.99</v>
      </c>
      <c r="F729" s="3">
        <v>4.78</v>
      </c>
      <c r="G729" s="3" t="s">
        <v>14</v>
      </c>
      <c r="H729" s="3" t="s">
        <v>47</v>
      </c>
      <c r="I729" s="3" t="s">
        <v>24</v>
      </c>
      <c r="J729" s="3" t="s">
        <v>64</v>
      </c>
      <c r="K729" s="3" t="s">
        <v>49</v>
      </c>
      <c r="L729" s="3" t="s">
        <v>1495</v>
      </c>
      <c r="M729" s="3">
        <v>0.4</v>
      </c>
      <c r="N729" s="3" t="s">
        <v>8</v>
      </c>
      <c r="O729" s="3" t="s">
        <v>28</v>
      </c>
      <c r="P729" s="3" t="s">
        <v>60</v>
      </c>
      <c r="Q729" s="3" t="s">
        <v>1496</v>
      </c>
      <c r="R729" s="3">
        <v>55343</v>
      </c>
      <c r="S729" s="4">
        <v>42069</v>
      </c>
      <c r="T729" s="4">
        <v>42070</v>
      </c>
      <c r="U729" s="3">
        <v>41.3</v>
      </c>
      <c r="V729" s="3">
        <v>20</v>
      </c>
      <c r="W729" s="3">
        <v>203.37</v>
      </c>
      <c r="X729" s="3">
        <v>89414</v>
      </c>
      <c r="Y729" s="3">
        <f>Table1[[#This Row],[Unit Price]]-Table1[[#This Row],[Discount]]</f>
        <v>9.94</v>
      </c>
      <c r="Z729" s="3" t="s">
        <v>3220</v>
      </c>
    </row>
    <row r="730" spans="1:26" x14ac:dyDescent="0.2">
      <c r="A730" s="1">
        <v>688</v>
      </c>
      <c r="B730" s="1" t="s">
        <v>1497</v>
      </c>
      <c r="C730" s="1" t="s">
        <v>23</v>
      </c>
      <c r="D730" s="1">
        <v>0.06</v>
      </c>
      <c r="E730" s="1">
        <v>4.18</v>
      </c>
      <c r="F730" s="1">
        <v>2.99</v>
      </c>
      <c r="G730" s="1" t="s">
        <v>14</v>
      </c>
      <c r="H730" s="1" t="s">
        <v>3</v>
      </c>
      <c r="I730" s="1" t="s">
        <v>24</v>
      </c>
      <c r="J730" s="1" t="s">
        <v>48</v>
      </c>
      <c r="K730" s="1" t="s">
        <v>49</v>
      </c>
      <c r="L730" s="1" t="s">
        <v>1498</v>
      </c>
      <c r="M730" s="1">
        <v>0.37</v>
      </c>
      <c r="N730" s="1" t="s">
        <v>8</v>
      </c>
      <c r="O730" s="1" t="s">
        <v>28</v>
      </c>
      <c r="P730" s="1" t="s">
        <v>56</v>
      </c>
      <c r="Q730" s="1" t="s">
        <v>1499</v>
      </c>
      <c r="R730" s="1">
        <v>63116</v>
      </c>
      <c r="S730" s="2">
        <v>42069</v>
      </c>
      <c r="T730" s="2">
        <v>42071</v>
      </c>
      <c r="U730" s="1">
        <v>-12.718999999999999</v>
      </c>
      <c r="V730" s="1">
        <v>5</v>
      </c>
      <c r="W730" s="1">
        <v>21.34</v>
      </c>
      <c r="X730" s="1">
        <v>88504</v>
      </c>
      <c r="Y730" s="1">
        <f>Table1[[#This Row],[Unit Price]]-Table1[[#This Row],[Discount]]</f>
        <v>4.12</v>
      </c>
      <c r="Z730" s="1" t="s">
        <v>3220</v>
      </c>
    </row>
    <row r="731" spans="1:26" x14ac:dyDescent="0.2">
      <c r="A731" s="3">
        <v>797</v>
      </c>
      <c r="B731" s="3" t="s">
        <v>1500</v>
      </c>
      <c r="C731" s="3" t="s">
        <v>23</v>
      </c>
      <c r="D731" s="3">
        <v>0.09</v>
      </c>
      <c r="E731" s="3">
        <v>6.48</v>
      </c>
      <c r="F731" s="3">
        <v>6.86</v>
      </c>
      <c r="G731" s="3" t="s">
        <v>14</v>
      </c>
      <c r="H731" s="3" t="s">
        <v>70</v>
      </c>
      <c r="I731" s="3" t="s">
        <v>24</v>
      </c>
      <c r="J731" s="3" t="s">
        <v>64</v>
      </c>
      <c r="K731" s="3" t="s">
        <v>49</v>
      </c>
      <c r="L731" s="3" t="s">
        <v>1501</v>
      </c>
      <c r="M731" s="3">
        <v>0.37</v>
      </c>
      <c r="N731" s="3" t="s">
        <v>8</v>
      </c>
      <c r="O731" s="3" t="s">
        <v>35</v>
      </c>
      <c r="P731" s="3" t="s">
        <v>122</v>
      </c>
      <c r="Q731" s="3" t="s">
        <v>1502</v>
      </c>
      <c r="R731" s="3">
        <v>84067</v>
      </c>
      <c r="S731" s="4">
        <v>42069</v>
      </c>
      <c r="T731" s="4">
        <v>42071</v>
      </c>
      <c r="U731" s="3">
        <v>-62.23</v>
      </c>
      <c r="V731" s="3">
        <v>8</v>
      </c>
      <c r="W731" s="3">
        <v>50.88</v>
      </c>
      <c r="X731" s="3">
        <v>86870</v>
      </c>
      <c r="Y731" s="3">
        <f>Table1[[#This Row],[Unit Price]]-Table1[[#This Row],[Discount]]</f>
        <v>6.3900000000000006</v>
      </c>
      <c r="Z731" s="3" t="s">
        <v>3221</v>
      </c>
    </row>
    <row r="732" spans="1:26" x14ac:dyDescent="0.2">
      <c r="A732" s="1">
        <v>2729</v>
      </c>
      <c r="B732" s="1" t="s">
        <v>1503</v>
      </c>
      <c r="C732" s="1" t="s">
        <v>23</v>
      </c>
      <c r="D732" s="1">
        <v>0.08</v>
      </c>
      <c r="E732" s="1">
        <v>230.98</v>
      </c>
      <c r="F732" s="1">
        <v>23.78</v>
      </c>
      <c r="G732" s="1" t="s">
        <v>2</v>
      </c>
      <c r="H732" s="1" t="s">
        <v>15</v>
      </c>
      <c r="I732" s="1" t="s">
        <v>4</v>
      </c>
      <c r="J732" s="1" t="s">
        <v>5</v>
      </c>
      <c r="K732" s="1" t="s">
        <v>6</v>
      </c>
      <c r="L732" s="1" t="s">
        <v>1504</v>
      </c>
      <c r="M732" s="1">
        <v>0.6</v>
      </c>
      <c r="N732" s="1" t="s">
        <v>8</v>
      </c>
      <c r="O732" s="1" t="s">
        <v>35</v>
      </c>
      <c r="P732" s="1" t="s">
        <v>42</v>
      </c>
      <c r="Q732" s="1" t="s">
        <v>380</v>
      </c>
      <c r="R732" s="1">
        <v>98226</v>
      </c>
      <c r="S732" s="2">
        <v>42069</v>
      </c>
      <c r="T732" s="2">
        <v>42073</v>
      </c>
      <c r="U732" s="1">
        <v>501.69</v>
      </c>
      <c r="V732" s="1">
        <v>4</v>
      </c>
      <c r="W732" s="1">
        <v>924.8</v>
      </c>
      <c r="X732" s="1">
        <v>88114</v>
      </c>
      <c r="Y732" s="1">
        <f>Table1[[#This Row],[Unit Price]]-Table1[[#This Row],[Discount]]</f>
        <v>230.89999999999998</v>
      </c>
      <c r="Z732" s="1" t="s">
        <v>3221</v>
      </c>
    </row>
    <row r="733" spans="1:26" x14ac:dyDescent="0.2">
      <c r="A733" s="3">
        <v>1771</v>
      </c>
      <c r="B733" s="3" t="s">
        <v>1505</v>
      </c>
      <c r="C733" s="3" t="s">
        <v>92</v>
      </c>
      <c r="D733" s="3">
        <v>7.0000000000000007E-2</v>
      </c>
      <c r="E733" s="3">
        <v>60.98</v>
      </c>
      <c r="F733" s="3">
        <v>49</v>
      </c>
      <c r="G733" s="3" t="s">
        <v>14</v>
      </c>
      <c r="H733" s="3" t="s">
        <v>47</v>
      </c>
      <c r="I733" s="3" t="s">
        <v>24</v>
      </c>
      <c r="J733" s="3" t="s">
        <v>71</v>
      </c>
      <c r="K733" s="3" t="s">
        <v>40</v>
      </c>
      <c r="L733" s="3" t="s">
        <v>1506</v>
      </c>
      <c r="M733" s="3">
        <v>0.59</v>
      </c>
      <c r="N733" s="3" t="s">
        <v>8</v>
      </c>
      <c r="O733" s="3" t="s">
        <v>28</v>
      </c>
      <c r="P733" s="3" t="s">
        <v>79</v>
      </c>
      <c r="Q733" s="3" t="s">
        <v>1013</v>
      </c>
      <c r="R733" s="3">
        <v>61032</v>
      </c>
      <c r="S733" s="4">
        <v>42069</v>
      </c>
      <c r="T733" s="4">
        <v>42070</v>
      </c>
      <c r="U733" s="3">
        <v>-807.89</v>
      </c>
      <c r="V733" s="3">
        <v>7</v>
      </c>
      <c r="W733" s="3">
        <v>410.17</v>
      </c>
      <c r="X733" s="3">
        <v>89106</v>
      </c>
      <c r="Y733" s="3">
        <f>Table1[[#This Row],[Unit Price]]-Table1[[#This Row],[Discount]]</f>
        <v>60.91</v>
      </c>
      <c r="Z733" s="3" t="s">
        <v>3220</v>
      </c>
    </row>
    <row r="734" spans="1:26" x14ac:dyDescent="0.2">
      <c r="A734" s="1">
        <v>945</v>
      </c>
      <c r="B734" s="1" t="s">
        <v>1507</v>
      </c>
      <c r="C734" s="1" t="s">
        <v>46</v>
      </c>
      <c r="D734" s="1">
        <v>0.03</v>
      </c>
      <c r="E734" s="1">
        <v>31.74</v>
      </c>
      <c r="F734" s="1">
        <v>12.62</v>
      </c>
      <c r="G734" s="1" t="s">
        <v>14</v>
      </c>
      <c r="H734" s="1" t="s">
        <v>47</v>
      </c>
      <c r="I734" s="1" t="s">
        <v>24</v>
      </c>
      <c r="J734" s="1" t="s">
        <v>48</v>
      </c>
      <c r="K734" s="1" t="s">
        <v>49</v>
      </c>
      <c r="L734" s="1" t="s">
        <v>1508</v>
      </c>
      <c r="M734" s="1">
        <v>0.37</v>
      </c>
      <c r="N734" s="1" t="s">
        <v>8</v>
      </c>
      <c r="O734" s="1" t="s">
        <v>35</v>
      </c>
      <c r="P734" s="1" t="s">
        <v>66</v>
      </c>
      <c r="Q734" s="1" t="s">
        <v>1509</v>
      </c>
      <c r="R734" s="1">
        <v>95070</v>
      </c>
      <c r="S734" s="2">
        <v>42069</v>
      </c>
      <c r="T734" s="2">
        <v>42069</v>
      </c>
      <c r="U734" s="1">
        <v>-4.3010000000000002</v>
      </c>
      <c r="V734" s="1">
        <v>3</v>
      </c>
      <c r="W734" s="1">
        <v>98.7</v>
      </c>
      <c r="X734" s="1">
        <v>86567</v>
      </c>
      <c r="Y734" s="1">
        <f>Table1[[#This Row],[Unit Price]]-Table1[[#This Row],[Discount]]</f>
        <v>31.709999999999997</v>
      </c>
      <c r="Z734" s="1" t="s">
        <v>3221</v>
      </c>
    </row>
    <row r="735" spans="1:26" x14ac:dyDescent="0.2">
      <c r="A735" s="3">
        <v>3327</v>
      </c>
      <c r="B735" s="3" t="s">
        <v>1510</v>
      </c>
      <c r="C735" s="3" t="s">
        <v>46</v>
      </c>
      <c r="D735" s="3">
        <v>0.06</v>
      </c>
      <c r="E735" s="3">
        <v>113.98</v>
      </c>
      <c r="F735" s="3">
        <v>30</v>
      </c>
      <c r="G735" s="3" t="s">
        <v>2</v>
      </c>
      <c r="H735" s="3" t="s">
        <v>3</v>
      </c>
      <c r="I735" s="3" t="s">
        <v>4</v>
      </c>
      <c r="J735" s="3" t="s">
        <v>85</v>
      </c>
      <c r="K735" s="3" t="s">
        <v>33</v>
      </c>
      <c r="L735" s="3" t="s">
        <v>1511</v>
      </c>
      <c r="M735" s="3">
        <v>0.69</v>
      </c>
      <c r="N735" s="3" t="s">
        <v>8</v>
      </c>
      <c r="O735" s="3" t="s">
        <v>28</v>
      </c>
      <c r="P735" s="3" t="s">
        <v>265</v>
      </c>
      <c r="Q735" s="3" t="s">
        <v>1512</v>
      </c>
      <c r="R735" s="3">
        <v>48060</v>
      </c>
      <c r="S735" s="4">
        <v>42069</v>
      </c>
      <c r="T735" s="4">
        <v>42071</v>
      </c>
      <c r="U735" s="3">
        <v>-127.3</v>
      </c>
      <c r="V735" s="3">
        <v>3</v>
      </c>
      <c r="W735" s="3">
        <v>356.14</v>
      </c>
      <c r="X735" s="3">
        <v>87272</v>
      </c>
      <c r="Y735" s="3">
        <f>Table1[[#This Row],[Unit Price]]-Table1[[#This Row],[Discount]]</f>
        <v>113.92</v>
      </c>
      <c r="Z735" s="3" t="s">
        <v>3220</v>
      </c>
    </row>
    <row r="736" spans="1:26" x14ac:dyDescent="0.2">
      <c r="A736" s="1">
        <v>3327</v>
      </c>
      <c r="B736" s="1" t="s">
        <v>1510</v>
      </c>
      <c r="C736" s="1" t="s">
        <v>46</v>
      </c>
      <c r="D736" s="1">
        <v>0.05</v>
      </c>
      <c r="E736" s="1">
        <v>6.48</v>
      </c>
      <c r="F736" s="1">
        <v>6.86</v>
      </c>
      <c r="G736" s="1" t="s">
        <v>14</v>
      </c>
      <c r="H736" s="1" t="s">
        <v>3</v>
      </c>
      <c r="I736" s="1" t="s">
        <v>24</v>
      </c>
      <c r="J736" s="1" t="s">
        <v>64</v>
      </c>
      <c r="K736" s="1" t="s">
        <v>49</v>
      </c>
      <c r="L736" s="1" t="s">
        <v>1501</v>
      </c>
      <c r="M736" s="1">
        <v>0.37</v>
      </c>
      <c r="N736" s="1" t="s">
        <v>8</v>
      </c>
      <c r="O736" s="1" t="s">
        <v>28</v>
      </c>
      <c r="P736" s="1" t="s">
        <v>265</v>
      </c>
      <c r="Q736" s="1" t="s">
        <v>1512</v>
      </c>
      <c r="R736" s="1">
        <v>48060</v>
      </c>
      <c r="S736" s="2">
        <v>42069</v>
      </c>
      <c r="T736" s="2">
        <v>42071</v>
      </c>
      <c r="U736" s="1">
        <v>-52.77</v>
      </c>
      <c r="V736" s="1">
        <v>4</v>
      </c>
      <c r="W736" s="1">
        <v>27.08</v>
      </c>
      <c r="X736" s="1">
        <v>87272</v>
      </c>
      <c r="Y736" s="1">
        <f>Table1[[#This Row],[Unit Price]]-Table1[[#This Row],[Discount]]</f>
        <v>6.4300000000000006</v>
      </c>
      <c r="Z736" s="1" t="s">
        <v>3220</v>
      </c>
    </row>
    <row r="737" spans="1:26" x14ac:dyDescent="0.2">
      <c r="A737" s="3">
        <v>1020</v>
      </c>
      <c r="B737" s="3" t="s">
        <v>994</v>
      </c>
      <c r="C737" s="3" t="s">
        <v>1</v>
      </c>
      <c r="D737" s="3">
        <v>0.09</v>
      </c>
      <c r="E737" s="3">
        <v>517.48</v>
      </c>
      <c r="F737" s="3">
        <v>16.63</v>
      </c>
      <c r="G737" s="3" t="s">
        <v>2</v>
      </c>
      <c r="H737" s="3" t="s">
        <v>3</v>
      </c>
      <c r="I737" s="3" t="s">
        <v>16</v>
      </c>
      <c r="J737" s="3" t="s">
        <v>32</v>
      </c>
      <c r="K737" s="3" t="s">
        <v>6</v>
      </c>
      <c r="L737" s="3" t="s">
        <v>1513</v>
      </c>
      <c r="M737" s="3">
        <v>0.59</v>
      </c>
      <c r="N737" s="3" t="s">
        <v>8</v>
      </c>
      <c r="O737" s="3" t="s">
        <v>28</v>
      </c>
      <c r="P737" s="3" t="s">
        <v>513</v>
      </c>
      <c r="Q737" s="3" t="s">
        <v>996</v>
      </c>
      <c r="R737" s="3">
        <v>66762</v>
      </c>
      <c r="S737" s="4">
        <v>42070</v>
      </c>
      <c r="T737" s="4">
        <v>42070</v>
      </c>
      <c r="U737" s="3">
        <v>909.36</v>
      </c>
      <c r="V737" s="3">
        <v>5</v>
      </c>
      <c r="W737" s="3">
        <v>2354.54</v>
      </c>
      <c r="X737" s="3">
        <v>88632</v>
      </c>
      <c r="Y737" s="3">
        <f>Table1[[#This Row],[Unit Price]]-Table1[[#This Row],[Discount]]</f>
        <v>517.39</v>
      </c>
      <c r="Z737" s="3" t="s">
        <v>3220</v>
      </c>
    </row>
    <row r="738" spans="1:26" x14ac:dyDescent="0.2">
      <c r="A738" s="1">
        <v>850</v>
      </c>
      <c r="B738" s="1" t="s">
        <v>1514</v>
      </c>
      <c r="C738" s="1" t="s">
        <v>46</v>
      </c>
      <c r="D738" s="1">
        <v>7.0000000000000007E-2</v>
      </c>
      <c r="E738" s="1">
        <v>6.08</v>
      </c>
      <c r="F738" s="1">
        <v>0.91</v>
      </c>
      <c r="G738" s="1" t="s">
        <v>14</v>
      </c>
      <c r="H738" s="1" t="s">
        <v>70</v>
      </c>
      <c r="I738" s="1" t="s">
        <v>24</v>
      </c>
      <c r="J738" s="1" t="s">
        <v>25</v>
      </c>
      <c r="K738" s="1" t="s">
        <v>26</v>
      </c>
      <c r="L738" s="1" t="s">
        <v>1515</v>
      </c>
      <c r="M738" s="1">
        <v>0.51</v>
      </c>
      <c r="N738" s="1" t="s">
        <v>8</v>
      </c>
      <c r="O738" s="1" t="s">
        <v>35</v>
      </c>
      <c r="P738" s="1" t="s">
        <v>66</v>
      </c>
      <c r="Q738" s="1" t="s">
        <v>1516</v>
      </c>
      <c r="R738" s="1">
        <v>93117</v>
      </c>
      <c r="S738" s="2">
        <v>42070</v>
      </c>
      <c r="T738" s="2">
        <v>42071</v>
      </c>
      <c r="U738" s="1">
        <v>19.57</v>
      </c>
      <c r="V738" s="1">
        <v>7</v>
      </c>
      <c r="W738" s="1">
        <v>41.96</v>
      </c>
      <c r="X738" s="1">
        <v>88569</v>
      </c>
      <c r="Y738" s="1">
        <f>Table1[[#This Row],[Unit Price]]-Table1[[#This Row],[Discount]]</f>
        <v>6.01</v>
      </c>
      <c r="Z738" s="1" t="s">
        <v>3221</v>
      </c>
    </row>
    <row r="739" spans="1:26" x14ac:dyDescent="0.2">
      <c r="A739" s="3">
        <v>851</v>
      </c>
      <c r="B739" s="3" t="s">
        <v>1340</v>
      </c>
      <c r="C739" s="3" t="s">
        <v>46</v>
      </c>
      <c r="D739" s="3">
        <v>0.08</v>
      </c>
      <c r="E739" s="3">
        <v>19.899999999999999</v>
      </c>
      <c r="F739" s="3">
        <v>5.29</v>
      </c>
      <c r="G739" s="3" t="s">
        <v>14</v>
      </c>
      <c r="H739" s="3" t="s">
        <v>70</v>
      </c>
      <c r="I739" s="3" t="s">
        <v>24</v>
      </c>
      <c r="J739" s="3" t="s">
        <v>71</v>
      </c>
      <c r="K739" s="3" t="s">
        <v>120</v>
      </c>
      <c r="L739" s="3" t="s">
        <v>1517</v>
      </c>
      <c r="M739" s="3">
        <v>0.4</v>
      </c>
      <c r="N739" s="3" t="s">
        <v>8</v>
      </c>
      <c r="O739" s="3" t="s">
        <v>35</v>
      </c>
      <c r="P739" s="3" t="s">
        <v>66</v>
      </c>
      <c r="Q739" s="3" t="s">
        <v>1342</v>
      </c>
      <c r="R739" s="3">
        <v>91745</v>
      </c>
      <c r="S739" s="4">
        <v>42070</v>
      </c>
      <c r="T739" s="4">
        <v>42072</v>
      </c>
      <c r="U739" s="3">
        <v>107.11</v>
      </c>
      <c r="V739" s="3">
        <v>13</v>
      </c>
      <c r="W739" s="3">
        <v>240.46</v>
      </c>
      <c r="X739" s="3">
        <v>88569</v>
      </c>
      <c r="Y739" s="3">
        <f>Table1[[#This Row],[Unit Price]]-Table1[[#This Row],[Discount]]</f>
        <v>19.82</v>
      </c>
      <c r="Z739" s="3" t="s">
        <v>3221</v>
      </c>
    </row>
    <row r="740" spans="1:26" x14ac:dyDescent="0.2">
      <c r="A740" s="1">
        <v>851</v>
      </c>
      <c r="B740" s="1" t="s">
        <v>1340</v>
      </c>
      <c r="C740" s="1" t="s">
        <v>46</v>
      </c>
      <c r="D740" s="1">
        <v>0.02</v>
      </c>
      <c r="E740" s="1">
        <v>3.36</v>
      </c>
      <c r="F740" s="1">
        <v>6.27</v>
      </c>
      <c r="G740" s="1" t="s">
        <v>14</v>
      </c>
      <c r="H740" s="1" t="s">
        <v>70</v>
      </c>
      <c r="I740" s="1" t="s">
        <v>24</v>
      </c>
      <c r="J740" s="1" t="s">
        <v>48</v>
      </c>
      <c r="K740" s="1" t="s">
        <v>49</v>
      </c>
      <c r="L740" s="1" t="s">
        <v>162</v>
      </c>
      <c r="M740" s="1">
        <v>0.4</v>
      </c>
      <c r="N740" s="1" t="s">
        <v>8</v>
      </c>
      <c r="O740" s="1" t="s">
        <v>35</v>
      </c>
      <c r="P740" s="1" t="s">
        <v>66</v>
      </c>
      <c r="Q740" s="1" t="s">
        <v>1342</v>
      </c>
      <c r="R740" s="1">
        <v>91745</v>
      </c>
      <c r="S740" s="2">
        <v>42070</v>
      </c>
      <c r="T740" s="2">
        <v>42072</v>
      </c>
      <c r="U740" s="1">
        <v>-216.154</v>
      </c>
      <c r="V740" s="1">
        <v>21</v>
      </c>
      <c r="W740" s="1">
        <v>74.08</v>
      </c>
      <c r="X740" s="1">
        <v>88569</v>
      </c>
      <c r="Y740" s="1">
        <f>Table1[[#This Row],[Unit Price]]-Table1[[#This Row],[Discount]]</f>
        <v>3.34</v>
      </c>
      <c r="Z740" s="1" t="s">
        <v>3221</v>
      </c>
    </row>
    <row r="741" spans="1:26" x14ac:dyDescent="0.2">
      <c r="A741" s="3">
        <v>2750</v>
      </c>
      <c r="B741" s="3" t="s">
        <v>1518</v>
      </c>
      <c r="C741" s="3" t="s">
        <v>1</v>
      </c>
      <c r="D741" s="3">
        <v>0.02</v>
      </c>
      <c r="E741" s="3">
        <v>161.55000000000001</v>
      </c>
      <c r="F741" s="3">
        <v>19.989999999999998</v>
      </c>
      <c r="G741" s="3" t="s">
        <v>14</v>
      </c>
      <c r="H741" s="3" t="s">
        <v>3</v>
      </c>
      <c r="I741" s="3" t="s">
        <v>24</v>
      </c>
      <c r="J741" s="3" t="s">
        <v>54</v>
      </c>
      <c r="K741" s="3" t="s">
        <v>49</v>
      </c>
      <c r="L741" s="3" t="s">
        <v>55</v>
      </c>
      <c r="M741" s="3">
        <v>0.66</v>
      </c>
      <c r="N741" s="3" t="s">
        <v>8</v>
      </c>
      <c r="O741" s="3" t="s">
        <v>9</v>
      </c>
      <c r="P741" s="3" t="s">
        <v>218</v>
      </c>
      <c r="Q741" s="3" t="s">
        <v>1519</v>
      </c>
      <c r="R741" s="3">
        <v>22980</v>
      </c>
      <c r="S741" s="4">
        <v>42071</v>
      </c>
      <c r="T741" s="4">
        <v>42071</v>
      </c>
      <c r="U741" s="3">
        <v>664.51800000000003</v>
      </c>
      <c r="V741" s="3">
        <v>4</v>
      </c>
      <c r="W741" s="3">
        <v>657.61</v>
      </c>
      <c r="X741" s="3">
        <v>91424</v>
      </c>
      <c r="Y741" s="3">
        <f>Table1[[#This Row],[Unit Price]]-Table1[[#This Row],[Discount]]</f>
        <v>161.53</v>
      </c>
      <c r="Z741" s="3" t="s">
        <v>3219</v>
      </c>
    </row>
    <row r="742" spans="1:26" x14ac:dyDescent="0.2">
      <c r="A742" s="1">
        <v>2770</v>
      </c>
      <c r="B742" s="1" t="s">
        <v>1520</v>
      </c>
      <c r="C742" s="1" t="s">
        <v>1</v>
      </c>
      <c r="D742" s="1">
        <v>0.02</v>
      </c>
      <c r="E742" s="1">
        <v>11.55</v>
      </c>
      <c r="F742" s="1">
        <v>2.36</v>
      </c>
      <c r="G742" s="1" t="s">
        <v>14</v>
      </c>
      <c r="H742" s="1" t="s">
        <v>70</v>
      </c>
      <c r="I742" s="1" t="s">
        <v>24</v>
      </c>
      <c r="J742" s="1" t="s">
        <v>25</v>
      </c>
      <c r="K742" s="1" t="s">
        <v>26</v>
      </c>
      <c r="L742" s="1" t="s">
        <v>356</v>
      </c>
      <c r="M742" s="1">
        <v>0.55000000000000004</v>
      </c>
      <c r="N742" s="1" t="s">
        <v>8</v>
      </c>
      <c r="O742" s="1" t="s">
        <v>9</v>
      </c>
      <c r="P742" s="1" t="s">
        <v>51</v>
      </c>
      <c r="Q742" s="1" t="s">
        <v>1521</v>
      </c>
      <c r="R742" s="1">
        <v>30338</v>
      </c>
      <c r="S742" s="2">
        <v>42071</v>
      </c>
      <c r="T742" s="2">
        <v>42073</v>
      </c>
      <c r="U742" s="1">
        <v>1289.3820000000001</v>
      </c>
      <c r="V742" s="1">
        <v>14</v>
      </c>
      <c r="W742" s="1">
        <v>159.53</v>
      </c>
      <c r="X742" s="1">
        <v>88975</v>
      </c>
      <c r="Y742" s="1">
        <f>Table1[[#This Row],[Unit Price]]-Table1[[#This Row],[Discount]]</f>
        <v>11.530000000000001</v>
      </c>
      <c r="Z742" s="1" t="s">
        <v>3219</v>
      </c>
    </row>
    <row r="743" spans="1:26" x14ac:dyDescent="0.2">
      <c r="A743" s="3">
        <v>2837</v>
      </c>
      <c r="B743" s="3" t="s">
        <v>1522</v>
      </c>
      <c r="C743" s="3" t="s">
        <v>13</v>
      </c>
      <c r="D743" s="3">
        <v>7.0000000000000007E-2</v>
      </c>
      <c r="E743" s="3">
        <v>51.98</v>
      </c>
      <c r="F743" s="3">
        <v>10.17</v>
      </c>
      <c r="G743" s="3" t="s">
        <v>14</v>
      </c>
      <c r="H743" s="3" t="s">
        <v>47</v>
      </c>
      <c r="I743" s="3" t="s">
        <v>16</v>
      </c>
      <c r="J743" s="3" t="s">
        <v>32</v>
      </c>
      <c r="K743" s="3" t="s">
        <v>120</v>
      </c>
      <c r="L743" s="3" t="s">
        <v>1523</v>
      </c>
      <c r="M743" s="3">
        <v>0.37</v>
      </c>
      <c r="N743" s="3" t="s">
        <v>8</v>
      </c>
      <c r="O743" s="3" t="s">
        <v>28</v>
      </c>
      <c r="P743" s="3" t="s">
        <v>183</v>
      </c>
      <c r="Q743" s="3" t="s">
        <v>1524</v>
      </c>
      <c r="R743" s="3">
        <v>74133</v>
      </c>
      <c r="S743" s="4">
        <v>42071</v>
      </c>
      <c r="T743" s="4">
        <v>42073</v>
      </c>
      <c r="U743" s="3">
        <v>439.78530000000001</v>
      </c>
      <c r="V743" s="3">
        <v>13</v>
      </c>
      <c r="W743" s="3">
        <v>637.37</v>
      </c>
      <c r="X743" s="3">
        <v>89801</v>
      </c>
      <c r="Y743" s="3">
        <f>Table1[[#This Row],[Unit Price]]-Table1[[#This Row],[Discount]]</f>
        <v>51.91</v>
      </c>
      <c r="Z743" s="3" t="s">
        <v>3220</v>
      </c>
    </row>
    <row r="744" spans="1:26" x14ac:dyDescent="0.2">
      <c r="A744" s="1">
        <v>2837</v>
      </c>
      <c r="B744" s="1" t="s">
        <v>1522</v>
      </c>
      <c r="C744" s="1" t="s">
        <v>13</v>
      </c>
      <c r="D744" s="1">
        <v>0.1</v>
      </c>
      <c r="E744" s="1">
        <v>80.97</v>
      </c>
      <c r="F744" s="1">
        <v>33.6</v>
      </c>
      <c r="G744" s="1" t="s">
        <v>2</v>
      </c>
      <c r="H744" s="1" t="s">
        <v>47</v>
      </c>
      <c r="I744" s="1" t="s">
        <v>16</v>
      </c>
      <c r="J744" s="1" t="s">
        <v>32</v>
      </c>
      <c r="K744" s="1" t="s">
        <v>33</v>
      </c>
      <c r="L744" s="1" t="s">
        <v>885</v>
      </c>
      <c r="M744" s="1">
        <v>0.37</v>
      </c>
      <c r="N744" s="1" t="s">
        <v>8</v>
      </c>
      <c r="O744" s="1" t="s">
        <v>28</v>
      </c>
      <c r="P744" s="1" t="s">
        <v>183</v>
      </c>
      <c r="Q744" s="1" t="s">
        <v>1524</v>
      </c>
      <c r="R744" s="1">
        <v>74133</v>
      </c>
      <c r="S744" s="2">
        <v>42071</v>
      </c>
      <c r="T744" s="2">
        <v>42074</v>
      </c>
      <c r="U744" s="1">
        <v>-149.4573</v>
      </c>
      <c r="V744" s="1">
        <v>3</v>
      </c>
      <c r="W744" s="1">
        <v>232.16</v>
      </c>
      <c r="X744" s="1">
        <v>89801</v>
      </c>
      <c r="Y744" s="1">
        <f>Table1[[#This Row],[Unit Price]]-Table1[[#This Row],[Discount]]</f>
        <v>80.87</v>
      </c>
      <c r="Z744" s="1" t="s">
        <v>3220</v>
      </c>
    </row>
    <row r="745" spans="1:26" x14ac:dyDescent="0.2">
      <c r="A745" s="3">
        <v>693</v>
      </c>
      <c r="B745" s="3" t="s">
        <v>1525</v>
      </c>
      <c r="C745" s="3" t="s">
        <v>23</v>
      </c>
      <c r="D745" s="3">
        <v>0.09</v>
      </c>
      <c r="E745" s="3">
        <v>5.34</v>
      </c>
      <c r="F745" s="3">
        <v>2.99</v>
      </c>
      <c r="G745" s="3" t="s">
        <v>63</v>
      </c>
      <c r="H745" s="3" t="s">
        <v>3</v>
      </c>
      <c r="I745" s="3" t="s">
        <v>24</v>
      </c>
      <c r="J745" s="3" t="s">
        <v>48</v>
      </c>
      <c r="K745" s="3" t="s">
        <v>49</v>
      </c>
      <c r="L745" s="3" t="s">
        <v>1354</v>
      </c>
      <c r="M745" s="3">
        <v>0.38</v>
      </c>
      <c r="N745" s="3" t="s">
        <v>8</v>
      </c>
      <c r="O745" s="3" t="s">
        <v>35</v>
      </c>
      <c r="P745" s="3" t="s">
        <v>36</v>
      </c>
      <c r="Q745" s="3" t="s">
        <v>1526</v>
      </c>
      <c r="R745" s="3">
        <v>80229</v>
      </c>
      <c r="S745" s="4">
        <v>42071</v>
      </c>
      <c r="T745" s="4">
        <v>42078</v>
      </c>
      <c r="U745" s="3">
        <v>9.4860000000000007</v>
      </c>
      <c r="V745" s="3">
        <v>17</v>
      </c>
      <c r="W745" s="3">
        <v>95.1</v>
      </c>
      <c r="X745" s="3">
        <v>87812</v>
      </c>
      <c r="Y745" s="3">
        <f>Table1[[#This Row],[Unit Price]]-Table1[[#This Row],[Discount]]</f>
        <v>5.25</v>
      </c>
      <c r="Z745" s="3" t="s">
        <v>3221</v>
      </c>
    </row>
    <row r="746" spans="1:26" x14ac:dyDescent="0.2">
      <c r="A746" s="1">
        <v>693</v>
      </c>
      <c r="B746" s="1" t="s">
        <v>1525</v>
      </c>
      <c r="C746" s="1" t="s">
        <v>23</v>
      </c>
      <c r="D746" s="1">
        <v>7.0000000000000007E-2</v>
      </c>
      <c r="E746" s="1">
        <v>140.97999999999999</v>
      </c>
      <c r="F746" s="1">
        <v>53.48</v>
      </c>
      <c r="G746" s="1" t="s">
        <v>2</v>
      </c>
      <c r="H746" s="1" t="s">
        <v>3</v>
      </c>
      <c r="I746" s="1" t="s">
        <v>4</v>
      </c>
      <c r="J746" s="1" t="s">
        <v>93</v>
      </c>
      <c r="K746" s="1" t="s">
        <v>6</v>
      </c>
      <c r="L746" s="1" t="s">
        <v>1527</v>
      </c>
      <c r="M746" s="1">
        <v>0.65</v>
      </c>
      <c r="N746" s="1" t="s">
        <v>8</v>
      </c>
      <c r="O746" s="1" t="s">
        <v>35</v>
      </c>
      <c r="P746" s="1" t="s">
        <v>36</v>
      </c>
      <c r="Q746" s="1" t="s">
        <v>1526</v>
      </c>
      <c r="R746" s="1">
        <v>80229</v>
      </c>
      <c r="S746" s="2">
        <v>42071</v>
      </c>
      <c r="T746" s="2">
        <v>42078</v>
      </c>
      <c r="U746" s="1">
        <v>-263.64999999999998</v>
      </c>
      <c r="V746" s="1">
        <v>5</v>
      </c>
      <c r="W746" s="1">
        <v>734.74</v>
      </c>
      <c r="X746" s="1">
        <v>87812</v>
      </c>
      <c r="Y746" s="1">
        <f>Table1[[#This Row],[Unit Price]]-Table1[[#This Row],[Discount]]</f>
        <v>140.91</v>
      </c>
      <c r="Z746" s="1" t="s">
        <v>3221</v>
      </c>
    </row>
    <row r="747" spans="1:26" x14ac:dyDescent="0.2">
      <c r="A747" s="3">
        <v>693</v>
      </c>
      <c r="B747" s="3" t="s">
        <v>1525</v>
      </c>
      <c r="C747" s="3" t="s">
        <v>23</v>
      </c>
      <c r="D747" s="3">
        <v>0.06</v>
      </c>
      <c r="E747" s="3">
        <v>205.99</v>
      </c>
      <c r="F747" s="3">
        <v>5.26</v>
      </c>
      <c r="G747" s="3" t="s">
        <v>14</v>
      </c>
      <c r="H747" s="3" t="s">
        <v>3</v>
      </c>
      <c r="I747" s="3" t="s">
        <v>16</v>
      </c>
      <c r="J747" s="3" t="s">
        <v>111</v>
      </c>
      <c r="K747" s="3" t="s">
        <v>49</v>
      </c>
      <c r="L747" s="3" t="s">
        <v>1528</v>
      </c>
      <c r="M747" s="3">
        <v>0.56000000000000005</v>
      </c>
      <c r="N747" s="3" t="s">
        <v>8</v>
      </c>
      <c r="O747" s="3" t="s">
        <v>35</v>
      </c>
      <c r="P747" s="3" t="s">
        <v>36</v>
      </c>
      <c r="Q747" s="3" t="s">
        <v>1526</v>
      </c>
      <c r="R747" s="3">
        <v>80229</v>
      </c>
      <c r="S747" s="4">
        <v>42071</v>
      </c>
      <c r="T747" s="4">
        <v>42078</v>
      </c>
      <c r="U747" s="3">
        <v>890.18100000000004</v>
      </c>
      <c r="V747" s="3">
        <v>11</v>
      </c>
      <c r="W747" s="3">
        <v>1882.87</v>
      </c>
      <c r="X747" s="3">
        <v>87812</v>
      </c>
      <c r="Y747" s="3">
        <f>Table1[[#This Row],[Unit Price]]-Table1[[#This Row],[Discount]]</f>
        <v>205.93</v>
      </c>
      <c r="Z747" s="3" t="s">
        <v>3221</v>
      </c>
    </row>
    <row r="748" spans="1:26" x14ac:dyDescent="0.2">
      <c r="A748" s="1">
        <v>1718</v>
      </c>
      <c r="B748" s="1" t="s">
        <v>1529</v>
      </c>
      <c r="C748" s="1" t="s">
        <v>23</v>
      </c>
      <c r="D748" s="1">
        <v>0.01</v>
      </c>
      <c r="E748" s="1">
        <v>300.98</v>
      </c>
      <c r="F748" s="1">
        <v>64.73</v>
      </c>
      <c r="G748" s="1" t="s">
        <v>2</v>
      </c>
      <c r="H748" s="1" t="s">
        <v>15</v>
      </c>
      <c r="I748" s="1" t="s">
        <v>4</v>
      </c>
      <c r="J748" s="1" t="s">
        <v>85</v>
      </c>
      <c r="K748" s="1" t="s">
        <v>33</v>
      </c>
      <c r="L748" s="1" t="s">
        <v>1316</v>
      </c>
      <c r="M748" s="1">
        <v>0.56000000000000005</v>
      </c>
      <c r="N748" s="1" t="s">
        <v>8</v>
      </c>
      <c r="O748" s="1" t="s">
        <v>9</v>
      </c>
      <c r="P748" s="1" t="s">
        <v>73</v>
      </c>
      <c r="Q748" s="1" t="s">
        <v>1530</v>
      </c>
      <c r="R748" s="1">
        <v>27529</v>
      </c>
      <c r="S748" s="2">
        <v>42071</v>
      </c>
      <c r="T748" s="2">
        <v>42078</v>
      </c>
      <c r="U748" s="1">
        <v>-48.874000000000002</v>
      </c>
      <c r="V748" s="1">
        <v>3</v>
      </c>
      <c r="W748" s="1">
        <v>974.14</v>
      </c>
      <c r="X748" s="1">
        <v>90621</v>
      </c>
      <c r="Y748" s="1">
        <f>Table1[[#This Row],[Unit Price]]-Table1[[#This Row],[Discount]]</f>
        <v>300.97000000000003</v>
      </c>
      <c r="Z748" s="1" t="s">
        <v>3219</v>
      </c>
    </row>
    <row r="749" spans="1:26" x14ac:dyDescent="0.2">
      <c r="A749" s="3">
        <v>1075</v>
      </c>
      <c r="B749" s="3" t="s">
        <v>1531</v>
      </c>
      <c r="C749" s="3" t="s">
        <v>13</v>
      </c>
      <c r="D749" s="3">
        <v>0.04</v>
      </c>
      <c r="E749" s="3">
        <v>19.23</v>
      </c>
      <c r="F749" s="3">
        <v>6.15</v>
      </c>
      <c r="G749" s="3" t="s">
        <v>14</v>
      </c>
      <c r="H749" s="3" t="s">
        <v>47</v>
      </c>
      <c r="I749" s="3" t="s">
        <v>4</v>
      </c>
      <c r="J749" s="3" t="s">
        <v>102</v>
      </c>
      <c r="K749" s="3" t="s">
        <v>18</v>
      </c>
      <c r="L749" s="3" t="s">
        <v>1253</v>
      </c>
      <c r="M749" s="3">
        <v>0.44</v>
      </c>
      <c r="N749" s="3" t="s">
        <v>8</v>
      </c>
      <c r="O749" s="3" t="s">
        <v>28</v>
      </c>
      <c r="P749" s="3" t="s">
        <v>79</v>
      </c>
      <c r="Q749" s="3" t="s">
        <v>1532</v>
      </c>
      <c r="R749" s="3">
        <v>60441</v>
      </c>
      <c r="S749" s="4">
        <v>42072</v>
      </c>
      <c r="T749" s="4">
        <v>42073</v>
      </c>
      <c r="U749" s="3">
        <v>152.4348</v>
      </c>
      <c r="V749" s="3">
        <v>11</v>
      </c>
      <c r="W749" s="3">
        <v>220.92</v>
      </c>
      <c r="X749" s="3">
        <v>86422</v>
      </c>
      <c r="Y749" s="3">
        <f>Table1[[#This Row],[Unit Price]]-Table1[[#This Row],[Discount]]</f>
        <v>19.190000000000001</v>
      </c>
      <c r="Z749" s="3" t="s">
        <v>3220</v>
      </c>
    </row>
    <row r="750" spans="1:26" x14ac:dyDescent="0.2">
      <c r="A750" s="1">
        <v>2258</v>
      </c>
      <c r="B750" s="1" t="s">
        <v>1533</v>
      </c>
      <c r="C750" s="1" t="s">
        <v>23</v>
      </c>
      <c r="D750" s="1">
        <v>0.01</v>
      </c>
      <c r="E750" s="1">
        <v>7.64</v>
      </c>
      <c r="F750" s="1">
        <v>1.39</v>
      </c>
      <c r="G750" s="1" t="s">
        <v>63</v>
      </c>
      <c r="H750" s="1" t="s">
        <v>70</v>
      </c>
      <c r="I750" s="1" t="s">
        <v>24</v>
      </c>
      <c r="J750" s="1" t="s">
        <v>321</v>
      </c>
      <c r="K750" s="1" t="s">
        <v>49</v>
      </c>
      <c r="L750" s="1" t="s">
        <v>1534</v>
      </c>
      <c r="M750" s="1">
        <v>0.36</v>
      </c>
      <c r="N750" s="1" t="s">
        <v>8</v>
      </c>
      <c r="O750" s="1" t="s">
        <v>9</v>
      </c>
      <c r="P750" s="1" t="s">
        <v>73</v>
      </c>
      <c r="Q750" s="1" t="s">
        <v>1535</v>
      </c>
      <c r="R750" s="1">
        <v>27801</v>
      </c>
      <c r="S750" s="2">
        <v>42072</v>
      </c>
      <c r="T750" s="2">
        <v>42076</v>
      </c>
      <c r="U750" s="1">
        <v>-1676.6120000000001</v>
      </c>
      <c r="V750" s="1">
        <v>9</v>
      </c>
      <c r="W750" s="1">
        <v>73.290000000000006</v>
      </c>
      <c r="X750" s="1">
        <v>87962</v>
      </c>
      <c r="Y750" s="1">
        <f>Table1[[#This Row],[Unit Price]]-Table1[[#This Row],[Discount]]</f>
        <v>7.63</v>
      </c>
      <c r="Z750" s="1" t="s">
        <v>3219</v>
      </c>
    </row>
    <row r="751" spans="1:26" x14ac:dyDescent="0.2">
      <c r="A751" s="3">
        <v>2258</v>
      </c>
      <c r="B751" s="3" t="s">
        <v>1533</v>
      </c>
      <c r="C751" s="3" t="s">
        <v>23</v>
      </c>
      <c r="D751" s="3">
        <v>7.0000000000000007E-2</v>
      </c>
      <c r="E751" s="3">
        <v>400.97</v>
      </c>
      <c r="F751" s="3">
        <v>48.26</v>
      </c>
      <c r="G751" s="3" t="s">
        <v>2</v>
      </c>
      <c r="H751" s="3" t="s">
        <v>70</v>
      </c>
      <c r="I751" s="3" t="s">
        <v>16</v>
      </c>
      <c r="J751" s="3" t="s">
        <v>32</v>
      </c>
      <c r="K751" s="3" t="s">
        <v>6</v>
      </c>
      <c r="L751" s="3" t="s">
        <v>1536</v>
      </c>
      <c r="M751" s="3">
        <v>0.36</v>
      </c>
      <c r="N751" s="3" t="s">
        <v>8</v>
      </c>
      <c r="O751" s="3" t="s">
        <v>9</v>
      </c>
      <c r="P751" s="3" t="s">
        <v>73</v>
      </c>
      <c r="Q751" s="3" t="s">
        <v>1535</v>
      </c>
      <c r="R751" s="3">
        <v>27801</v>
      </c>
      <c r="S751" s="4">
        <v>42072</v>
      </c>
      <c r="T751" s="4">
        <v>42076</v>
      </c>
      <c r="U751" s="3">
        <v>45.127800000000001</v>
      </c>
      <c r="V751" s="3">
        <v>8</v>
      </c>
      <c r="W751" s="3">
        <v>2961.32</v>
      </c>
      <c r="X751" s="3">
        <v>87962</v>
      </c>
      <c r="Y751" s="3">
        <f>Table1[[#This Row],[Unit Price]]-Table1[[#This Row],[Discount]]</f>
        <v>400.90000000000003</v>
      </c>
      <c r="Z751" s="3" t="s">
        <v>3219</v>
      </c>
    </row>
    <row r="752" spans="1:26" x14ac:dyDescent="0.2">
      <c r="A752" s="1">
        <v>2855</v>
      </c>
      <c r="B752" s="1" t="s">
        <v>654</v>
      </c>
      <c r="C752" s="1" t="s">
        <v>23</v>
      </c>
      <c r="D752" s="1">
        <v>0.09</v>
      </c>
      <c r="E752" s="1">
        <v>6783.02</v>
      </c>
      <c r="F752" s="1">
        <v>24.49</v>
      </c>
      <c r="G752" s="1" t="s">
        <v>14</v>
      </c>
      <c r="H752" s="1" t="s">
        <v>15</v>
      </c>
      <c r="I752" s="1" t="s">
        <v>16</v>
      </c>
      <c r="J752" s="1" t="s">
        <v>32</v>
      </c>
      <c r="K752" s="1" t="s">
        <v>40</v>
      </c>
      <c r="L752" s="1" t="s">
        <v>290</v>
      </c>
      <c r="M752" s="1">
        <v>0.39</v>
      </c>
      <c r="N752" s="1" t="s">
        <v>8</v>
      </c>
      <c r="O752" s="1" t="s">
        <v>35</v>
      </c>
      <c r="P752" s="1" t="s">
        <v>42</v>
      </c>
      <c r="Q752" s="1" t="s">
        <v>656</v>
      </c>
      <c r="R752" s="1">
        <v>98198</v>
      </c>
      <c r="S752" s="2">
        <v>42073</v>
      </c>
      <c r="T752" s="2">
        <v>42077</v>
      </c>
      <c r="U752" s="1">
        <v>-14140.7016</v>
      </c>
      <c r="V752" s="1">
        <v>1</v>
      </c>
      <c r="W752" s="1">
        <v>6296</v>
      </c>
      <c r="X752" s="1">
        <v>87317</v>
      </c>
      <c r="Y752" s="1">
        <f>Table1[[#This Row],[Unit Price]]-Table1[[#This Row],[Discount]]</f>
        <v>6782.93</v>
      </c>
      <c r="Z752" s="1" t="s">
        <v>3221</v>
      </c>
    </row>
    <row r="753" spans="1:26" x14ac:dyDescent="0.2">
      <c r="A753" s="3">
        <v>2545</v>
      </c>
      <c r="B753" s="3" t="s">
        <v>1537</v>
      </c>
      <c r="C753" s="3" t="s">
        <v>92</v>
      </c>
      <c r="D753" s="3">
        <v>0.01</v>
      </c>
      <c r="E753" s="3">
        <v>99.99</v>
      </c>
      <c r="F753" s="3">
        <v>19.989999999999998</v>
      </c>
      <c r="G753" s="3" t="s">
        <v>63</v>
      </c>
      <c r="H753" s="3" t="s">
        <v>47</v>
      </c>
      <c r="I753" s="3" t="s">
        <v>16</v>
      </c>
      <c r="J753" s="3" t="s">
        <v>32</v>
      </c>
      <c r="K753" s="3" t="s">
        <v>49</v>
      </c>
      <c r="L753" s="3" t="s">
        <v>1538</v>
      </c>
      <c r="M753" s="3">
        <v>0.52</v>
      </c>
      <c r="N753" s="3" t="s">
        <v>8</v>
      </c>
      <c r="O753" s="3" t="s">
        <v>9</v>
      </c>
      <c r="P753" s="3" t="s">
        <v>218</v>
      </c>
      <c r="Q753" s="3" t="s">
        <v>854</v>
      </c>
      <c r="R753" s="3">
        <v>22153</v>
      </c>
      <c r="S753" s="4">
        <v>42073</v>
      </c>
      <c r="T753" s="4">
        <v>42075</v>
      </c>
      <c r="U753" s="3">
        <v>90.024000000000001</v>
      </c>
      <c r="V753" s="3">
        <v>2</v>
      </c>
      <c r="W753" s="3">
        <v>202.98</v>
      </c>
      <c r="X753" s="3">
        <v>87915</v>
      </c>
      <c r="Y753" s="3">
        <f>Table1[[#This Row],[Unit Price]]-Table1[[#This Row],[Discount]]</f>
        <v>99.97999999999999</v>
      </c>
      <c r="Z753" s="3" t="s">
        <v>3219</v>
      </c>
    </row>
    <row r="754" spans="1:26" x14ac:dyDescent="0.2">
      <c r="A754" s="1">
        <v>3194</v>
      </c>
      <c r="B754" s="1" t="s">
        <v>1539</v>
      </c>
      <c r="C754" s="1" t="s">
        <v>92</v>
      </c>
      <c r="D754" s="1">
        <v>0.1</v>
      </c>
      <c r="E754" s="1">
        <v>4.9800000000000004</v>
      </c>
      <c r="F754" s="1">
        <v>7.54</v>
      </c>
      <c r="G754" s="1" t="s">
        <v>14</v>
      </c>
      <c r="H754" s="1" t="s">
        <v>15</v>
      </c>
      <c r="I754" s="1" t="s">
        <v>24</v>
      </c>
      <c r="J754" s="1" t="s">
        <v>64</v>
      </c>
      <c r="K754" s="1" t="s">
        <v>49</v>
      </c>
      <c r="L754" s="1" t="s">
        <v>1540</v>
      </c>
      <c r="M754" s="1">
        <v>0.38</v>
      </c>
      <c r="N754" s="1" t="s">
        <v>8</v>
      </c>
      <c r="O754" s="1" t="s">
        <v>9</v>
      </c>
      <c r="P754" s="1" t="s">
        <v>99</v>
      </c>
      <c r="Q754" s="1" t="s">
        <v>412</v>
      </c>
      <c r="R754" s="1">
        <v>34609</v>
      </c>
      <c r="S754" s="2">
        <v>42073</v>
      </c>
      <c r="T754" s="2">
        <v>42074</v>
      </c>
      <c r="U754" s="1">
        <v>45.078000000000003</v>
      </c>
      <c r="V754" s="1">
        <v>9</v>
      </c>
      <c r="W754" s="1">
        <v>43.84</v>
      </c>
      <c r="X754" s="1">
        <v>89805</v>
      </c>
      <c r="Y754" s="1">
        <f>Table1[[#This Row],[Unit Price]]-Table1[[#This Row],[Discount]]</f>
        <v>4.8800000000000008</v>
      </c>
      <c r="Z754" s="1" t="s">
        <v>3219</v>
      </c>
    </row>
    <row r="755" spans="1:26" x14ac:dyDescent="0.2">
      <c r="A755" s="3">
        <v>3194</v>
      </c>
      <c r="B755" s="3" t="s">
        <v>1539</v>
      </c>
      <c r="C755" s="3" t="s">
        <v>92</v>
      </c>
      <c r="D755" s="3">
        <v>0</v>
      </c>
      <c r="E755" s="3">
        <v>22.84</v>
      </c>
      <c r="F755" s="3">
        <v>8.18</v>
      </c>
      <c r="G755" s="3" t="s">
        <v>14</v>
      </c>
      <c r="H755" s="3" t="s">
        <v>15</v>
      </c>
      <c r="I755" s="3" t="s">
        <v>24</v>
      </c>
      <c r="J755" s="3" t="s">
        <v>64</v>
      </c>
      <c r="K755" s="3" t="s">
        <v>49</v>
      </c>
      <c r="L755" s="3" t="s">
        <v>581</v>
      </c>
      <c r="M755" s="3">
        <v>0.39</v>
      </c>
      <c r="N755" s="3" t="s">
        <v>8</v>
      </c>
      <c r="O755" s="3" t="s">
        <v>9</v>
      </c>
      <c r="P755" s="3" t="s">
        <v>99</v>
      </c>
      <c r="Q755" s="3" t="s">
        <v>412</v>
      </c>
      <c r="R755" s="3">
        <v>34609</v>
      </c>
      <c r="S755" s="4">
        <v>42073</v>
      </c>
      <c r="T755" s="4">
        <v>42075</v>
      </c>
      <c r="U755" s="3">
        <v>-110.376</v>
      </c>
      <c r="V755" s="3">
        <v>6</v>
      </c>
      <c r="W755" s="3">
        <v>141.74</v>
      </c>
      <c r="X755" s="3">
        <v>89805</v>
      </c>
      <c r="Y755" s="3">
        <f>Table1[[#This Row],[Unit Price]]-Table1[[#This Row],[Discount]]</f>
        <v>22.84</v>
      </c>
      <c r="Z755" s="3" t="s">
        <v>3219</v>
      </c>
    </row>
    <row r="756" spans="1:26" x14ac:dyDescent="0.2">
      <c r="A756" s="1">
        <v>52</v>
      </c>
      <c r="B756" s="1" t="s">
        <v>1541</v>
      </c>
      <c r="C756" s="1" t="s">
        <v>46</v>
      </c>
      <c r="D756" s="1">
        <v>0</v>
      </c>
      <c r="E756" s="1">
        <v>115.99</v>
      </c>
      <c r="F756" s="1">
        <v>2.5</v>
      </c>
      <c r="G756" s="1" t="s">
        <v>14</v>
      </c>
      <c r="H756" s="1" t="s">
        <v>70</v>
      </c>
      <c r="I756" s="1" t="s">
        <v>16</v>
      </c>
      <c r="J756" s="1" t="s">
        <v>111</v>
      </c>
      <c r="K756" s="1" t="s">
        <v>49</v>
      </c>
      <c r="L756" s="1" t="s">
        <v>1542</v>
      </c>
      <c r="M756" s="1">
        <v>0.56999999999999995</v>
      </c>
      <c r="N756" s="1" t="s">
        <v>8</v>
      </c>
      <c r="O756" s="1" t="s">
        <v>35</v>
      </c>
      <c r="P756" s="1" t="s">
        <v>42</v>
      </c>
      <c r="Q756" s="1" t="s">
        <v>1543</v>
      </c>
      <c r="R756" s="1">
        <v>98373</v>
      </c>
      <c r="S756" s="2">
        <v>42073</v>
      </c>
      <c r="T756" s="2">
        <v>42073</v>
      </c>
      <c r="U756" s="1">
        <v>162.666</v>
      </c>
      <c r="V756" s="1">
        <v>6</v>
      </c>
      <c r="W756" s="1">
        <v>627.04</v>
      </c>
      <c r="X756" s="1">
        <v>88426</v>
      </c>
      <c r="Y756" s="1">
        <f>Table1[[#This Row],[Unit Price]]-Table1[[#This Row],[Discount]]</f>
        <v>115.99</v>
      </c>
      <c r="Z756" s="1" t="s">
        <v>3221</v>
      </c>
    </row>
    <row r="757" spans="1:26" x14ac:dyDescent="0.2">
      <c r="A757" s="3">
        <v>53</v>
      </c>
      <c r="B757" s="3" t="s">
        <v>816</v>
      </c>
      <c r="C757" s="3" t="s">
        <v>46</v>
      </c>
      <c r="D757" s="3">
        <v>0.02</v>
      </c>
      <c r="E757" s="3">
        <v>5.98</v>
      </c>
      <c r="F757" s="3">
        <v>5.79</v>
      </c>
      <c r="G757" s="3" t="s">
        <v>14</v>
      </c>
      <c r="H757" s="3" t="s">
        <v>70</v>
      </c>
      <c r="I757" s="3" t="s">
        <v>24</v>
      </c>
      <c r="J757" s="3" t="s">
        <v>64</v>
      </c>
      <c r="K757" s="3" t="s">
        <v>49</v>
      </c>
      <c r="L757" s="3" t="s">
        <v>447</v>
      </c>
      <c r="M757" s="3">
        <v>0.36</v>
      </c>
      <c r="N757" s="3" t="s">
        <v>8</v>
      </c>
      <c r="O757" s="3" t="s">
        <v>35</v>
      </c>
      <c r="P757" s="3" t="s">
        <v>42</v>
      </c>
      <c r="Q757" s="3" t="s">
        <v>818</v>
      </c>
      <c r="R757" s="3">
        <v>98052</v>
      </c>
      <c r="S757" s="4">
        <v>42073</v>
      </c>
      <c r="T757" s="4">
        <v>42074</v>
      </c>
      <c r="U757" s="3">
        <v>-67.489999999999995</v>
      </c>
      <c r="V757" s="3">
        <v>17</v>
      </c>
      <c r="W757" s="3">
        <v>110.19</v>
      </c>
      <c r="X757" s="3">
        <v>88426</v>
      </c>
      <c r="Y757" s="3">
        <f>Table1[[#This Row],[Unit Price]]-Table1[[#This Row],[Discount]]</f>
        <v>5.9600000000000009</v>
      </c>
      <c r="Z757" s="3" t="s">
        <v>3221</v>
      </c>
    </row>
    <row r="758" spans="1:26" x14ac:dyDescent="0.2">
      <c r="A758" s="1">
        <v>753</v>
      </c>
      <c r="B758" s="1" t="s">
        <v>1544</v>
      </c>
      <c r="C758" s="1" t="s">
        <v>1</v>
      </c>
      <c r="D758" s="1">
        <v>0.06</v>
      </c>
      <c r="E758" s="1">
        <v>2.61</v>
      </c>
      <c r="F758" s="1">
        <v>0.5</v>
      </c>
      <c r="G758" s="1" t="s">
        <v>63</v>
      </c>
      <c r="H758" s="1" t="s">
        <v>70</v>
      </c>
      <c r="I758" s="1" t="s">
        <v>24</v>
      </c>
      <c r="J758" s="1" t="s">
        <v>128</v>
      </c>
      <c r="K758" s="1" t="s">
        <v>49</v>
      </c>
      <c r="L758" s="1" t="s">
        <v>1545</v>
      </c>
      <c r="M758" s="1">
        <v>0.39</v>
      </c>
      <c r="N758" s="1" t="s">
        <v>8</v>
      </c>
      <c r="O758" s="1" t="s">
        <v>35</v>
      </c>
      <c r="P758" s="1" t="s">
        <v>564</v>
      </c>
      <c r="Q758" s="1" t="s">
        <v>1546</v>
      </c>
      <c r="R758" s="1">
        <v>86301</v>
      </c>
      <c r="S758" s="2">
        <v>42074</v>
      </c>
      <c r="T758" s="2">
        <v>42074</v>
      </c>
      <c r="U758" s="1">
        <v>10.85</v>
      </c>
      <c r="V758" s="1">
        <v>1</v>
      </c>
      <c r="W758" s="1">
        <v>17.59</v>
      </c>
      <c r="X758" s="1">
        <v>90438</v>
      </c>
      <c r="Y758" s="1">
        <f>Table1[[#This Row],[Unit Price]]-Table1[[#This Row],[Discount]]</f>
        <v>2.5499999999999998</v>
      </c>
      <c r="Z758" s="1" t="s">
        <v>3221</v>
      </c>
    </row>
    <row r="759" spans="1:26" x14ac:dyDescent="0.2">
      <c r="A759" s="3">
        <v>753</v>
      </c>
      <c r="B759" s="3" t="s">
        <v>1544</v>
      </c>
      <c r="C759" s="3" t="s">
        <v>1</v>
      </c>
      <c r="D759" s="3">
        <v>0.01</v>
      </c>
      <c r="E759" s="3">
        <v>6.35</v>
      </c>
      <c r="F759" s="3">
        <v>1.02</v>
      </c>
      <c r="G759" s="3" t="s">
        <v>14</v>
      </c>
      <c r="H759" s="3" t="s">
        <v>70</v>
      </c>
      <c r="I759" s="3" t="s">
        <v>24</v>
      </c>
      <c r="J759" s="3" t="s">
        <v>64</v>
      </c>
      <c r="K759" s="3" t="s">
        <v>26</v>
      </c>
      <c r="L759" s="3" t="s">
        <v>503</v>
      </c>
      <c r="M759" s="3">
        <v>0.39</v>
      </c>
      <c r="N759" s="3" t="s">
        <v>8</v>
      </c>
      <c r="O759" s="3" t="s">
        <v>35</v>
      </c>
      <c r="P759" s="3" t="s">
        <v>564</v>
      </c>
      <c r="Q759" s="3" t="s">
        <v>1546</v>
      </c>
      <c r="R759" s="3">
        <v>86301</v>
      </c>
      <c r="S759" s="4">
        <v>42074</v>
      </c>
      <c r="T759" s="4">
        <v>42076</v>
      </c>
      <c r="U759" s="3">
        <v>97.662599999999998</v>
      </c>
      <c r="V759" s="3">
        <v>22</v>
      </c>
      <c r="W759" s="3">
        <v>141.54</v>
      </c>
      <c r="X759" s="3">
        <v>90438</v>
      </c>
      <c r="Y759" s="3">
        <f>Table1[[#This Row],[Unit Price]]-Table1[[#This Row],[Discount]]</f>
        <v>6.34</v>
      </c>
      <c r="Z759" s="3" t="s">
        <v>3221</v>
      </c>
    </row>
    <row r="760" spans="1:26" x14ac:dyDescent="0.2">
      <c r="A760" s="1">
        <v>1494</v>
      </c>
      <c r="B760" s="1" t="s">
        <v>1547</v>
      </c>
      <c r="C760" s="1" t="s">
        <v>1</v>
      </c>
      <c r="D760" s="1">
        <v>0.06</v>
      </c>
      <c r="E760" s="1">
        <v>8.3699999999999992</v>
      </c>
      <c r="F760" s="1">
        <v>10.16</v>
      </c>
      <c r="G760" s="1" t="s">
        <v>14</v>
      </c>
      <c r="H760" s="1" t="s">
        <v>70</v>
      </c>
      <c r="I760" s="1" t="s">
        <v>4</v>
      </c>
      <c r="J760" s="1" t="s">
        <v>102</v>
      </c>
      <c r="K760" s="1" t="s">
        <v>40</v>
      </c>
      <c r="L760" s="1" t="s">
        <v>1548</v>
      </c>
      <c r="M760" s="1">
        <v>0.59</v>
      </c>
      <c r="N760" s="1" t="s">
        <v>8</v>
      </c>
      <c r="O760" s="1" t="s">
        <v>87</v>
      </c>
      <c r="P760" s="1" t="s">
        <v>394</v>
      </c>
      <c r="Q760" s="1" t="s">
        <v>1549</v>
      </c>
      <c r="R760" s="1">
        <v>21222</v>
      </c>
      <c r="S760" s="2">
        <v>42074</v>
      </c>
      <c r="T760" s="2">
        <v>42076</v>
      </c>
      <c r="U760" s="1">
        <v>-255.65</v>
      </c>
      <c r="V760" s="1">
        <v>18</v>
      </c>
      <c r="W760" s="1">
        <v>157.63999999999999</v>
      </c>
      <c r="X760" s="1">
        <v>85880</v>
      </c>
      <c r="Y760" s="1">
        <f>Table1[[#This Row],[Unit Price]]-Table1[[#This Row],[Discount]]</f>
        <v>8.3099999999999987</v>
      </c>
      <c r="Z760" s="1" t="s">
        <v>3222</v>
      </c>
    </row>
    <row r="761" spans="1:26" x14ac:dyDescent="0.2">
      <c r="A761" s="3">
        <v>1494</v>
      </c>
      <c r="B761" s="3" t="s">
        <v>1547</v>
      </c>
      <c r="C761" s="3" t="s">
        <v>1</v>
      </c>
      <c r="D761" s="3">
        <v>0.09</v>
      </c>
      <c r="E761" s="3">
        <v>6.48</v>
      </c>
      <c r="F761" s="3">
        <v>9.17</v>
      </c>
      <c r="G761" s="3" t="s">
        <v>63</v>
      </c>
      <c r="H761" s="3" t="s">
        <v>70</v>
      </c>
      <c r="I761" s="3" t="s">
        <v>24</v>
      </c>
      <c r="J761" s="3" t="s">
        <v>64</v>
      </c>
      <c r="K761" s="3" t="s">
        <v>49</v>
      </c>
      <c r="L761" s="3" t="s">
        <v>370</v>
      </c>
      <c r="M761" s="3">
        <v>0.37</v>
      </c>
      <c r="N761" s="3" t="s">
        <v>8</v>
      </c>
      <c r="O761" s="3" t="s">
        <v>87</v>
      </c>
      <c r="P761" s="3" t="s">
        <v>394</v>
      </c>
      <c r="Q761" s="3" t="s">
        <v>1549</v>
      </c>
      <c r="R761" s="3">
        <v>21222</v>
      </c>
      <c r="S761" s="4">
        <v>42074</v>
      </c>
      <c r="T761" s="4">
        <v>42076</v>
      </c>
      <c r="U761" s="3">
        <v>-76.540000000000006</v>
      </c>
      <c r="V761" s="3">
        <v>6</v>
      </c>
      <c r="W761" s="3">
        <v>42.16</v>
      </c>
      <c r="X761" s="3">
        <v>85880</v>
      </c>
      <c r="Y761" s="3">
        <f>Table1[[#This Row],[Unit Price]]-Table1[[#This Row],[Discount]]</f>
        <v>6.3900000000000006</v>
      </c>
      <c r="Z761" s="3" t="s">
        <v>3222</v>
      </c>
    </row>
    <row r="762" spans="1:26" x14ac:dyDescent="0.2">
      <c r="A762" s="1">
        <v>1497</v>
      </c>
      <c r="B762" s="1" t="s">
        <v>1550</v>
      </c>
      <c r="C762" s="1" t="s">
        <v>1</v>
      </c>
      <c r="D762" s="1">
        <v>0.09</v>
      </c>
      <c r="E762" s="1">
        <v>6.28</v>
      </c>
      <c r="F762" s="1">
        <v>5.29</v>
      </c>
      <c r="G762" s="1" t="s">
        <v>14</v>
      </c>
      <c r="H762" s="1" t="s">
        <v>70</v>
      </c>
      <c r="I762" s="1" t="s">
        <v>4</v>
      </c>
      <c r="J762" s="1" t="s">
        <v>102</v>
      </c>
      <c r="K762" s="1" t="s">
        <v>49</v>
      </c>
      <c r="L762" s="1" t="s">
        <v>1551</v>
      </c>
      <c r="M762" s="1">
        <v>0.43</v>
      </c>
      <c r="N762" s="1" t="s">
        <v>8</v>
      </c>
      <c r="O762" s="1" t="s">
        <v>87</v>
      </c>
      <c r="P762" s="1" t="s">
        <v>88</v>
      </c>
      <c r="Q762" s="1" t="s">
        <v>1552</v>
      </c>
      <c r="R762" s="1">
        <v>14901</v>
      </c>
      <c r="S762" s="2">
        <v>42074</v>
      </c>
      <c r="T762" s="2">
        <v>42075</v>
      </c>
      <c r="U762" s="1">
        <v>-10.09</v>
      </c>
      <c r="V762" s="1">
        <v>2</v>
      </c>
      <c r="W762" s="1">
        <v>14.08</v>
      </c>
      <c r="X762" s="1">
        <v>85880</v>
      </c>
      <c r="Y762" s="1">
        <f>Table1[[#This Row],[Unit Price]]-Table1[[#This Row],[Discount]]</f>
        <v>6.19</v>
      </c>
      <c r="Z762" s="1" t="s">
        <v>3222</v>
      </c>
    </row>
    <row r="763" spans="1:26" x14ac:dyDescent="0.2">
      <c r="A763" s="3">
        <v>1497</v>
      </c>
      <c r="B763" s="3" t="s">
        <v>1550</v>
      </c>
      <c r="C763" s="3" t="s">
        <v>1</v>
      </c>
      <c r="D763" s="3">
        <v>0.03</v>
      </c>
      <c r="E763" s="3">
        <v>15.14</v>
      </c>
      <c r="F763" s="3">
        <v>4.53</v>
      </c>
      <c r="G763" s="3" t="s">
        <v>14</v>
      </c>
      <c r="H763" s="3" t="s">
        <v>70</v>
      </c>
      <c r="I763" s="3" t="s">
        <v>24</v>
      </c>
      <c r="J763" s="3" t="s">
        <v>54</v>
      </c>
      <c r="K763" s="3" t="s">
        <v>49</v>
      </c>
      <c r="L763" s="3" t="s">
        <v>1331</v>
      </c>
      <c r="M763" s="3">
        <v>0.81</v>
      </c>
      <c r="N763" s="3" t="s">
        <v>8</v>
      </c>
      <c r="O763" s="3" t="s">
        <v>87</v>
      </c>
      <c r="P763" s="3" t="s">
        <v>88</v>
      </c>
      <c r="Q763" s="3" t="s">
        <v>1552</v>
      </c>
      <c r="R763" s="3">
        <v>14901</v>
      </c>
      <c r="S763" s="4">
        <v>42074</v>
      </c>
      <c r="T763" s="4">
        <v>42076</v>
      </c>
      <c r="U763" s="3">
        <v>-92.87</v>
      </c>
      <c r="V763" s="3">
        <v>17</v>
      </c>
      <c r="W763" s="3">
        <v>256.73</v>
      </c>
      <c r="X763" s="3">
        <v>85880</v>
      </c>
      <c r="Y763" s="3">
        <f>Table1[[#This Row],[Unit Price]]-Table1[[#This Row],[Discount]]</f>
        <v>15.110000000000001</v>
      </c>
      <c r="Z763" s="3" t="s">
        <v>3222</v>
      </c>
    </row>
    <row r="764" spans="1:26" x14ac:dyDescent="0.2">
      <c r="A764" s="1">
        <v>2616</v>
      </c>
      <c r="B764" s="1" t="s">
        <v>1553</v>
      </c>
      <c r="C764" s="1" t="s">
        <v>1</v>
      </c>
      <c r="D764" s="1">
        <v>0</v>
      </c>
      <c r="E764" s="1">
        <v>2.6</v>
      </c>
      <c r="F764" s="1">
        <v>2.4</v>
      </c>
      <c r="G764" s="1" t="s">
        <v>14</v>
      </c>
      <c r="H764" s="1" t="s">
        <v>70</v>
      </c>
      <c r="I764" s="1" t="s">
        <v>24</v>
      </c>
      <c r="J764" s="1" t="s">
        <v>25</v>
      </c>
      <c r="K764" s="1" t="s">
        <v>26</v>
      </c>
      <c r="L764" s="1" t="s">
        <v>332</v>
      </c>
      <c r="M764" s="1">
        <v>0.57999999999999996</v>
      </c>
      <c r="N764" s="1" t="s">
        <v>8</v>
      </c>
      <c r="O764" s="1" t="s">
        <v>28</v>
      </c>
      <c r="P764" s="1" t="s">
        <v>265</v>
      </c>
      <c r="Q764" s="1" t="s">
        <v>1554</v>
      </c>
      <c r="R764" s="1">
        <v>49002</v>
      </c>
      <c r="S764" s="2">
        <v>42074</v>
      </c>
      <c r="T764" s="2">
        <v>42076</v>
      </c>
      <c r="U764" s="1">
        <v>-45.21</v>
      </c>
      <c r="V764" s="1">
        <v>16</v>
      </c>
      <c r="W764" s="1">
        <v>44.75</v>
      </c>
      <c r="X764" s="1">
        <v>91495</v>
      </c>
      <c r="Y764" s="1">
        <f>Table1[[#This Row],[Unit Price]]-Table1[[#This Row],[Discount]]</f>
        <v>2.6</v>
      </c>
      <c r="Z764" s="1" t="s">
        <v>3220</v>
      </c>
    </row>
    <row r="765" spans="1:26" x14ac:dyDescent="0.2">
      <c r="A765" s="3">
        <v>1484</v>
      </c>
      <c r="B765" s="3" t="s">
        <v>1555</v>
      </c>
      <c r="C765" s="3" t="s">
        <v>13</v>
      </c>
      <c r="D765" s="3">
        <v>0.06</v>
      </c>
      <c r="E765" s="3">
        <v>99.99</v>
      </c>
      <c r="F765" s="3">
        <v>19.989999999999998</v>
      </c>
      <c r="G765" s="3" t="s">
        <v>14</v>
      </c>
      <c r="H765" s="3" t="s">
        <v>47</v>
      </c>
      <c r="I765" s="3" t="s">
        <v>16</v>
      </c>
      <c r="J765" s="3" t="s">
        <v>17</v>
      </c>
      <c r="K765" s="3" t="s">
        <v>49</v>
      </c>
      <c r="L765" s="3" t="s">
        <v>1556</v>
      </c>
      <c r="M765" s="3">
        <v>0.52</v>
      </c>
      <c r="N765" s="3" t="s">
        <v>8</v>
      </c>
      <c r="O765" s="3" t="s">
        <v>28</v>
      </c>
      <c r="P765" s="3" t="s">
        <v>79</v>
      </c>
      <c r="Q765" s="3" t="s">
        <v>1557</v>
      </c>
      <c r="R765" s="3">
        <v>60016</v>
      </c>
      <c r="S765" s="4">
        <v>42074</v>
      </c>
      <c r="T765" s="4">
        <v>42077</v>
      </c>
      <c r="U765" s="3">
        <v>-127.56</v>
      </c>
      <c r="V765" s="3">
        <v>3</v>
      </c>
      <c r="W765" s="3">
        <v>290.24</v>
      </c>
      <c r="X765" s="3">
        <v>91235</v>
      </c>
      <c r="Y765" s="3">
        <f>Table1[[#This Row],[Unit Price]]-Table1[[#This Row],[Discount]]</f>
        <v>99.929999999999993</v>
      </c>
      <c r="Z765" s="3" t="s">
        <v>3220</v>
      </c>
    </row>
    <row r="766" spans="1:26" x14ac:dyDescent="0.2">
      <c r="A766" s="1">
        <v>1484</v>
      </c>
      <c r="B766" s="1" t="s">
        <v>1555</v>
      </c>
      <c r="C766" s="1" t="s">
        <v>13</v>
      </c>
      <c r="D766" s="1">
        <v>0</v>
      </c>
      <c r="E766" s="1">
        <v>193.17</v>
      </c>
      <c r="F766" s="1">
        <v>19.989999999999998</v>
      </c>
      <c r="G766" s="1" t="s">
        <v>14</v>
      </c>
      <c r="H766" s="1" t="s">
        <v>47</v>
      </c>
      <c r="I766" s="1" t="s">
        <v>24</v>
      </c>
      <c r="J766" s="1" t="s">
        <v>54</v>
      </c>
      <c r="K766" s="1" t="s">
        <v>49</v>
      </c>
      <c r="L766" s="1" t="s">
        <v>1558</v>
      </c>
      <c r="M766" s="1">
        <v>0.71</v>
      </c>
      <c r="N766" s="1" t="s">
        <v>8</v>
      </c>
      <c r="O766" s="1" t="s">
        <v>28</v>
      </c>
      <c r="P766" s="1" t="s">
        <v>79</v>
      </c>
      <c r="Q766" s="1" t="s">
        <v>1557</v>
      </c>
      <c r="R766" s="1">
        <v>60016</v>
      </c>
      <c r="S766" s="2">
        <v>42074</v>
      </c>
      <c r="T766" s="2">
        <v>42075</v>
      </c>
      <c r="U766" s="1">
        <v>282.18</v>
      </c>
      <c r="V766" s="1">
        <v>5</v>
      </c>
      <c r="W766" s="1">
        <v>971.4</v>
      </c>
      <c r="X766" s="1">
        <v>91235</v>
      </c>
      <c r="Y766" s="1">
        <f>Table1[[#This Row],[Unit Price]]-Table1[[#This Row],[Discount]]</f>
        <v>193.17</v>
      </c>
      <c r="Z766" s="1" t="s">
        <v>3220</v>
      </c>
    </row>
    <row r="767" spans="1:26" x14ac:dyDescent="0.2">
      <c r="A767" s="3">
        <v>1484</v>
      </c>
      <c r="B767" s="3" t="s">
        <v>1555</v>
      </c>
      <c r="C767" s="3" t="s">
        <v>13</v>
      </c>
      <c r="D767" s="3">
        <v>0.08</v>
      </c>
      <c r="E767" s="3">
        <v>20.99</v>
      </c>
      <c r="F767" s="3">
        <v>3.3</v>
      </c>
      <c r="G767" s="3" t="s">
        <v>63</v>
      </c>
      <c r="H767" s="3" t="s">
        <v>47</v>
      </c>
      <c r="I767" s="3" t="s">
        <v>16</v>
      </c>
      <c r="J767" s="3" t="s">
        <v>111</v>
      </c>
      <c r="K767" s="3" t="s">
        <v>18</v>
      </c>
      <c r="L767" s="3" t="s">
        <v>1559</v>
      </c>
      <c r="M767" s="3">
        <v>0.81</v>
      </c>
      <c r="N767" s="3" t="s">
        <v>8</v>
      </c>
      <c r="O767" s="3" t="s">
        <v>28</v>
      </c>
      <c r="P767" s="3" t="s">
        <v>79</v>
      </c>
      <c r="Q767" s="3" t="s">
        <v>1557</v>
      </c>
      <c r="R767" s="3">
        <v>60016</v>
      </c>
      <c r="S767" s="4">
        <v>42074</v>
      </c>
      <c r="T767" s="4">
        <v>42074</v>
      </c>
      <c r="U767" s="3">
        <v>-96.337999999999994</v>
      </c>
      <c r="V767" s="3">
        <v>11</v>
      </c>
      <c r="W767" s="3">
        <v>193.51</v>
      </c>
      <c r="X767" s="3">
        <v>91235</v>
      </c>
      <c r="Y767" s="3">
        <f>Table1[[#This Row],[Unit Price]]-Table1[[#This Row],[Discount]]</f>
        <v>20.91</v>
      </c>
      <c r="Z767" s="3" t="s">
        <v>3220</v>
      </c>
    </row>
    <row r="768" spans="1:26" x14ac:dyDescent="0.2">
      <c r="A768" s="1">
        <v>3397</v>
      </c>
      <c r="B768" s="1" t="s">
        <v>1560</v>
      </c>
      <c r="C768" s="1" t="s">
        <v>13</v>
      </c>
      <c r="D768" s="1">
        <v>0.01</v>
      </c>
      <c r="E768" s="1">
        <v>10.9</v>
      </c>
      <c r="F768" s="1">
        <v>7.46</v>
      </c>
      <c r="G768" s="1" t="s">
        <v>14</v>
      </c>
      <c r="H768" s="1" t="s">
        <v>3</v>
      </c>
      <c r="I768" s="1" t="s">
        <v>24</v>
      </c>
      <c r="J768" s="1" t="s">
        <v>54</v>
      </c>
      <c r="K768" s="1" t="s">
        <v>49</v>
      </c>
      <c r="L768" s="1" t="s">
        <v>1561</v>
      </c>
      <c r="M768" s="1">
        <v>0.59</v>
      </c>
      <c r="N768" s="1" t="s">
        <v>8</v>
      </c>
      <c r="O768" s="1" t="s">
        <v>28</v>
      </c>
      <c r="P768" s="1" t="s">
        <v>79</v>
      </c>
      <c r="Q768" s="1" t="s">
        <v>1562</v>
      </c>
      <c r="R768" s="1">
        <v>61832</v>
      </c>
      <c r="S768" s="2">
        <v>42074</v>
      </c>
      <c r="T768" s="2">
        <v>42075</v>
      </c>
      <c r="U768" s="1">
        <v>-116.76</v>
      </c>
      <c r="V768" s="1">
        <v>18</v>
      </c>
      <c r="W768" s="1">
        <v>207.31</v>
      </c>
      <c r="X768" s="1">
        <v>87536</v>
      </c>
      <c r="Y768" s="1">
        <f>Table1[[#This Row],[Unit Price]]-Table1[[#This Row],[Discount]]</f>
        <v>10.89</v>
      </c>
      <c r="Z768" s="1" t="s">
        <v>3220</v>
      </c>
    </row>
    <row r="769" spans="1:26" x14ac:dyDescent="0.2">
      <c r="A769" s="3">
        <v>3397</v>
      </c>
      <c r="B769" s="3" t="s">
        <v>1560</v>
      </c>
      <c r="C769" s="3" t="s">
        <v>13</v>
      </c>
      <c r="D769" s="3">
        <v>0.1</v>
      </c>
      <c r="E769" s="3">
        <v>7.99</v>
      </c>
      <c r="F769" s="3">
        <v>5.03</v>
      </c>
      <c r="G769" s="3" t="s">
        <v>14</v>
      </c>
      <c r="H769" s="3" t="s">
        <v>3</v>
      </c>
      <c r="I769" s="3" t="s">
        <v>16</v>
      </c>
      <c r="J769" s="3" t="s">
        <v>111</v>
      </c>
      <c r="K769" s="3" t="s">
        <v>120</v>
      </c>
      <c r="L769" s="3" t="s">
        <v>441</v>
      </c>
      <c r="M769" s="3">
        <v>0.6</v>
      </c>
      <c r="N769" s="3" t="s">
        <v>8</v>
      </c>
      <c r="O769" s="3" t="s">
        <v>28</v>
      </c>
      <c r="P769" s="3" t="s">
        <v>79</v>
      </c>
      <c r="Q769" s="3" t="s">
        <v>1562</v>
      </c>
      <c r="R769" s="3">
        <v>61832</v>
      </c>
      <c r="S769" s="4">
        <v>42074</v>
      </c>
      <c r="T769" s="4">
        <v>42075</v>
      </c>
      <c r="U769" s="3">
        <v>-160.952</v>
      </c>
      <c r="V769" s="3">
        <v>22</v>
      </c>
      <c r="W769" s="3">
        <v>143.12</v>
      </c>
      <c r="X769" s="3">
        <v>87536</v>
      </c>
      <c r="Y769" s="3">
        <f>Table1[[#This Row],[Unit Price]]-Table1[[#This Row],[Discount]]</f>
        <v>7.8900000000000006</v>
      </c>
      <c r="Z769" s="3" t="s">
        <v>3220</v>
      </c>
    </row>
    <row r="770" spans="1:26" x14ac:dyDescent="0.2">
      <c r="A770" s="1">
        <v>3151</v>
      </c>
      <c r="B770" s="1" t="s">
        <v>929</v>
      </c>
      <c r="C770" s="1" t="s">
        <v>92</v>
      </c>
      <c r="D770" s="1">
        <v>0.02</v>
      </c>
      <c r="E770" s="1">
        <v>5.98</v>
      </c>
      <c r="F770" s="1">
        <v>1.49</v>
      </c>
      <c r="G770" s="1" t="s">
        <v>14</v>
      </c>
      <c r="H770" s="1" t="s">
        <v>70</v>
      </c>
      <c r="I770" s="1" t="s">
        <v>24</v>
      </c>
      <c r="J770" s="1" t="s">
        <v>48</v>
      </c>
      <c r="K770" s="1" t="s">
        <v>49</v>
      </c>
      <c r="L770" s="1" t="s">
        <v>1563</v>
      </c>
      <c r="M770" s="1">
        <v>0.39</v>
      </c>
      <c r="N770" s="1" t="s">
        <v>8</v>
      </c>
      <c r="O770" s="1" t="s">
        <v>35</v>
      </c>
      <c r="P770" s="1" t="s">
        <v>66</v>
      </c>
      <c r="Q770" s="1" t="s">
        <v>930</v>
      </c>
      <c r="R770" s="1">
        <v>92277</v>
      </c>
      <c r="S770" s="2">
        <v>42074</v>
      </c>
      <c r="T770" s="2">
        <v>42075</v>
      </c>
      <c r="U770" s="1">
        <v>28.526</v>
      </c>
      <c r="V770" s="1">
        <v>10</v>
      </c>
      <c r="W770" s="1">
        <v>59.9</v>
      </c>
      <c r="X770" s="1">
        <v>88547</v>
      </c>
      <c r="Y770" s="1">
        <f>Table1[[#This Row],[Unit Price]]-Table1[[#This Row],[Discount]]</f>
        <v>5.9600000000000009</v>
      </c>
      <c r="Z770" s="1" t="s">
        <v>3221</v>
      </c>
    </row>
    <row r="771" spans="1:26" x14ac:dyDescent="0.2">
      <c r="A771" s="3">
        <v>796</v>
      </c>
      <c r="B771" s="3" t="s">
        <v>1564</v>
      </c>
      <c r="C771" s="3" t="s">
        <v>46</v>
      </c>
      <c r="D771" s="3">
        <v>0.06</v>
      </c>
      <c r="E771" s="3">
        <v>8.6</v>
      </c>
      <c r="F771" s="3">
        <v>6.19</v>
      </c>
      <c r="G771" s="3" t="s">
        <v>14</v>
      </c>
      <c r="H771" s="3" t="s">
        <v>70</v>
      </c>
      <c r="I771" s="3" t="s">
        <v>24</v>
      </c>
      <c r="J771" s="3" t="s">
        <v>48</v>
      </c>
      <c r="K771" s="3" t="s">
        <v>49</v>
      </c>
      <c r="L771" s="3" t="s">
        <v>508</v>
      </c>
      <c r="M771" s="3">
        <v>0.38</v>
      </c>
      <c r="N771" s="3" t="s">
        <v>8</v>
      </c>
      <c r="O771" s="3" t="s">
        <v>28</v>
      </c>
      <c r="P771" s="3" t="s">
        <v>109</v>
      </c>
      <c r="Q771" s="3" t="s">
        <v>1565</v>
      </c>
      <c r="R771" s="3">
        <v>68046</v>
      </c>
      <c r="S771" s="4">
        <v>42074</v>
      </c>
      <c r="T771" s="4">
        <v>42075</v>
      </c>
      <c r="U771" s="3">
        <v>-46.115000000000002</v>
      </c>
      <c r="V771" s="3">
        <v>9</v>
      </c>
      <c r="W771" s="3">
        <v>79.400000000000006</v>
      </c>
      <c r="X771" s="3">
        <v>86867</v>
      </c>
      <c r="Y771" s="3">
        <f>Table1[[#This Row],[Unit Price]]-Table1[[#This Row],[Discount]]</f>
        <v>8.5399999999999991</v>
      </c>
      <c r="Z771" s="3" t="s">
        <v>3220</v>
      </c>
    </row>
    <row r="772" spans="1:26" x14ac:dyDescent="0.2">
      <c r="A772" s="1">
        <v>1254</v>
      </c>
      <c r="B772" s="1" t="s">
        <v>1566</v>
      </c>
      <c r="C772" s="1" t="s">
        <v>1</v>
      </c>
      <c r="D772" s="1">
        <v>0.06</v>
      </c>
      <c r="E772" s="1">
        <v>80.98</v>
      </c>
      <c r="F772" s="1">
        <v>35</v>
      </c>
      <c r="G772" s="1" t="s">
        <v>14</v>
      </c>
      <c r="H772" s="1" t="s">
        <v>47</v>
      </c>
      <c r="I772" s="1" t="s">
        <v>24</v>
      </c>
      <c r="J772" s="1" t="s">
        <v>54</v>
      </c>
      <c r="K772" s="1" t="s">
        <v>40</v>
      </c>
      <c r="L772" s="1" t="s">
        <v>200</v>
      </c>
      <c r="M772" s="1">
        <v>0.81</v>
      </c>
      <c r="N772" s="1" t="s">
        <v>8</v>
      </c>
      <c r="O772" s="1" t="s">
        <v>28</v>
      </c>
      <c r="P772" s="1" t="s">
        <v>163</v>
      </c>
      <c r="Q772" s="1" t="s">
        <v>1567</v>
      </c>
      <c r="R772" s="1">
        <v>77530</v>
      </c>
      <c r="S772" s="2">
        <v>42075</v>
      </c>
      <c r="T772" s="2">
        <v>42076</v>
      </c>
      <c r="U772" s="1">
        <v>-218.77</v>
      </c>
      <c r="V772" s="1">
        <v>2</v>
      </c>
      <c r="W772" s="1">
        <v>172.79</v>
      </c>
      <c r="X772" s="1">
        <v>89983</v>
      </c>
      <c r="Y772" s="1">
        <f>Table1[[#This Row],[Unit Price]]-Table1[[#This Row],[Discount]]</f>
        <v>80.92</v>
      </c>
      <c r="Z772" s="1" t="s">
        <v>3220</v>
      </c>
    </row>
    <row r="773" spans="1:26" x14ac:dyDescent="0.2">
      <c r="A773" s="3">
        <v>2896</v>
      </c>
      <c r="B773" s="3" t="s">
        <v>699</v>
      </c>
      <c r="C773" s="3" t="s">
        <v>1</v>
      </c>
      <c r="D773" s="3">
        <v>0</v>
      </c>
      <c r="E773" s="3">
        <v>22.84</v>
      </c>
      <c r="F773" s="3">
        <v>16.920000000000002</v>
      </c>
      <c r="G773" s="3" t="s">
        <v>14</v>
      </c>
      <c r="H773" s="3" t="s">
        <v>47</v>
      </c>
      <c r="I773" s="3" t="s">
        <v>24</v>
      </c>
      <c r="J773" s="3" t="s">
        <v>64</v>
      </c>
      <c r="K773" s="3" t="s">
        <v>49</v>
      </c>
      <c r="L773" s="3" t="s">
        <v>1568</v>
      </c>
      <c r="M773" s="3">
        <v>0.39</v>
      </c>
      <c r="N773" s="3" t="s">
        <v>8</v>
      </c>
      <c r="O773" s="3" t="s">
        <v>28</v>
      </c>
      <c r="P773" s="3" t="s">
        <v>60</v>
      </c>
      <c r="Q773" s="3" t="s">
        <v>700</v>
      </c>
      <c r="R773" s="3">
        <v>56001</v>
      </c>
      <c r="S773" s="4">
        <v>42075</v>
      </c>
      <c r="T773" s="4">
        <v>42077</v>
      </c>
      <c r="U773" s="3">
        <v>-83.75</v>
      </c>
      <c r="V773" s="3">
        <v>15</v>
      </c>
      <c r="W773" s="3">
        <v>370.62</v>
      </c>
      <c r="X773" s="3">
        <v>86927</v>
      </c>
      <c r="Y773" s="3">
        <f>Table1[[#This Row],[Unit Price]]-Table1[[#This Row],[Discount]]</f>
        <v>22.84</v>
      </c>
      <c r="Z773" s="3" t="s">
        <v>3220</v>
      </c>
    </row>
    <row r="774" spans="1:26" x14ac:dyDescent="0.2">
      <c r="A774" s="1">
        <v>1027</v>
      </c>
      <c r="B774" s="1" t="s">
        <v>1569</v>
      </c>
      <c r="C774" s="1" t="s">
        <v>13</v>
      </c>
      <c r="D774" s="1">
        <v>0.1</v>
      </c>
      <c r="E774" s="1">
        <v>73.98</v>
      </c>
      <c r="F774" s="1">
        <v>4</v>
      </c>
      <c r="G774" s="1" t="s">
        <v>14</v>
      </c>
      <c r="H774" s="1" t="s">
        <v>3</v>
      </c>
      <c r="I774" s="1" t="s">
        <v>16</v>
      </c>
      <c r="J774" s="1" t="s">
        <v>17</v>
      </c>
      <c r="K774" s="1" t="s">
        <v>49</v>
      </c>
      <c r="L774" s="1" t="s">
        <v>284</v>
      </c>
      <c r="M774" s="1">
        <v>0.79</v>
      </c>
      <c r="N774" s="1" t="s">
        <v>8</v>
      </c>
      <c r="O774" s="1" t="s">
        <v>87</v>
      </c>
      <c r="P774" s="1" t="s">
        <v>88</v>
      </c>
      <c r="Q774" s="1" t="s">
        <v>1570</v>
      </c>
      <c r="R774" s="1">
        <v>14225</v>
      </c>
      <c r="S774" s="2">
        <v>42075</v>
      </c>
      <c r="T774" s="2">
        <v>42076</v>
      </c>
      <c r="U774" s="1">
        <v>-229.87</v>
      </c>
      <c r="V774" s="1">
        <v>5</v>
      </c>
      <c r="W774" s="1">
        <v>347.23</v>
      </c>
      <c r="X774" s="1">
        <v>89004</v>
      </c>
      <c r="Y774" s="1">
        <f>Table1[[#This Row],[Unit Price]]-Table1[[#This Row],[Discount]]</f>
        <v>73.88000000000001</v>
      </c>
      <c r="Z774" s="1" t="s">
        <v>3222</v>
      </c>
    </row>
    <row r="775" spans="1:26" x14ac:dyDescent="0.2">
      <c r="A775" s="3">
        <v>1027</v>
      </c>
      <c r="B775" s="3" t="s">
        <v>1569</v>
      </c>
      <c r="C775" s="3" t="s">
        <v>13</v>
      </c>
      <c r="D775" s="3">
        <v>0.05</v>
      </c>
      <c r="E775" s="3">
        <v>51.98</v>
      </c>
      <c r="F775" s="3">
        <v>10.17</v>
      </c>
      <c r="G775" s="3" t="s">
        <v>14</v>
      </c>
      <c r="H775" s="3" t="s">
        <v>3</v>
      </c>
      <c r="I775" s="3" t="s">
        <v>16</v>
      </c>
      <c r="J775" s="3" t="s">
        <v>32</v>
      </c>
      <c r="K775" s="3" t="s">
        <v>120</v>
      </c>
      <c r="L775" s="3" t="s">
        <v>1523</v>
      </c>
      <c r="M775" s="3">
        <v>0.37</v>
      </c>
      <c r="N775" s="3" t="s">
        <v>8</v>
      </c>
      <c r="O775" s="3" t="s">
        <v>87</v>
      </c>
      <c r="P775" s="3" t="s">
        <v>88</v>
      </c>
      <c r="Q775" s="3" t="s">
        <v>1570</v>
      </c>
      <c r="R775" s="3">
        <v>14225</v>
      </c>
      <c r="S775" s="4">
        <v>42075</v>
      </c>
      <c r="T775" s="4">
        <v>42076</v>
      </c>
      <c r="U775" s="3">
        <v>329.9787</v>
      </c>
      <c r="V775" s="3">
        <v>9</v>
      </c>
      <c r="W775" s="3">
        <v>478.23</v>
      </c>
      <c r="X775" s="3">
        <v>89004</v>
      </c>
      <c r="Y775" s="3">
        <f>Table1[[#This Row],[Unit Price]]-Table1[[#This Row],[Discount]]</f>
        <v>51.93</v>
      </c>
      <c r="Z775" s="3" t="s">
        <v>3222</v>
      </c>
    </row>
    <row r="776" spans="1:26" x14ac:dyDescent="0.2">
      <c r="A776" s="1">
        <v>32</v>
      </c>
      <c r="B776" s="1" t="s">
        <v>620</v>
      </c>
      <c r="C776" s="1" t="s">
        <v>23</v>
      </c>
      <c r="D776" s="1">
        <v>0.06</v>
      </c>
      <c r="E776" s="1">
        <v>205.99</v>
      </c>
      <c r="F776" s="1">
        <v>8.99</v>
      </c>
      <c r="G776" s="1" t="s">
        <v>14</v>
      </c>
      <c r="H776" s="1" t="s">
        <v>70</v>
      </c>
      <c r="I776" s="1" t="s">
        <v>16</v>
      </c>
      <c r="J776" s="1" t="s">
        <v>111</v>
      </c>
      <c r="K776" s="1" t="s">
        <v>49</v>
      </c>
      <c r="L776" s="1" t="s">
        <v>639</v>
      </c>
      <c r="M776" s="1">
        <v>0.56000000000000005</v>
      </c>
      <c r="N776" s="1" t="s">
        <v>8</v>
      </c>
      <c r="O776" s="1" t="s">
        <v>35</v>
      </c>
      <c r="P776" s="1" t="s">
        <v>115</v>
      </c>
      <c r="Q776" s="1" t="s">
        <v>622</v>
      </c>
      <c r="R776" s="1">
        <v>97526</v>
      </c>
      <c r="S776" s="2">
        <v>42075</v>
      </c>
      <c r="T776" s="2">
        <v>42082</v>
      </c>
      <c r="U776" s="1">
        <v>3568.096</v>
      </c>
      <c r="V776" s="1">
        <v>22</v>
      </c>
      <c r="W776" s="1">
        <v>3838.14</v>
      </c>
      <c r="X776" s="1">
        <v>89203</v>
      </c>
      <c r="Y776" s="1">
        <f>Table1[[#This Row],[Unit Price]]-Table1[[#This Row],[Discount]]</f>
        <v>205.93</v>
      </c>
      <c r="Z776" s="1" t="s">
        <v>3221</v>
      </c>
    </row>
    <row r="777" spans="1:26" x14ac:dyDescent="0.2">
      <c r="A777" s="3">
        <v>2593</v>
      </c>
      <c r="B777" s="3" t="s">
        <v>1571</v>
      </c>
      <c r="C777" s="3" t="s">
        <v>23</v>
      </c>
      <c r="D777" s="3">
        <v>0.01</v>
      </c>
      <c r="E777" s="3">
        <v>85.99</v>
      </c>
      <c r="F777" s="3">
        <v>0.99</v>
      </c>
      <c r="G777" s="3" t="s">
        <v>14</v>
      </c>
      <c r="H777" s="3" t="s">
        <v>70</v>
      </c>
      <c r="I777" s="3" t="s">
        <v>16</v>
      </c>
      <c r="J777" s="3" t="s">
        <v>111</v>
      </c>
      <c r="K777" s="3" t="s">
        <v>26</v>
      </c>
      <c r="L777" s="3" t="s">
        <v>1572</v>
      </c>
      <c r="M777" s="3">
        <v>0.85</v>
      </c>
      <c r="N777" s="3" t="s">
        <v>8</v>
      </c>
      <c r="O777" s="3" t="s">
        <v>9</v>
      </c>
      <c r="P777" s="3" t="s">
        <v>51</v>
      </c>
      <c r="Q777" s="3" t="s">
        <v>1573</v>
      </c>
      <c r="R777" s="3">
        <v>30605</v>
      </c>
      <c r="S777" s="4">
        <v>42075</v>
      </c>
      <c r="T777" s="4">
        <v>42080</v>
      </c>
      <c r="U777" s="3">
        <v>311.73</v>
      </c>
      <c r="V777" s="3">
        <v>2</v>
      </c>
      <c r="W777" s="3">
        <v>146.16999999999999</v>
      </c>
      <c r="X777" s="3">
        <v>87773</v>
      </c>
      <c r="Y777" s="3">
        <f>Table1[[#This Row],[Unit Price]]-Table1[[#This Row],[Discount]]</f>
        <v>85.97999999999999</v>
      </c>
      <c r="Z777" s="3" t="s">
        <v>3219</v>
      </c>
    </row>
    <row r="778" spans="1:26" x14ac:dyDescent="0.2">
      <c r="A778" s="1">
        <v>2741</v>
      </c>
      <c r="B778" s="1" t="s">
        <v>1574</v>
      </c>
      <c r="C778" s="1" t="s">
        <v>23</v>
      </c>
      <c r="D778" s="1">
        <v>0.01</v>
      </c>
      <c r="E778" s="1">
        <v>35.99</v>
      </c>
      <c r="F778" s="1">
        <v>5.99</v>
      </c>
      <c r="G778" s="1" t="s">
        <v>14</v>
      </c>
      <c r="H778" s="1" t="s">
        <v>3</v>
      </c>
      <c r="I778" s="1" t="s">
        <v>16</v>
      </c>
      <c r="J778" s="1" t="s">
        <v>111</v>
      </c>
      <c r="K778" s="1" t="s">
        <v>26</v>
      </c>
      <c r="L778" s="1" t="s">
        <v>1348</v>
      </c>
      <c r="M778" s="1">
        <v>0.38</v>
      </c>
      <c r="N778" s="1" t="s">
        <v>8</v>
      </c>
      <c r="O778" s="1" t="s">
        <v>35</v>
      </c>
      <c r="P778" s="1" t="s">
        <v>466</v>
      </c>
      <c r="Q778" s="1" t="s">
        <v>1575</v>
      </c>
      <c r="R778" s="1">
        <v>83605</v>
      </c>
      <c r="S778" s="2">
        <v>42075</v>
      </c>
      <c r="T778" s="2">
        <v>42082</v>
      </c>
      <c r="U778" s="1">
        <v>218.23320000000001</v>
      </c>
      <c r="V778" s="1">
        <v>10</v>
      </c>
      <c r="W778" s="1">
        <v>316.27999999999997</v>
      </c>
      <c r="X778" s="1">
        <v>89481</v>
      </c>
      <c r="Y778" s="1">
        <f>Table1[[#This Row],[Unit Price]]-Table1[[#This Row],[Discount]]</f>
        <v>35.980000000000004</v>
      </c>
      <c r="Z778" s="1" t="s">
        <v>3221</v>
      </c>
    </row>
    <row r="779" spans="1:26" x14ac:dyDescent="0.2">
      <c r="A779" s="3">
        <v>146</v>
      </c>
      <c r="B779" s="3" t="s">
        <v>1576</v>
      </c>
      <c r="C779" s="3" t="s">
        <v>46</v>
      </c>
      <c r="D779" s="3">
        <v>0.01</v>
      </c>
      <c r="E779" s="3">
        <v>45.98</v>
      </c>
      <c r="F779" s="3">
        <v>4.8</v>
      </c>
      <c r="G779" s="3" t="s">
        <v>14</v>
      </c>
      <c r="H779" s="3" t="s">
        <v>3</v>
      </c>
      <c r="I779" s="3" t="s">
        <v>4</v>
      </c>
      <c r="J779" s="3" t="s">
        <v>102</v>
      </c>
      <c r="K779" s="3" t="s">
        <v>26</v>
      </c>
      <c r="L779" s="3" t="s">
        <v>1577</v>
      </c>
      <c r="M779" s="3">
        <v>0.68</v>
      </c>
      <c r="N779" s="3" t="s">
        <v>8</v>
      </c>
      <c r="O779" s="3" t="s">
        <v>28</v>
      </c>
      <c r="P779" s="3" t="s">
        <v>163</v>
      </c>
      <c r="Q779" s="3" t="s">
        <v>1578</v>
      </c>
      <c r="R779" s="3">
        <v>76148</v>
      </c>
      <c r="S779" s="4">
        <v>42075</v>
      </c>
      <c r="T779" s="4">
        <v>42076</v>
      </c>
      <c r="U779" s="3">
        <v>133.5771</v>
      </c>
      <c r="V779" s="3">
        <v>4</v>
      </c>
      <c r="W779" s="3">
        <v>193.59</v>
      </c>
      <c r="X779" s="3">
        <v>91088</v>
      </c>
      <c r="Y779" s="3">
        <f>Table1[[#This Row],[Unit Price]]-Table1[[#This Row],[Discount]]</f>
        <v>45.97</v>
      </c>
      <c r="Z779" s="3" t="s">
        <v>3220</v>
      </c>
    </row>
    <row r="780" spans="1:26" x14ac:dyDescent="0.2">
      <c r="A780" s="1">
        <v>903</v>
      </c>
      <c r="B780" s="1" t="s">
        <v>1579</v>
      </c>
      <c r="C780" s="1" t="s">
        <v>46</v>
      </c>
      <c r="D780" s="1">
        <v>0</v>
      </c>
      <c r="E780" s="1">
        <v>5.98</v>
      </c>
      <c r="F780" s="1">
        <v>1.49</v>
      </c>
      <c r="G780" s="1" t="s">
        <v>14</v>
      </c>
      <c r="H780" s="1" t="s">
        <v>15</v>
      </c>
      <c r="I780" s="1" t="s">
        <v>24</v>
      </c>
      <c r="J780" s="1" t="s">
        <v>48</v>
      </c>
      <c r="K780" s="1" t="s">
        <v>49</v>
      </c>
      <c r="L780" s="1" t="s">
        <v>1563</v>
      </c>
      <c r="M780" s="1">
        <v>0.39</v>
      </c>
      <c r="N780" s="1" t="s">
        <v>8</v>
      </c>
      <c r="O780" s="1" t="s">
        <v>87</v>
      </c>
      <c r="P780" s="1" t="s">
        <v>379</v>
      </c>
      <c r="Q780" s="1" t="s">
        <v>1084</v>
      </c>
      <c r="R780" s="1">
        <v>1887</v>
      </c>
      <c r="S780" s="2">
        <v>42075</v>
      </c>
      <c r="T780" s="2">
        <v>42077</v>
      </c>
      <c r="U780" s="1">
        <v>80.674800000000005</v>
      </c>
      <c r="V780" s="1">
        <v>18</v>
      </c>
      <c r="W780" s="1">
        <v>116.92</v>
      </c>
      <c r="X780" s="1">
        <v>90806</v>
      </c>
      <c r="Y780" s="1">
        <f>Table1[[#This Row],[Unit Price]]-Table1[[#This Row],[Discount]]</f>
        <v>5.98</v>
      </c>
      <c r="Z780" s="1" t="s">
        <v>3222</v>
      </c>
    </row>
    <row r="781" spans="1:26" x14ac:dyDescent="0.2">
      <c r="A781" s="3">
        <v>2037</v>
      </c>
      <c r="B781" s="3" t="s">
        <v>1580</v>
      </c>
      <c r="C781" s="3" t="s">
        <v>46</v>
      </c>
      <c r="D781" s="3">
        <v>0</v>
      </c>
      <c r="E781" s="3">
        <v>73.98</v>
      </c>
      <c r="F781" s="3">
        <v>14.52</v>
      </c>
      <c r="G781" s="3" t="s">
        <v>14</v>
      </c>
      <c r="H781" s="3" t="s">
        <v>3</v>
      </c>
      <c r="I781" s="3" t="s">
        <v>16</v>
      </c>
      <c r="J781" s="3" t="s">
        <v>17</v>
      </c>
      <c r="K781" s="3" t="s">
        <v>49</v>
      </c>
      <c r="L781" s="3" t="s">
        <v>284</v>
      </c>
      <c r="M781" s="3">
        <v>0.65</v>
      </c>
      <c r="N781" s="3" t="s">
        <v>8</v>
      </c>
      <c r="O781" s="3" t="s">
        <v>35</v>
      </c>
      <c r="P781" s="3" t="s">
        <v>253</v>
      </c>
      <c r="Q781" s="3" t="s">
        <v>892</v>
      </c>
      <c r="R781" s="3">
        <v>59715</v>
      </c>
      <c r="S781" s="4">
        <v>42075</v>
      </c>
      <c r="T781" s="4">
        <v>42077</v>
      </c>
      <c r="U781" s="3">
        <v>-88.61</v>
      </c>
      <c r="V781" s="3">
        <v>4</v>
      </c>
      <c r="W781" s="3">
        <v>305.70999999999998</v>
      </c>
      <c r="X781" s="3">
        <v>89333</v>
      </c>
      <c r="Y781" s="3">
        <f>Table1[[#This Row],[Unit Price]]-Table1[[#This Row],[Discount]]</f>
        <v>73.98</v>
      </c>
      <c r="Z781" s="3" t="s">
        <v>3221</v>
      </c>
    </row>
    <row r="782" spans="1:26" x14ac:dyDescent="0.2">
      <c r="A782" s="1">
        <v>2787</v>
      </c>
      <c r="B782" s="1" t="s">
        <v>1581</v>
      </c>
      <c r="C782" s="1" t="s">
        <v>46</v>
      </c>
      <c r="D782" s="1">
        <v>0.01</v>
      </c>
      <c r="E782" s="1">
        <v>47.98</v>
      </c>
      <c r="F782" s="1">
        <v>3.61</v>
      </c>
      <c r="G782" s="1" t="s">
        <v>63</v>
      </c>
      <c r="H782" s="1" t="s">
        <v>15</v>
      </c>
      <c r="I782" s="1" t="s">
        <v>16</v>
      </c>
      <c r="J782" s="1" t="s">
        <v>17</v>
      </c>
      <c r="K782" s="1" t="s">
        <v>18</v>
      </c>
      <c r="L782" s="1" t="s">
        <v>1215</v>
      </c>
      <c r="M782" s="1">
        <v>0.71</v>
      </c>
      <c r="N782" s="1" t="s">
        <v>8</v>
      </c>
      <c r="O782" s="1" t="s">
        <v>9</v>
      </c>
      <c r="P782" s="1" t="s">
        <v>144</v>
      </c>
      <c r="Q782" s="1" t="s">
        <v>1582</v>
      </c>
      <c r="R782" s="1">
        <v>70003</v>
      </c>
      <c r="S782" s="2">
        <v>42075</v>
      </c>
      <c r="T782" s="2">
        <v>42076</v>
      </c>
      <c r="U782" s="1">
        <v>-44.436</v>
      </c>
      <c r="V782" s="1">
        <v>8</v>
      </c>
      <c r="W782" s="1">
        <v>393.98</v>
      </c>
      <c r="X782" s="1">
        <v>91316</v>
      </c>
      <c r="Y782" s="1">
        <f>Table1[[#This Row],[Unit Price]]-Table1[[#This Row],[Discount]]</f>
        <v>47.97</v>
      </c>
      <c r="Z782" s="1" t="s">
        <v>3219</v>
      </c>
    </row>
    <row r="783" spans="1:26" x14ac:dyDescent="0.2">
      <c r="A783" s="3">
        <v>573</v>
      </c>
      <c r="B783" s="3" t="s">
        <v>1356</v>
      </c>
      <c r="C783" s="3" t="s">
        <v>1</v>
      </c>
      <c r="D783" s="3">
        <v>0.05</v>
      </c>
      <c r="E783" s="3">
        <v>4.13</v>
      </c>
      <c r="F783" s="3">
        <v>5.04</v>
      </c>
      <c r="G783" s="3" t="s">
        <v>14</v>
      </c>
      <c r="H783" s="3" t="s">
        <v>47</v>
      </c>
      <c r="I783" s="3" t="s">
        <v>24</v>
      </c>
      <c r="J783" s="3" t="s">
        <v>48</v>
      </c>
      <c r="K783" s="3" t="s">
        <v>49</v>
      </c>
      <c r="L783" s="3" t="s">
        <v>995</v>
      </c>
      <c r="M783" s="3">
        <v>0.38</v>
      </c>
      <c r="N783" s="3" t="s">
        <v>8</v>
      </c>
      <c r="O783" s="3" t="s">
        <v>28</v>
      </c>
      <c r="P783" s="3" t="s">
        <v>79</v>
      </c>
      <c r="Q783" s="3" t="s">
        <v>1358</v>
      </c>
      <c r="R783" s="3">
        <v>61554</v>
      </c>
      <c r="S783" s="4">
        <v>42076</v>
      </c>
      <c r="T783" s="4">
        <v>42077</v>
      </c>
      <c r="U783" s="3">
        <v>-12.1555</v>
      </c>
      <c r="V783" s="3">
        <v>1</v>
      </c>
      <c r="W783" s="3">
        <v>5.84</v>
      </c>
      <c r="X783" s="3">
        <v>86555</v>
      </c>
      <c r="Y783" s="3">
        <f>Table1[[#This Row],[Unit Price]]-Table1[[#This Row],[Discount]]</f>
        <v>4.08</v>
      </c>
      <c r="Z783" s="3" t="s">
        <v>3220</v>
      </c>
    </row>
    <row r="784" spans="1:26" x14ac:dyDescent="0.2">
      <c r="A784" s="1">
        <v>1035</v>
      </c>
      <c r="B784" s="1" t="s">
        <v>1583</v>
      </c>
      <c r="C784" s="1" t="s">
        <v>1</v>
      </c>
      <c r="D784" s="1">
        <v>7.0000000000000007E-2</v>
      </c>
      <c r="E784" s="1">
        <v>125.99</v>
      </c>
      <c r="F784" s="1">
        <v>2.5</v>
      </c>
      <c r="G784" s="1" t="s">
        <v>14</v>
      </c>
      <c r="H784" s="1" t="s">
        <v>47</v>
      </c>
      <c r="I784" s="1" t="s">
        <v>16</v>
      </c>
      <c r="J784" s="1" t="s">
        <v>111</v>
      </c>
      <c r="K784" s="1" t="s">
        <v>49</v>
      </c>
      <c r="L784" s="1" t="s">
        <v>924</v>
      </c>
      <c r="M784" s="1">
        <v>0.6</v>
      </c>
      <c r="N784" s="1" t="s">
        <v>8</v>
      </c>
      <c r="O784" s="1" t="s">
        <v>87</v>
      </c>
      <c r="P784" s="1" t="s">
        <v>293</v>
      </c>
      <c r="Q784" s="1" t="s">
        <v>1584</v>
      </c>
      <c r="R784" s="1">
        <v>43015</v>
      </c>
      <c r="S784" s="2">
        <v>42076</v>
      </c>
      <c r="T784" s="2">
        <v>42076</v>
      </c>
      <c r="U784" s="1">
        <v>-604.40599999999995</v>
      </c>
      <c r="V784" s="1">
        <v>1</v>
      </c>
      <c r="W784" s="1">
        <v>100.59</v>
      </c>
      <c r="X784" s="1">
        <v>90710</v>
      </c>
      <c r="Y784" s="1">
        <f>Table1[[#This Row],[Unit Price]]-Table1[[#This Row],[Discount]]</f>
        <v>125.92</v>
      </c>
      <c r="Z784" s="1" t="s">
        <v>3222</v>
      </c>
    </row>
    <row r="785" spans="1:26" x14ac:dyDescent="0.2">
      <c r="A785" s="3">
        <v>1036</v>
      </c>
      <c r="B785" s="3" t="s">
        <v>1585</v>
      </c>
      <c r="C785" s="3" t="s">
        <v>1</v>
      </c>
      <c r="D785" s="3">
        <v>0.03</v>
      </c>
      <c r="E785" s="3">
        <v>99.99</v>
      </c>
      <c r="F785" s="3">
        <v>19.989999999999998</v>
      </c>
      <c r="G785" s="3" t="s">
        <v>14</v>
      </c>
      <c r="H785" s="3" t="s">
        <v>47</v>
      </c>
      <c r="I785" s="3" t="s">
        <v>16</v>
      </c>
      <c r="J785" s="3" t="s">
        <v>17</v>
      </c>
      <c r="K785" s="3" t="s">
        <v>49</v>
      </c>
      <c r="L785" s="3" t="s">
        <v>1556</v>
      </c>
      <c r="M785" s="3">
        <v>0.52</v>
      </c>
      <c r="N785" s="3" t="s">
        <v>8</v>
      </c>
      <c r="O785" s="3" t="s">
        <v>87</v>
      </c>
      <c r="P785" s="3" t="s">
        <v>293</v>
      </c>
      <c r="Q785" s="3" t="s">
        <v>1586</v>
      </c>
      <c r="R785" s="3">
        <v>43017</v>
      </c>
      <c r="S785" s="4">
        <v>42076</v>
      </c>
      <c r="T785" s="4">
        <v>42077</v>
      </c>
      <c r="U785" s="3">
        <v>293.66000000000003</v>
      </c>
      <c r="V785" s="3">
        <v>6</v>
      </c>
      <c r="W785" s="3">
        <v>598.38</v>
      </c>
      <c r="X785" s="3">
        <v>90710</v>
      </c>
      <c r="Y785" s="3">
        <f>Table1[[#This Row],[Unit Price]]-Table1[[#This Row],[Discount]]</f>
        <v>99.96</v>
      </c>
      <c r="Z785" s="3" t="s">
        <v>3222</v>
      </c>
    </row>
    <row r="786" spans="1:26" x14ac:dyDescent="0.2">
      <c r="A786" s="1">
        <v>2468</v>
      </c>
      <c r="B786" s="1" t="s">
        <v>1587</v>
      </c>
      <c r="C786" s="1" t="s">
        <v>1</v>
      </c>
      <c r="D786" s="1">
        <v>0.04</v>
      </c>
      <c r="E786" s="1">
        <v>65.989999999999995</v>
      </c>
      <c r="F786" s="1">
        <v>8.99</v>
      </c>
      <c r="G786" s="1" t="s">
        <v>14</v>
      </c>
      <c r="H786" s="1" t="s">
        <v>70</v>
      </c>
      <c r="I786" s="1" t="s">
        <v>16</v>
      </c>
      <c r="J786" s="1" t="s">
        <v>111</v>
      </c>
      <c r="K786" s="1" t="s">
        <v>49</v>
      </c>
      <c r="L786" s="1" t="s">
        <v>1588</v>
      </c>
      <c r="M786" s="1">
        <v>0.55000000000000004</v>
      </c>
      <c r="N786" s="1" t="s">
        <v>8</v>
      </c>
      <c r="O786" s="1" t="s">
        <v>9</v>
      </c>
      <c r="P786" s="1" t="s">
        <v>73</v>
      </c>
      <c r="Q786" s="1" t="s">
        <v>1589</v>
      </c>
      <c r="R786" s="1">
        <v>28144</v>
      </c>
      <c r="S786" s="2">
        <v>42076</v>
      </c>
      <c r="T786" s="2">
        <v>42077</v>
      </c>
      <c r="U786" s="1">
        <v>-335.041</v>
      </c>
      <c r="V786" s="1">
        <v>13</v>
      </c>
      <c r="W786" s="1">
        <v>724.57</v>
      </c>
      <c r="X786" s="1">
        <v>88137</v>
      </c>
      <c r="Y786" s="1">
        <f>Table1[[#This Row],[Unit Price]]-Table1[[#This Row],[Discount]]</f>
        <v>65.949999999999989</v>
      </c>
      <c r="Z786" s="1" t="s">
        <v>3219</v>
      </c>
    </row>
    <row r="787" spans="1:26" x14ac:dyDescent="0.2">
      <c r="A787" s="3">
        <v>3036</v>
      </c>
      <c r="B787" s="3" t="s">
        <v>540</v>
      </c>
      <c r="C787" s="3" t="s">
        <v>1</v>
      </c>
      <c r="D787" s="3">
        <v>0.08</v>
      </c>
      <c r="E787" s="3">
        <v>178.47</v>
      </c>
      <c r="F787" s="3">
        <v>19.989999999999998</v>
      </c>
      <c r="G787" s="3" t="s">
        <v>14</v>
      </c>
      <c r="H787" s="3" t="s">
        <v>47</v>
      </c>
      <c r="I787" s="3" t="s">
        <v>24</v>
      </c>
      <c r="J787" s="3" t="s">
        <v>54</v>
      </c>
      <c r="K787" s="3" t="s">
        <v>49</v>
      </c>
      <c r="L787" s="3" t="s">
        <v>987</v>
      </c>
      <c r="M787" s="3">
        <v>0.55000000000000004</v>
      </c>
      <c r="N787" s="3" t="s">
        <v>8</v>
      </c>
      <c r="O787" s="3" t="s">
        <v>28</v>
      </c>
      <c r="P787" s="3" t="s">
        <v>541</v>
      </c>
      <c r="Q787" s="3" t="s">
        <v>542</v>
      </c>
      <c r="R787" s="3">
        <v>58554</v>
      </c>
      <c r="S787" s="4">
        <v>42076</v>
      </c>
      <c r="T787" s="4">
        <v>42079</v>
      </c>
      <c r="U787" s="3">
        <v>2267.2199999999998</v>
      </c>
      <c r="V787" s="3">
        <v>22</v>
      </c>
      <c r="W787" s="3">
        <v>3802.01</v>
      </c>
      <c r="X787" s="3">
        <v>89130</v>
      </c>
      <c r="Y787" s="3">
        <f>Table1[[#This Row],[Unit Price]]-Table1[[#This Row],[Discount]]</f>
        <v>178.39</v>
      </c>
      <c r="Z787" s="3" t="s">
        <v>3220</v>
      </c>
    </row>
    <row r="788" spans="1:26" x14ac:dyDescent="0.2">
      <c r="A788" s="1">
        <v>600</v>
      </c>
      <c r="B788" s="1" t="s">
        <v>1590</v>
      </c>
      <c r="C788" s="1" t="s">
        <v>92</v>
      </c>
      <c r="D788" s="1">
        <v>0.06</v>
      </c>
      <c r="E788" s="1">
        <v>6.48</v>
      </c>
      <c r="F788" s="1">
        <v>7.37</v>
      </c>
      <c r="G788" s="1" t="s">
        <v>14</v>
      </c>
      <c r="H788" s="1" t="s">
        <v>70</v>
      </c>
      <c r="I788" s="1" t="s">
        <v>24</v>
      </c>
      <c r="J788" s="1" t="s">
        <v>64</v>
      </c>
      <c r="K788" s="1" t="s">
        <v>49</v>
      </c>
      <c r="L788" s="1" t="s">
        <v>1591</v>
      </c>
      <c r="M788" s="1">
        <v>0.37</v>
      </c>
      <c r="N788" s="1" t="s">
        <v>8</v>
      </c>
      <c r="O788" s="1" t="s">
        <v>87</v>
      </c>
      <c r="P788" s="1" t="s">
        <v>394</v>
      </c>
      <c r="Q788" s="1" t="s">
        <v>1592</v>
      </c>
      <c r="R788" s="1">
        <v>21136</v>
      </c>
      <c r="S788" s="2">
        <v>42076</v>
      </c>
      <c r="T788" s="2">
        <v>42077</v>
      </c>
      <c r="U788" s="1">
        <v>-75.44</v>
      </c>
      <c r="V788" s="1">
        <v>5</v>
      </c>
      <c r="W788" s="1">
        <v>32.39</v>
      </c>
      <c r="X788" s="1">
        <v>87579</v>
      </c>
      <c r="Y788" s="1">
        <f>Table1[[#This Row],[Unit Price]]-Table1[[#This Row],[Discount]]</f>
        <v>6.4200000000000008</v>
      </c>
      <c r="Z788" s="1" t="s">
        <v>3222</v>
      </c>
    </row>
    <row r="789" spans="1:26" x14ac:dyDescent="0.2">
      <c r="A789" s="3">
        <v>2285</v>
      </c>
      <c r="B789" s="3" t="s">
        <v>1593</v>
      </c>
      <c r="C789" s="3" t="s">
        <v>92</v>
      </c>
      <c r="D789" s="3">
        <v>0.02</v>
      </c>
      <c r="E789" s="3">
        <v>17.7</v>
      </c>
      <c r="F789" s="3">
        <v>9.4700000000000006</v>
      </c>
      <c r="G789" s="3" t="s">
        <v>63</v>
      </c>
      <c r="H789" s="3" t="s">
        <v>70</v>
      </c>
      <c r="I789" s="3" t="s">
        <v>24</v>
      </c>
      <c r="J789" s="3" t="s">
        <v>54</v>
      </c>
      <c r="K789" s="3" t="s">
        <v>49</v>
      </c>
      <c r="L789" s="3" t="s">
        <v>1027</v>
      </c>
      <c r="M789" s="3">
        <v>0.59</v>
      </c>
      <c r="N789" s="3" t="s">
        <v>8</v>
      </c>
      <c r="O789" s="3" t="s">
        <v>9</v>
      </c>
      <c r="P789" s="3" t="s">
        <v>247</v>
      </c>
      <c r="Q789" s="3" t="s">
        <v>1594</v>
      </c>
      <c r="R789" s="3">
        <v>29730</v>
      </c>
      <c r="S789" s="4">
        <v>42076</v>
      </c>
      <c r="T789" s="4">
        <v>42078</v>
      </c>
      <c r="U789" s="3">
        <v>-85.022000000000006</v>
      </c>
      <c r="V789" s="3">
        <v>21</v>
      </c>
      <c r="W789" s="3">
        <v>374.6</v>
      </c>
      <c r="X789" s="3">
        <v>90148</v>
      </c>
      <c r="Y789" s="3">
        <f>Table1[[#This Row],[Unit Price]]-Table1[[#This Row],[Discount]]</f>
        <v>17.68</v>
      </c>
      <c r="Z789" s="3" t="s">
        <v>3219</v>
      </c>
    </row>
    <row r="790" spans="1:26" x14ac:dyDescent="0.2">
      <c r="A790" s="1">
        <v>2484</v>
      </c>
      <c r="B790" s="1" t="s">
        <v>1595</v>
      </c>
      <c r="C790" s="1" t="s">
        <v>92</v>
      </c>
      <c r="D790" s="1">
        <v>0.05</v>
      </c>
      <c r="E790" s="1">
        <v>6.48</v>
      </c>
      <c r="F790" s="1">
        <v>7.91</v>
      </c>
      <c r="G790" s="1" t="s">
        <v>14</v>
      </c>
      <c r="H790" s="1" t="s">
        <v>70</v>
      </c>
      <c r="I790" s="1" t="s">
        <v>24</v>
      </c>
      <c r="J790" s="1" t="s">
        <v>64</v>
      </c>
      <c r="K790" s="1" t="s">
        <v>49</v>
      </c>
      <c r="L790" s="1" t="s">
        <v>1596</v>
      </c>
      <c r="M790" s="1">
        <v>0.37</v>
      </c>
      <c r="N790" s="1" t="s">
        <v>8</v>
      </c>
      <c r="O790" s="1" t="s">
        <v>9</v>
      </c>
      <c r="P790" s="1" t="s">
        <v>99</v>
      </c>
      <c r="Q790" s="1" t="s">
        <v>1597</v>
      </c>
      <c r="R790" s="1">
        <v>33881</v>
      </c>
      <c r="S790" s="2">
        <v>42076</v>
      </c>
      <c r="T790" s="2">
        <v>42077</v>
      </c>
      <c r="U790" s="1">
        <v>322.12200000000001</v>
      </c>
      <c r="V790" s="1">
        <v>16</v>
      </c>
      <c r="W790" s="1">
        <v>109.99</v>
      </c>
      <c r="X790" s="1">
        <v>88998</v>
      </c>
      <c r="Y790" s="1">
        <f>Table1[[#This Row],[Unit Price]]-Table1[[#This Row],[Discount]]</f>
        <v>6.4300000000000006</v>
      </c>
      <c r="Z790" s="1" t="s">
        <v>3219</v>
      </c>
    </row>
    <row r="791" spans="1:26" x14ac:dyDescent="0.2">
      <c r="A791" s="3">
        <v>2484</v>
      </c>
      <c r="B791" s="3" t="s">
        <v>1595</v>
      </c>
      <c r="C791" s="3" t="s">
        <v>92</v>
      </c>
      <c r="D791" s="3">
        <v>0.03</v>
      </c>
      <c r="E791" s="3">
        <v>111.03</v>
      </c>
      <c r="F791" s="3">
        <v>8.64</v>
      </c>
      <c r="G791" s="3" t="s">
        <v>14</v>
      </c>
      <c r="H791" s="3" t="s">
        <v>70</v>
      </c>
      <c r="I791" s="3" t="s">
        <v>24</v>
      </c>
      <c r="J791" s="3" t="s">
        <v>54</v>
      </c>
      <c r="K791" s="3" t="s">
        <v>49</v>
      </c>
      <c r="L791" s="3" t="s">
        <v>1598</v>
      </c>
      <c r="M791" s="3">
        <v>0.78</v>
      </c>
      <c r="N791" s="3" t="s">
        <v>8</v>
      </c>
      <c r="O791" s="3" t="s">
        <v>9</v>
      </c>
      <c r="P791" s="3" t="s">
        <v>99</v>
      </c>
      <c r="Q791" s="3" t="s">
        <v>1597</v>
      </c>
      <c r="R791" s="3">
        <v>33881</v>
      </c>
      <c r="S791" s="4">
        <v>42076</v>
      </c>
      <c r="T791" s="4">
        <v>42077</v>
      </c>
      <c r="U791" s="3">
        <v>366.54</v>
      </c>
      <c r="V791" s="3">
        <v>8</v>
      </c>
      <c r="W791" s="3">
        <v>900.12</v>
      </c>
      <c r="X791" s="3">
        <v>88998</v>
      </c>
      <c r="Y791" s="3">
        <f>Table1[[#This Row],[Unit Price]]-Table1[[#This Row],[Discount]]</f>
        <v>111</v>
      </c>
      <c r="Z791" s="3" t="s">
        <v>3219</v>
      </c>
    </row>
    <row r="792" spans="1:26" x14ac:dyDescent="0.2">
      <c r="A792" s="1">
        <v>604</v>
      </c>
      <c r="B792" s="1" t="s">
        <v>717</v>
      </c>
      <c r="C792" s="1" t="s">
        <v>1</v>
      </c>
      <c r="D792" s="1">
        <v>0.09</v>
      </c>
      <c r="E792" s="1">
        <v>154.13</v>
      </c>
      <c r="F792" s="1">
        <v>69</v>
      </c>
      <c r="G792" s="1" t="s">
        <v>63</v>
      </c>
      <c r="H792" s="1" t="s">
        <v>70</v>
      </c>
      <c r="I792" s="1" t="s">
        <v>4</v>
      </c>
      <c r="J792" s="1" t="s">
        <v>5</v>
      </c>
      <c r="K792" s="1" t="s">
        <v>40</v>
      </c>
      <c r="L792" s="1" t="s">
        <v>900</v>
      </c>
      <c r="M792" s="1">
        <v>0.68</v>
      </c>
      <c r="N792" s="1" t="s">
        <v>8</v>
      </c>
      <c r="O792" s="1" t="s">
        <v>35</v>
      </c>
      <c r="P792" s="1" t="s">
        <v>66</v>
      </c>
      <c r="Q792" s="1" t="s">
        <v>76</v>
      </c>
      <c r="R792" s="1">
        <v>90045</v>
      </c>
      <c r="S792" s="2">
        <v>42077</v>
      </c>
      <c r="T792" s="2">
        <v>42078</v>
      </c>
      <c r="U792" s="1">
        <v>-1763.7476999999999</v>
      </c>
      <c r="V792" s="1">
        <v>38</v>
      </c>
      <c r="W792" s="1">
        <v>5679.59</v>
      </c>
      <c r="X792" s="1">
        <v>28647</v>
      </c>
      <c r="Y792" s="1">
        <f>Table1[[#This Row],[Unit Price]]-Table1[[#This Row],[Discount]]</f>
        <v>154.04</v>
      </c>
      <c r="Z792" s="1" t="s">
        <v>3221</v>
      </c>
    </row>
    <row r="793" spans="1:26" x14ac:dyDescent="0.2">
      <c r="A793" s="3">
        <v>605</v>
      </c>
      <c r="B793" s="3" t="s">
        <v>1599</v>
      </c>
      <c r="C793" s="3" t="s">
        <v>1</v>
      </c>
      <c r="D793" s="3">
        <v>0.09</v>
      </c>
      <c r="E793" s="3">
        <v>154.13</v>
      </c>
      <c r="F793" s="3">
        <v>69</v>
      </c>
      <c r="G793" s="3" t="s">
        <v>63</v>
      </c>
      <c r="H793" s="3" t="s">
        <v>70</v>
      </c>
      <c r="I793" s="3" t="s">
        <v>4</v>
      </c>
      <c r="J793" s="3" t="s">
        <v>5</v>
      </c>
      <c r="K793" s="3" t="s">
        <v>40</v>
      </c>
      <c r="L793" s="3" t="s">
        <v>900</v>
      </c>
      <c r="M793" s="3">
        <v>0.68</v>
      </c>
      <c r="N793" s="3" t="s">
        <v>8</v>
      </c>
      <c r="O793" s="3" t="s">
        <v>87</v>
      </c>
      <c r="P793" s="3" t="s">
        <v>88</v>
      </c>
      <c r="Q793" s="3" t="s">
        <v>1600</v>
      </c>
      <c r="R793" s="3">
        <v>11795</v>
      </c>
      <c r="S793" s="4">
        <v>42077</v>
      </c>
      <c r="T793" s="4">
        <v>42078</v>
      </c>
      <c r="U793" s="3">
        <v>-1763.7476999999999</v>
      </c>
      <c r="V793" s="3">
        <v>10</v>
      </c>
      <c r="W793" s="3">
        <v>1494.63</v>
      </c>
      <c r="X793" s="3">
        <v>91144</v>
      </c>
      <c r="Y793" s="3">
        <f>Table1[[#This Row],[Unit Price]]-Table1[[#This Row],[Discount]]</f>
        <v>154.04</v>
      </c>
      <c r="Z793" s="3" t="s">
        <v>3222</v>
      </c>
    </row>
    <row r="794" spans="1:26" x14ac:dyDescent="0.2">
      <c r="A794" s="1">
        <v>994</v>
      </c>
      <c r="B794" s="1" t="s">
        <v>1601</v>
      </c>
      <c r="C794" s="1" t="s">
        <v>13</v>
      </c>
      <c r="D794" s="1">
        <v>0.1</v>
      </c>
      <c r="E794" s="1">
        <v>400.98</v>
      </c>
      <c r="F794" s="1">
        <v>76.37</v>
      </c>
      <c r="G794" s="1" t="s">
        <v>2</v>
      </c>
      <c r="H794" s="1" t="s">
        <v>3</v>
      </c>
      <c r="I794" s="1" t="s">
        <v>4</v>
      </c>
      <c r="J794" s="1" t="s">
        <v>5</v>
      </c>
      <c r="K794" s="1" t="s">
        <v>6</v>
      </c>
      <c r="L794" s="1" t="s">
        <v>978</v>
      </c>
      <c r="M794" s="1">
        <v>0.6</v>
      </c>
      <c r="N794" s="1" t="s">
        <v>8</v>
      </c>
      <c r="O794" s="1" t="s">
        <v>87</v>
      </c>
      <c r="P794" s="1" t="s">
        <v>307</v>
      </c>
      <c r="Q794" s="1" t="s">
        <v>308</v>
      </c>
      <c r="R794" s="1">
        <v>4073</v>
      </c>
      <c r="S794" s="2">
        <v>42077</v>
      </c>
      <c r="T794" s="2">
        <v>42078</v>
      </c>
      <c r="U794" s="1">
        <v>-969.04836599999999</v>
      </c>
      <c r="V794" s="1">
        <v>2</v>
      </c>
      <c r="W794" s="1">
        <v>810.47</v>
      </c>
      <c r="X794" s="1">
        <v>89433</v>
      </c>
      <c r="Y794" s="1">
        <f>Table1[[#This Row],[Unit Price]]-Table1[[#This Row],[Discount]]</f>
        <v>400.88</v>
      </c>
      <c r="Z794" s="1" t="s">
        <v>3222</v>
      </c>
    </row>
    <row r="795" spans="1:26" x14ac:dyDescent="0.2">
      <c r="A795" s="3">
        <v>999</v>
      </c>
      <c r="B795" s="3" t="s">
        <v>1602</v>
      </c>
      <c r="C795" s="3" t="s">
        <v>13</v>
      </c>
      <c r="D795" s="3">
        <v>0.08</v>
      </c>
      <c r="E795" s="3">
        <v>45.19</v>
      </c>
      <c r="F795" s="3">
        <v>1.99</v>
      </c>
      <c r="G795" s="3" t="s">
        <v>14</v>
      </c>
      <c r="H795" s="3" t="s">
        <v>3</v>
      </c>
      <c r="I795" s="3" t="s">
        <v>16</v>
      </c>
      <c r="J795" s="3" t="s">
        <v>17</v>
      </c>
      <c r="K795" s="3" t="s">
        <v>18</v>
      </c>
      <c r="L795" s="3" t="s">
        <v>19</v>
      </c>
      <c r="M795" s="3">
        <v>0.55000000000000004</v>
      </c>
      <c r="N795" s="3" t="s">
        <v>8</v>
      </c>
      <c r="O795" s="3" t="s">
        <v>87</v>
      </c>
      <c r="P795" s="3" t="s">
        <v>373</v>
      </c>
      <c r="Q795" s="3" t="s">
        <v>1603</v>
      </c>
      <c r="R795" s="3">
        <v>7450</v>
      </c>
      <c r="S795" s="4">
        <v>42077</v>
      </c>
      <c r="T795" s="4">
        <v>42078</v>
      </c>
      <c r="U795" s="3">
        <v>-71.83</v>
      </c>
      <c r="V795" s="3">
        <v>3</v>
      </c>
      <c r="W795" s="3">
        <v>127.22</v>
      </c>
      <c r="X795" s="3">
        <v>89433</v>
      </c>
      <c r="Y795" s="3">
        <f>Table1[[#This Row],[Unit Price]]-Table1[[#This Row],[Discount]]</f>
        <v>45.11</v>
      </c>
      <c r="Z795" s="3" t="s">
        <v>3222</v>
      </c>
    </row>
    <row r="796" spans="1:26" x14ac:dyDescent="0.2">
      <c r="A796" s="1">
        <v>1000</v>
      </c>
      <c r="B796" s="1" t="s">
        <v>1604</v>
      </c>
      <c r="C796" s="1" t="s">
        <v>13</v>
      </c>
      <c r="D796" s="1">
        <v>0.03</v>
      </c>
      <c r="E796" s="1">
        <v>33.979999999999997</v>
      </c>
      <c r="F796" s="1">
        <v>19.989999999999998</v>
      </c>
      <c r="G796" s="1" t="s">
        <v>14</v>
      </c>
      <c r="H796" s="1" t="s">
        <v>3</v>
      </c>
      <c r="I796" s="1" t="s">
        <v>4</v>
      </c>
      <c r="J796" s="1" t="s">
        <v>102</v>
      </c>
      <c r="K796" s="1" t="s">
        <v>49</v>
      </c>
      <c r="L796" s="1" t="s">
        <v>1605</v>
      </c>
      <c r="M796" s="1">
        <v>0.55000000000000004</v>
      </c>
      <c r="N796" s="1" t="s">
        <v>8</v>
      </c>
      <c r="O796" s="1" t="s">
        <v>87</v>
      </c>
      <c r="P796" s="1" t="s">
        <v>609</v>
      </c>
      <c r="Q796" s="1" t="s">
        <v>1606</v>
      </c>
      <c r="R796" s="1">
        <v>5201</v>
      </c>
      <c r="S796" s="2">
        <v>42077</v>
      </c>
      <c r="T796" s="2">
        <v>42078</v>
      </c>
      <c r="U796" s="1">
        <v>-0.74</v>
      </c>
      <c r="V796" s="1">
        <v>12</v>
      </c>
      <c r="W796" s="1">
        <v>432.44</v>
      </c>
      <c r="X796" s="1">
        <v>89433</v>
      </c>
      <c r="Y796" s="1">
        <f>Table1[[#This Row],[Unit Price]]-Table1[[#This Row],[Discount]]</f>
        <v>33.949999999999996</v>
      </c>
      <c r="Z796" s="1" t="s">
        <v>3222</v>
      </c>
    </row>
    <row r="797" spans="1:26" x14ac:dyDescent="0.2">
      <c r="A797" s="3">
        <v>2345</v>
      </c>
      <c r="B797" s="3" t="s">
        <v>1607</v>
      </c>
      <c r="C797" s="3" t="s">
        <v>92</v>
      </c>
      <c r="D797" s="3">
        <v>7.0000000000000007E-2</v>
      </c>
      <c r="E797" s="3">
        <v>200.98</v>
      </c>
      <c r="F797" s="3">
        <v>23.76</v>
      </c>
      <c r="G797" s="3" t="s">
        <v>2</v>
      </c>
      <c r="H797" s="3" t="s">
        <v>70</v>
      </c>
      <c r="I797" s="3" t="s">
        <v>4</v>
      </c>
      <c r="J797" s="3" t="s">
        <v>85</v>
      </c>
      <c r="K797" s="3" t="s">
        <v>33</v>
      </c>
      <c r="L797" s="3" t="s">
        <v>1608</v>
      </c>
      <c r="M797" s="3">
        <v>0.57999999999999996</v>
      </c>
      <c r="N797" s="3" t="s">
        <v>8</v>
      </c>
      <c r="O797" s="3" t="s">
        <v>9</v>
      </c>
      <c r="P797" s="3" t="s">
        <v>364</v>
      </c>
      <c r="Q797" s="3" t="s">
        <v>803</v>
      </c>
      <c r="R797" s="3">
        <v>42003</v>
      </c>
      <c r="S797" s="4">
        <v>42077</v>
      </c>
      <c r="T797" s="4">
        <v>42078</v>
      </c>
      <c r="U797" s="3">
        <v>-132.42599999999999</v>
      </c>
      <c r="V797" s="3">
        <v>9</v>
      </c>
      <c r="W797" s="3">
        <v>1805.9</v>
      </c>
      <c r="X797" s="3">
        <v>89504</v>
      </c>
      <c r="Y797" s="3">
        <f>Table1[[#This Row],[Unit Price]]-Table1[[#This Row],[Discount]]</f>
        <v>200.91</v>
      </c>
      <c r="Z797" s="3" t="s">
        <v>3219</v>
      </c>
    </row>
    <row r="798" spans="1:26" x14ac:dyDescent="0.2">
      <c r="A798" s="1">
        <v>2345</v>
      </c>
      <c r="B798" s="1" t="s">
        <v>1607</v>
      </c>
      <c r="C798" s="1" t="s">
        <v>92</v>
      </c>
      <c r="D798" s="1">
        <v>0.02</v>
      </c>
      <c r="E798" s="1">
        <v>179.29</v>
      </c>
      <c r="F798" s="1">
        <v>29.21</v>
      </c>
      <c r="G798" s="1" t="s">
        <v>2</v>
      </c>
      <c r="H798" s="1" t="s">
        <v>70</v>
      </c>
      <c r="I798" s="1" t="s">
        <v>4</v>
      </c>
      <c r="J798" s="1" t="s">
        <v>5</v>
      </c>
      <c r="K798" s="1" t="s">
        <v>6</v>
      </c>
      <c r="L798" s="1" t="s">
        <v>519</v>
      </c>
      <c r="M798" s="1">
        <v>0.76</v>
      </c>
      <c r="N798" s="1" t="s">
        <v>8</v>
      </c>
      <c r="O798" s="1" t="s">
        <v>9</v>
      </c>
      <c r="P798" s="1" t="s">
        <v>364</v>
      </c>
      <c r="Q798" s="1" t="s">
        <v>803</v>
      </c>
      <c r="R798" s="1">
        <v>42003</v>
      </c>
      <c r="S798" s="2">
        <v>42077</v>
      </c>
      <c r="T798" s="2">
        <v>42077</v>
      </c>
      <c r="U798" s="1">
        <v>-411.23599999999999</v>
      </c>
      <c r="V798" s="1">
        <v>2</v>
      </c>
      <c r="W798" s="1">
        <v>311.41000000000003</v>
      </c>
      <c r="X798" s="1">
        <v>89504</v>
      </c>
      <c r="Y798" s="1">
        <f>Table1[[#This Row],[Unit Price]]-Table1[[#This Row],[Discount]]</f>
        <v>179.26999999999998</v>
      </c>
      <c r="Z798" s="1" t="s">
        <v>3219</v>
      </c>
    </row>
    <row r="799" spans="1:26" x14ac:dyDescent="0.2">
      <c r="A799" s="3">
        <v>2417</v>
      </c>
      <c r="B799" s="3" t="s">
        <v>1609</v>
      </c>
      <c r="C799" s="3" t="s">
        <v>92</v>
      </c>
      <c r="D799" s="3">
        <v>0</v>
      </c>
      <c r="E799" s="3">
        <v>65.989999999999995</v>
      </c>
      <c r="F799" s="3">
        <v>3.99</v>
      </c>
      <c r="G799" s="3" t="s">
        <v>14</v>
      </c>
      <c r="H799" s="3" t="s">
        <v>15</v>
      </c>
      <c r="I799" s="3" t="s">
        <v>16</v>
      </c>
      <c r="J799" s="3" t="s">
        <v>111</v>
      </c>
      <c r="K799" s="3" t="s">
        <v>49</v>
      </c>
      <c r="L799" s="3" t="s">
        <v>1610</v>
      </c>
      <c r="M799" s="3">
        <v>0.59</v>
      </c>
      <c r="N799" s="3" t="s">
        <v>8</v>
      </c>
      <c r="O799" s="3" t="s">
        <v>9</v>
      </c>
      <c r="P799" s="3" t="s">
        <v>218</v>
      </c>
      <c r="Q799" s="3" t="s">
        <v>1611</v>
      </c>
      <c r="R799" s="3">
        <v>22124</v>
      </c>
      <c r="S799" s="4">
        <v>42077</v>
      </c>
      <c r="T799" s="4">
        <v>42078</v>
      </c>
      <c r="U799" s="3">
        <v>-60.564</v>
      </c>
      <c r="V799" s="3">
        <v>13</v>
      </c>
      <c r="W799" s="3">
        <v>765.65</v>
      </c>
      <c r="X799" s="3">
        <v>86754</v>
      </c>
      <c r="Y799" s="3">
        <f>Table1[[#This Row],[Unit Price]]-Table1[[#This Row],[Discount]]</f>
        <v>65.989999999999995</v>
      </c>
      <c r="Z799" s="3" t="s">
        <v>3219</v>
      </c>
    </row>
    <row r="800" spans="1:26" x14ac:dyDescent="0.2">
      <c r="A800" s="1">
        <v>3279</v>
      </c>
      <c r="B800" s="1" t="s">
        <v>1612</v>
      </c>
      <c r="C800" s="1" t="s">
        <v>92</v>
      </c>
      <c r="D800" s="1">
        <v>0.01</v>
      </c>
      <c r="E800" s="1">
        <v>45.99</v>
      </c>
      <c r="F800" s="1">
        <v>4.99</v>
      </c>
      <c r="G800" s="1" t="s">
        <v>14</v>
      </c>
      <c r="H800" s="1" t="s">
        <v>47</v>
      </c>
      <c r="I800" s="1" t="s">
        <v>16</v>
      </c>
      <c r="J800" s="1" t="s">
        <v>111</v>
      </c>
      <c r="K800" s="1" t="s">
        <v>49</v>
      </c>
      <c r="L800" s="1" t="s">
        <v>1422</v>
      </c>
      <c r="M800" s="1">
        <v>0.56000000000000005</v>
      </c>
      <c r="N800" s="1" t="s">
        <v>8</v>
      </c>
      <c r="O800" s="1" t="s">
        <v>9</v>
      </c>
      <c r="P800" s="1" t="s">
        <v>247</v>
      </c>
      <c r="Q800" s="1" t="s">
        <v>1613</v>
      </c>
      <c r="R800" s="1">
        <v>29203</v>
      </c>
      <c r="S800" s="2">
        <v>42077</v>
      </c>
      <c r="T800" s="2">
        <v>42079</v>
      </c>
      <c r="U800" s="1">
        <v>24.018000000000001</v>
      </c>
      <c r="V800" s="1">
        <v>3</v>
      </c>
      <c r="W800" s="1">
        <v>125.19</v>
      </c>
      <c r="X800" s="1">
        <v>90767</v>
      </c>
      <c r="Y800" s="1">
        <f>Table1[[#This Row],[Unit Price]]-Table1[[#This Row],[Discount]]</f>
        <v>45.980000000000004</v>
      </c>
      <c r="Z800" s="1" t="s">
        <v>3219</v>
      </c>
    </row>
    <row r="801" spans="1:26" x14ac:dyDescent="0.2">
      <c r="A801" s="3">
        <v>373</v>
      </c>
      <c r="B801" s="3" t="s">
        <v>1614</v>
      </c>
      <c r="C801" s="3" t="s">
        <v>46</v>
      </c>
      <c r="D801" s="3">
        <v>0.02</v>
      </c>
      <c r="E801" s="3">
        <v>200.98</v>
      </c>
      <c r="F801" s="3">
        <v>55.96</v>
      </c>
      <c r="G801" s="3" t="s">
        <v>2</v>
      </c>
      <c r="H801" s="3" t="s">
        <v>3</v>
      </c>
      <c r="I801" s="3" t="s">
        <v>4</v>
      </c>
      <c r="J801" s="3" t="s">
        <v>93</v>
      </c>
      <c r="K801" s="3" t="s">
        <v>6</v>
      </c>
      <c r="L801" s="3" t="s">
        <v>1615</v>
      </c>
      <c r="M801" s="3">
        <v>0.75</v>
      </c>
      <c r="N801" s="3" t="s">
        <v>8</v>
      </c>
      <c r="O801" s="3" t="s">
        <v>28</v>
      </c>
      <c r="P801" s="3" t="s">
        <v>265</v>
      </c>
      <c r="Q801" s="3" t="s">
        <v>1139</v>
      </c>
      <c r="R801" s="3">
        <v>48234</v>
      </c>
      <c r="S801" s="4">
        <v>42077</v>
      </c>
      <c r="T801" s="4">
        <v>42079</v>
      </c>
      <c r="U801" s="3">
        <v>-163.63</v>
      </c>
      <c r="V801" s="3">
        <v>45</v>
      </c>
      <c r="W801" s="3">
        <v>9539.6</v>
      </c>
      <c r="X801" s="3">
        <v>24193</v>
      </c>
      <c r="Y801" s="3">
        <f>Table1[[#This Row],[Unit Price]]-Table1[[#This Row],[Discount]]</f>
        <v>200.95999999999998</v>
      </c>
      <c r="Z801" s="3" t="s">
        <v>3220</v>
      </c>
    </row>
    <row r="802" spans="1:26" x14ac:dyDescent="0.2">
      <c r="A802" s="1">
        <v>373</v>
      </c>
      <c r="B802" s="1" t="s">
        <v>1614</v>
      </c>
      <c r="C802" s="1" t="s">
        <v>46</v>
      </c>
      <c r="D802" s="1">
        <v>0.02</v>
      </c>
      <c r="E802" s="1">
        <v>4.28</v>
      </c>
      <c r="F802" s="1">
        <v>5.17</v>
      </c>
      <c r="G802" s="1" t="s">
        <v>14</v>
      </c>
      <c r="H802" s="1" t="s">
        <v>3</v>
      </c>
      <c r="I802" s="1" t="s">
        <v>24</v>
      </c>
      <c r="J802" s="1" t="s">
        <v>64</v>
      </c>
      <c r="K802" s="1" t="s">
        <v>49</v>
      </c>
      <c r="L802" s="1" t="s">
        <v>1230</v>
      </c>
      <c r="M802" s="1">
        <v>0.4</v>
      </c>
      <c r="N802" s="1" t="s">
        <v>8</v>
      </c>
      <c r="O802" s="1" t="s">
        <v>28</v>
      </c>
      <c r="P802" s="1" t="s">
        <v>265</v>
      </c>
      <c r="Q802" s="1" t="s">
        <v>1139</v>
      </c>
      <c r="R802" s="1">
        <v>48234</v>
      </c>
      <c r="S802" s="2">
        <v>42077</v>
      </c>
      <c r="T802" s="2">
        <v>42078</v>
      </c>
      <c r="U802" s="1">
        <v>-63.87</v>
      </c>
      <c r="V802" s="1">
        <v>24</v>
      </c>
      <c r="W802" s="1">
        <v>109.86</v>
      </c>
      <c r="X802" s="1">
        <v>24193</v>
      </c>
      <c r="Y802" s="1">
        <f>Table1[[#This Row],[Unit Price]]-Table1[[#This Row],[Discount]]</f>
        <v>4.2600000000000007</v>
      </c>
      <c r="Z802" s="1" t="s">
        <v>3220</v>
      </c>
    </row>
    <row r="803" spans="1:26" x14ac:dyDescent="0.2">
      <c r="A803" s="3">
        <v>373</v>
      </c>
      <c r="B803" s="3" t="s">
        <v>1614</v>
      </c>
      <c r="C803" s="3" t="s">
        <v>46</v>
      </c>
      <c r="D803" s="3">
        <v>0.04</v>
      </c>
      <c r="E803" s="3">
        <v>85.99</v>
      </c>
      <c r="F803" s="3">
        <v>0.99</v>
      </c>
      <c r="G803" s="3" t="s">
        <v>14</v>
      </c>
      <c r="H803" s="3" t="s">
        <v>3</v>
      </c>
      <c r="I803" s="3" t="s">
        <v>16</v>
      </c>
      <c r="J803" s="3" t="s">
        <v>111</v>
      </c>
      <c r="K803" s="3" t="s">
        <v>26</v>
      </c>
      <c r="L803" s="3" t="s">
        <v>1572</v>
      </c>
      <c r="M803" s="3">
        <v>0.85</v>
      </c>
      <c r="N803" s="3" t="s">
        <v>8</v>
      </c>
      <c r="O803" s="3" t="s">
        <v>28</v>
      </c>
      <c r="P803" s="3" t="s">
        <v>265</v>
      </c>
      <c r="Q803" s="3" t="s">
        <v>1139</v>
      </c>
      <c r="R803" s="3">
        <v>48234</v>
      </c>
      <c r="S803" s="4">
        <v>42077</v>
      </c>
      <c r="T803" s="4">
        <v>42079</v>
      </c>
      <c r="U803" s="3">
        <v>-175.17500000000001</v>
      </c>
      <c r="V803" s="3">
        <v>19</v>
      </c>
      <c r="W803" s="3">
        <v>1426.51</v>
      </c>
      <c r="X803" s="3">
        <v>24193</v>
      </c>
      <c r="Y803" s="3">
        <f>Table1[[#This Row],[Unit Price]]-Table1[[#This Row],[Discount]]</f>
        <v>85.949999999999989</v>
      </c>
      <c r="Z803" s="3" t="s">
        <v>3220</v>
      </c>
    </row>
    <row r="804" spans="1:26" x14ac:dyDescent="0.2">
      <c r="A804" s="1">
        <v>375</v>
      </c>
      <c r="B804" s="1" t="s">
        <v>1616</v>
      </c>
      <c r="C804" s="1" t="s">
        <v>46</v>
      </c>
      <c r="D804" s="1">
        <v>0.02</v>
      </c>
      <c r="E804" s="1">
        <v>200.98</v>
      </c>
      <c r="F804" s="1">
        <v>55.96</v>
      </c>
      <c r="G804" s="1" t="s">
        <v>2</v>
      </c>
      <c r="H804" s="1" t="s">
        <v>3</v>
      </c>
      <c r="I804" s="1" t="s">
        <v>4</v>
      </c>
      <c r="J804" s="1" t="s">
        <v>93</v>
      </c>
      <c r="K804" s="1" t="s">
        <v>6</v>
      </c>
      <c r="L804" s="1" t="s">
        <v>1615</v>
      </c>
      <c r="M804" s="1">
        <v>0.75</v>
      </c>
      <c r="N804" s="1" t="s">
        <v>8</v>
      </c>
      <c r="O804" s="1" t="s">
        <v>9</v>
      </c>
      <c r="P804" s="1" t="s">
        <v>376</v>
      </c>
      <c r="Q804" s="1" t="s">
        <v>1617</v>
      </c>
      <c r="R804" s="1">
        <v>37814</v>
      </c>
      <c r="S804" s="2">
        <v>42077</v>
      </c>
      <c r="T804" s="2">
        <v>42079</v>
      </c>
      <c r="U804" s="1">
        <v>-224.9478</v>
      </c>
      <c r="V804" s="1">
        <v>11</v>
      </c>
      <c r="W804" s="1">
        <v>2331.9</v>
      </c>
      <c r="X804" s="1">
        <v>90917</v>
      </c>
      <c r="Y804" s="1">
        <f>Table1[[#This Row],[Unit Price]]-Table1[[#This Row],[Discount]]</f>
        <v>200.95999999999998</v>
      </c>
      <c r="Z804" s="1" t="s">
        <v>3219</v>
      </c>
    </row>
    <row r="805" spans="1:26" x14ac:dyDescent="0.2">
      <c r="A805" s="3">
        <v>375</v>
      </c>
      <c r="B805" s="3" t="s">
        <v>1616</v>
      </c>
      <c r="C805" s="3" t="s">
        <v>46</v>
      </c>
      <c r="D805" s="3">
        <v>0.02</v>
      </c>
      <c r="E805" s="3">
        <v>4.28</v>
      </c>
      <c r="F805" s="3">
        <v>5.17</v>
      </c>
      <c r="G805" s="3" t="s">
        <v>14</v>
      </c>
      <c r="H805" s="3" t="s">
        <v>3</v>
      </c>
      <c r="I805" s="3" t="s">
        <v>24</v>
      </c>
      <c r="J805" s="3" t="s">
        <v>64</v>
      </c>
      <c r="K805" s="3" t="s">
        <v>49</v>
      </c>
      <c r="L805" s="3" t="s">
        <v>1230</v>
      </c>
      <c r="M805" s="3">
        <v>0.4</v>
      </c>
      <c r="N805" s="3" t="s">
        <v>8</v>
      </c>
      <c r="O805" s="3" t="s">
        <v>9</v>
      </c>
      <c r="P805" s="3" t="s">
        <v>376</v>
      </c>
      <c r="Q805" s="3" t="s">
        <v>1617</v>
      </c>
      <c r="R805" s="3">
        <v>37814</v>
      </c>
      <c r="S805" s="4">
        <v>42077</v>
      </c>
      <c r="T805" s="4">
        <v>42078</v>
      </c>
      <c r="U805" s="3">
        <v>196.8</v>
      </c>
      <c r="V805" s="3">
        <v>6</v>
      </c>
      <c r="W805" s="3">
        <v>27.47</v>
      </c>
      <c r="X805" s="3">
        <v>90917</v>
      </c>
      <c r="Y805" s="3">
        <f>Table1[[#This Row],[Unit Price]]-Table1[[#This Row],[Discount]]</f>
        <v>4.2600000000000007</v>
      </c>
      <c r="Z805" s="3" t="s">
        <v>3219</v>
      </c>
    </row>
    <row r="806" spans="1:26" x14ac:dyDescent="0.2">
      <c r="A806" s="1">
        <v>1682</v>
      </c>
      <c r="B806" s="1" t="s">
        <v>1162</v>
      </c>
      <c r="C806" s="1" t="s">
        <v>46</v>
      </c>
      <c r="D806" s="1">
        <v>0.08</v>
      </c>
      <c r="E806" s="1">
        <v>4.9800000000000004</v>
      </c>
      <c r="F806" s="1">
        <v>4.7</v>
      </c>
      <c r="G806" s="1" t="s">
        <v>14</v>
      </c>
      <c r="H806" s="1" t="s">
        <v>15</v>
      </c>
      <c r="I806" s="1" t="s">
        <v>24</v>
      </c>
      <c r="J806" s="1" t="s">
        <v>64</v>
      </c>
      <c r="K806" s="1" t="s">
        <v>49</v>
      </c>
      <c r="L806" s="1" t="s">
        <v>1310</v>
      </c>
      <c r="M806" s="1">
        <v>0.38</v>
      </c>
      <c r="N806" s="1" t="s">
        <v>8</v>
      </c>
      <c r="O806" s="1" t="s">
        <v>28</v>
      </c>
      <c r="P806" s="1" t="s">
        <v>79</v>
      </c>
      <c r="Q806" s="1" t="s">
        <v>509</v>
      </c>
      <c r="R806" s="1">
        <v>60611</v>
      </c>
      <c r="S806" s="2">
        <v>42077</v>
      </c>
      <c r="T806" s="2">
        <v>42078</v>
      </c>
      <c r="U806" s="1">
        <v>-56.35</v>
      </c>
      <c r="V806" s="1">
        <v>47</v>
      </c>
      <c r="W806" s="1">
        <v>225.98</v>
      </c>
      <c r="X806" s="1">
        <v>38080</v>
      </c>
      <c r="Y806" s="1">
        <f>Table1[[#This Row],[Unit Price]]-Table1[[#This Row],[Discount]]</f>
        <v>4.9000000000000004</v>
      </c>
      <c r="Z806" s="1" t="s">
        <v>3220</v>
      </c>
    </row>
    <row r="807" spans="1:26" x14ac:dyDescent="0.2">
      <c r="A807" s="3">
        <v>1683</v>
      </c>
      <c r="B807" s="3" t="s">
        <v>1163</v>
      </c>
      <c r="C807" s="3" t="s">
        <v>46</v>
      </c>
      <c r="D807" s="3">
        <v>0.08</v>
      </c>
      <c r="E807" s="3">
        <v>4.9800000000000004</v>
      </c>
      <c r="F807" s="3">
        <v>4.7</v>
      </c>
      <c r="G807" s="3" t="s">
        <v>14</v>
      </c>
      <c r="H807" s="3" t="s">
        <v>15</v>
      </c>
      <c r="I807" s="3" t="s">
        <v>24</v>
      </c>
      <c r="J807" s="3" t="s">
        <v>64</v>
      </c>
      <c r="K807" s="3" t="s">
        <v>49</v>
      </c>
      <c r="L807" s="3" t="s">
        <v>1310</v>
      </c>
      <c r="M807" s="3">
        <v>0.38</v>
      </c>
      <c r="N807" s="3" t="s">
        <v>8</v>
      </c>
      <c r="O807" s="3" t="s">
        <v>28</v>
      </c>
      <c r="P807" s="3" t="s">
        <v>163</v>
      </c>
      <c r="Q807" s="3" t="s">
        <v>1164</v>
      </c>
      <c r="R807" s="3">
        <v>77301</v>
      </c>
      <c r="S807" s="4">
        <v>42077</v>
      </c>
      <c r="T807" s="4">
        <v>42078</v>
      </c>
      <c r="U807" s="3">
        <v>-56.35</v>
      </c>
      <c r="V807" s="3">
        <v>12</v>
      </c>
      <c r="W807" s="3">
        <v>57.7</v>
      </c>
      <c r="X807" s="3">
        <v>90613</v>
      </c>
      <c r="Y807" s="3">
        <f>Table1[[#This Row],[Unit Price]]-Table1[[#This Row],[Discount]]</f>
        <v>4.9000000000000004</v>
      </c>
      <c r="Z807" s="3" t="s">
        <v>3220</v>
      </c>
    </row>
    <row r="808" spans="1:26" x14ac:dyDescent="0.2">
      <c r="A808" s="1">
        <v>3177</v>
      </c>
      <c r="B808" s="1" t="s">
        <v>1618</v>
      </c>
      <c r="C808" s="1" t="s">
        <v>46</v>
      </c>
      <c r="D808" s="1">
        <v>0.1</v>
      </c>
      <c r="E808" s="1">
        <v>62.18</v>
      </c>
      <c r="F808" s="1">
        <v>10.84</v>
      </c>
      <c r="G808" s="1" t="s">
        <v>14</v>
      </c>
      <c r="H808" s="1" t="s">
        <v>15</v>
      </c>
      <c r="I808" s="1" t="s">
        <v>4</v>
      </c>
      <c r="J808" s="1" t="s">
        <v>102</v>
      </c>
      <c r="K808" s="1" t="s">
        <v>120</v>
      </c>
      <c r="L808" s="1" t="s">
        <v>1207</v>
      </c>
      <c r="M808" s="1">
        <v>0.63</v>
      </c>
      <c r="N808" s="1" t="s">
        <v>8</v>
      </c>
      <c r="O808" s="1" t="s">
        <v>9</v>
      </c>
      <c r="P808" s="1" t="s">
        <v>99</v>
      </c>
      <c r="Q808" s="1" t="s">
        <v>1619</v>
      </c>
      <c r="R808" s="1">
        <v>33458</v>
      </c>
      <c r="S808" s="2">
        <v>42077</v>
      </c>
      <c r="T808" s="2">
        <v>42079</v>
      </c>
      <c r="U808" s="1">
        <v>-29.666</v>
      </c>
      <c r="V808" s="1">
        <v>9</v>
      </c>
      <c r="W808" s="1">
        <v>511.57</v>
      </c>
      <c r="X808" s="1">
        <v>90818</v>
      </c>
      <c r="Y808" s="1">
        <f>Table1[[#This Row],[Unit Price]]-Table1[[#This Row],[Discount]]</f>
        <v>62.08</v>
      </c>
      <c r="Z808" s="1" t="s">
        <v>3219</v>
      </c>
    </row>
    <row r="809" spans="1:26" x14ac:dyDescent="0.2">
      <c r="A809" s="3">
        <v>594</v>
      </c>
      <c r="B809" s="3" t="s">
        <v>1620</v>
      </c>
      <c r="C809" s="3" t="s">
        <v>1</v>
      </c>
      <c r="D809" s="3">
        <v>0.09</v>
      </c>
      <c r="E809" s="3">
        <v>13.79</v>
      </c>
      <c r="F809" s="3">
        <v>8.7799999999999994</v>
      </c>
      <c r="G809" s="3" t="s">
        <v>14</v>
      </c>
      <c r="H809" s="3" t="s">
        <v>15</v>
      </c>
      <c r="I809" s="3" t="s">
        <v>4</v>
      </c>
      <c r="J809" s="3" t="s">
        <v>102</v>
      </c>
      <c r="K809" s="3" t="s">
        <v>49</v>
      </c>
      <c r="L809" s="3" t="s">
        <v>1302</v>
      </c>
      <c r="M809" s="3">
        <v>0.43</v>
      </c>
      <c r="N809" s="3" t="s">
        <v>8</v>
      </c>
      <c r="O809" s="3" t="s">
        <v>28</v>
      </c>
      <c r="P809" s="3" t="s">
        <v>29</v>
      </c>
      <c r="Q809" s="3" t="s">
        <v>1621</v>
      </c>
      <c r="R809" s="3">
        <v>46016</v>
      </c>
      <c r="S809" s="4">
        <v>42078</v>
      </c>
      <c r="T809" s="4">
        <v>42080</v>
      </c>
      <c r="U809" s="3">
        <v>-22.12</v>
      </c>
      <c r="V809" s="3">
        <v>1</v>
      </c>
      <c r="W809" s="3">
        <v>17.440000000000001</v>
      </c>
      <c r="X809" s="3">
        <v>86309</v>
      </c>
      <c r="Y809" s="3">
        <f>Table1[[#This Row],[Unit Price]]-Table1[[#This Row],[Discount]]</f>
        <v>13.7</v>
      </c>
      <c r="Z809" s="3" t="s">
        <v>3220</v>
      </c>
    </row>
    <row r="810" spans="1:26" x14ac:dyDescent="0.2">
      <c r="A810" s="1">
        <v>83</v>
      </c>
      <c r="B810" s="1" t="s">
        <v>1622</v>
      </c>
      <c r="C810" s="1" t="s">
        <v>13</v>
      </c>
      <c r="D810" s="1">
        <v>0.04</v>
      </c>
      <c r="E810" s="1">
        <v>296.18</v>
      </c>
      <c r="F810" s="1">
        <v>54.12</v>
      </c>
      <c r="G810" s="1" t="s">
        <v>2</v>
      </c>
      <c r="H810" s="1" t="s">
        <v>70</v>
      </c>
      <c r="I810" s="1" t="s">
        <v>4</v>
      </c>
      <c r="J810" s="1" t="s">
        <v>5</v>
      </c>
      <c r="K810" s="1" t="s">
        <v>6</v>
      </c>
      <c r="L810" s="1" t="s">
        <v>1055</v>
      </c>
      <c r="M810" s="1">
        <v>0.76</v>
      </c>
      <c r="N810" s="1" t="s">
        <v>8</v>
      </c>
      <c r="O810" s="1" t="s">
        <v>87</v>
      </c>
      <c r="P810" s="1" t="s">
        <v>293</v>
      </c>
      <c r="Q810" s="1" t="s">
        <v>973</v>
      </c>
      <c r="R810" s="1">
        <v>44708</v>
      </c>
      <c r="S810" s="2">
        <v>42078</v>
      </c>
      <c r="T810" s="2">
        <v>42078</v>
      </c>
      <c r="U810" s="1">
        <v>-715.77820599999995</v>
      </c>
      <c r="V810" s="1">
        <v>6</v>
      </c>
      <c r="W810" s="1">
        <v>1821.89</v>
      </c>
      <c r="X810" s="1">
        <v>87365</v>
      </c>
      <c r="Y810" s="1">
        <f>Table1[[#This Row],[Unit Price]]-Table1[[#This Row],[Discount]]</f>
        <v>296.14</v>
      </c>
      <c r="Z810" s="1" t="s">
        <v>3222</v>
      </c>
    </row>
    <row r="811" spans="1:26" x14ac:dyDescent="0.2">
      <c r="A811" s="3">
        <v>1123</v>
      </c>
      <c r="B811" s="3" t="s">
        <v>1623</v>
      </c>
      <c r="C811" s="3" t="s">
        <v>13</v>
      </c>
      <c r="D811" s="3">
        <v>0.03</v>
      </c>
      <c r="E811" s="3">
        <v>7.3</v>
      </c>
      <c r="F811" s="3">
        <v>7.72</v>
      </c>
      <c r="G811" s="3" t="s">
        <v>14</v>
      </c>
      <c r="H811" s="3" t="s">
        <v>3</v>
      </c>
      <c r="I811" s="3" t="s">
        <v>24</v>
      </c>
      <c r="J811" s="3" t="s">
        <v>48</v>
      </c>
      <c r="K811" s="3" t="s">
        <v>49</v>
      </c>
      <c r="L811" s="3" t="s">
        <v>1624</v>
      </c>
      <c r="M811" s="3">
        <v>0.38</v>
      </c>
      <c r="N811" s="3" t="s">
        <v>8</v>
      </c>
      <c r="O811" s="3" t="s">
        <v>35</v>
      </c>
      <c r="P811" s="3" t="s">
        <v>66</v>
      </c>
      <c r="Q811" s="3" t="s">
        <v>1625</v>
      </c>
      <c r="R811" s="3">
        <v>95661</v>
      </c>
      <c r="S811" s="4">
        <v>42078</v>
      </c>
      <c r="T811" s="4">
        <v>42081</v>
      </c>
      <c r="U811" s="3">
        <v>-127.05200000000001</v>
      </c>
      <c r="V811" s="3">
        <v>14</v>
      </c>
      <c r="W811" s="3">
        <v>103.61</v>
      </c>
      <c r="X811" s="3">
        <v>87015</v>
      </c>
      <c r="Y811" s="3">
        <f>Table1[[#This Row],[Unit Price]]-Table1[[#This Row],[Discount]]</f>
        <v>7.27</v>
      </c>
      <c r="Z811" s="3" t="s">
        <v>3221</v>
      </c>
    </row>
    <row r="812" spans="1:26" x14ac:dyDescent="0.2">
      <c r="A812" s="1">
        <v>2426</v>
      </c>
      <c r="B812" s="1" t="s">
        <v>1626</v>
      </c>
      <c r="C812" s="1" t="s">
        <v>13</v>
      </c>
      <c r="D812" s="1">
        <v>0.08</v>
      </c>
      <c r="E812" s="1">
        <v>30.93</v>
      </c>
      <c r="F812" s="1">
        <v>3.92</v>
      </c>
      <c r="G812" s="1" t="s">
        <v>14</v>
      </c>
      <c r="H812" s="1" t="s">
        <v>3</v>
      </c>
      <c r="I812" s="1" t="s">
        <v>4</v>
      </c>
      <c r="J812" s="1" t="s">
        <v>102</v>
      </c>
      <c r="K812" s="1" t="s">
        <v>18</v>
      </c>
      <c r="L812" s="1" t="s">
        <v>1627</v>
      </c>
      <c r="M812" s="1">
        <v>0.44</v>
      </c>
      <c r="N812" s="1" t="s">
        <v>8</v>
      </c>
      <c r="O812" s="1" t="s">
        <v>28</v>
      </c>
      <c r="P812" s="1" t="s">
        <v>163</v>
      </c>
      <c r="Q812" s="1" t="s">
        <v>1628</v>
      </c>
      <c r="R812" s="1">
        <v>75061</v>
      </c>
      <c r="S812" s="2">
        <v>42078</v>
      </c>
      <c r="T812" s="2">
        <v>42079</v>
      </c>
      <c r="U812" s="1">
        <v>63.059100000000001</v>
      </c>
      <c r="V812" s="1">
        <v>3</v>
      </c>
      <c r="W812" s="1">
        <v>91.39</v>
      </c>
      <c r="X812" s="1">
        <v>90859</v>
      </c>
      <c r="Y812" s="1">
        <f>Table1[[#This Row],[Unit Price]]-Table1[[#This Row],[Discount]]</f>
        <v>30.85</v>
      </c>
      <c r="Z812" s="1" t="s">
        <v>3220</v>
      </c>
    </row>
    <row r="813" spans="1:26" x14ac:dyDescent="0.2">
      <c r="A813" s="3">
        <v>724</v>
      </c>
      <c r="B813" s="3" t="s">
        <v>1629</v>
      </c>
      <c r="C813" s="3" t="s">
        <v>92</v>
      </c>
      <c r="D813" s="3">
        <v>0.09</v>
      </c>
      <c r="E813" s="3">
        <v>125.99</v>
      </c>
      <c r="F813" s="3">
        <v>8.99</v>
      </c>
      <c r="G813" s="3" t="s">
        <v>14</v>
      </c>
      <c r="H813" s="3" t="s">
        <v>15</v>
      </c>
      <c r="I813" s="3" t="s">
        <v>16</v>
      </c>
      <c r="J813" s="3" t="s">
        <v>111</v>
      </c>
      <c r="K813" s="3" t="s">
        <v>49</v>
      </c>
      <c r="L813" s="3" t="s">
        <v>1630</v>
      </c>
      <c r="M813" s="3">
        <v>0.55000000000000004</v>
      </c>
      <c r="N813" s="3" t="s">
        <v>8</v>
      </c>
      <c r="O813" s="3" t="s">
        <v>87</v>
      </c>
      <c r="P813" s="3" t="s">
        <v>224</v>
      </c>
      <c r="Q813" s="3" t="s">
        <v>1631</v>
      </c>
      <c r="R813" s="3">
        <v>6614</v>
      </c>
      <c r="S813" s="4">
        <v>42078</v>
      </c>
      <c r="T813" s="4">
        <v>42079</v>
      </c>
      <c r="U813" s="3">
        <v>-605.37400000000002</v>
      </c>
      <c r="V813" s="3">
        <v>1</v>
      </c>
      <c r="W813" s="3">
        <v>100.38</v>
      </c>
      <c r="X813" s="3">
        <v>90359</v>
      </c>
      <c r="Y813" s="3">
        <f>Table1[[#This Row],[Unit Price]]-Table1[[#This Row],[Discount]]</f>
        <v>125.89999999999999</v>
      </c>
      <c r="Z813" s="3" t="s">
        <v>3222</v>
      </c>
    </row>
    <row r="814" spans="1:26" x14ac:dyDescent="0.2">
      <c r="A814" s="1">
        <v>727</v>
      </c>
      <c r="B814" s="1" t="s">
        <v>1632</v>
      </c>
      <c r="C814" s="1" t="s">
        <v>92</v>
      </c>
      <c r="D814" s="1">
        <v>0.1</v>
      </c>
      <c r="E814" s="1">
        <v>17.98</v>
      </c>
      <c r="F814" s="1">
        <v>4</v>
      </c>
      <c r="G814" s="1" t="s">
        <v>14</v>
      </c>
      <c r="H814" s="1" t="s">
        <v>15</v>
      </c>
      <c r="I814" s="1" t="s">
        <v>16</v>
      </c>
      <c r="J814" s="1" t="s">
        <v>17</v>
      </c>
      <c r="K814" s="1" t="s">
        <v>49</v>
      </c>
      <c r="L814" s="1" t="s">
        <v>1633</v>
      </c>
      <c r="M814" s="1">
        <v>0.79</v>
      </c>
      <c r="N814" s="1" t="s">
        <v>8</v>
      </c>
      <c r="O814" s="1" t="s">
        <v>87</v>
      </c>
      <c r="P814" s="1" t="s">
        <v>307</v>
      </c>
      <c r="Q814" s="1" t="s">
        <v>1634</v>
      </c>
      <c r="R814" s="1">
        <v>4240</v>
      </c>
      <c r="S814" s="2">
        <v>42078</v>
      </c>
      <c r="T814" s="2">
        <v>42079</v>
      </c>
      <c r="U814" s="1">
        <v>-99.55</v>
      </c>
      <c r="V814" s="1">
        <v>4</v>
      </c>
      <c r="W814" s="1">
        <v>66.319999999999993</v>
      </c>
      <c r="X814" s="1">
        <v>90359</v>
      </c>
      <c r="Y814" s="1">
        <f>Table1[[#This Row],[Unit Price]]-Table1[[#This Row],[Discount]]</f>
        <v>17.88</v>
      </c>
      <c r="Z814" s="1" t="s">
        <v>3222</v>
      </c>
    </row>
    <row r="815" spans="1:26" x14ac:dyDescent="0.2">
      <c r="A815" s="3">
        <v>2356</v>
      </c>
      <c r="B815" s="3" t="s">
        <v>1635</v>
      </c>
      <c r="C815" s="3" t="s">
        <v>92</v>
      </c>
      <c r="D815" s="3">
        <v>0</v>
      </c>
      <c r="E815" s="3">
        <v>29.34</v>
      </c>
      <c r="F815" s="3">
        <v>7.87</v>
      </c>
      <c r="G815" s="3" t="s">
        <v>14</v>
      </c>
      <c r="H815" s="3" t="s">
        <v>15</v>
      </c>
      <c r="I815" s="3" t="s">
        <v>4</v>
      </c>
      <c r="J815" s="3" t="s">
        <v>102</v>
      </c>
      <c r="K815" s="3" t="s">
        <v>49</v>
      </c>
      <c r="L815" s="3" t="s">
        <v>1636</v>
      </c>
      <c r="M815" s="3">
        <v>0.54</v>
      </c>
      <c r="N815" s="3" t="s">
        <v>8</v>
      </c>
      <c r="O815" s="3" t="s">
        <v>35</v>
      </c>
      <c r="P815" s="3" t="s">
        <v>1036</v>
      </c>
      <c r="Q815" s="3" t="s">
        <v>1637</v>
      </c>
      <c r="R815" s="3">
        <v>82901</v>
      </c>
      <c r="S815" s="4">
        <v>42078</v>
      </c>
      <c r="T815" s="4">
        <v>42080</v>
      </c>
      <c r="U815" s="3">
        <v>385.37</v>
      </c>
      <c r="V815" s="3">
        <v>22</v>
      </c>
      <c r="W815" s="3">
        <v>668.38</v>
      </c>
      <c r="X815" s="3">
        <v>91305</v>
      </c>
      <c r="Y815" s="3">
        <f>Table1[[#This Row],[Unit Price]]-Table1[[#This Row],[Discount]]</f>
        <v>29.34</v>
      </c>
      <c r="Z815" s="3" t="s">
        <v>3221</v>
      </c>
    </row>
    <row r="816" spans="1:26" x14ac:dyDescent="0.2">
      <c r="A816" s="1">
        <v>2372</v>
      </c>
      <c r="B816" s="1" t="s">
        <v>1638</v>
      </c>
      <c r="C816" s="1" t="s">
        <v>92</v>
      </c>
      <c r="D816" s="1">
        <v>0.01</v>
      </c>
      <c r="E816" s="1">
        <v>1.76</v>
      </c>
      <c r="F816" s="1">
        <v>0.7</v>
      </c>
      <c r="G816" s="1" t="s">
        <v>14</v>
      </c>
      <c r="H816" s="1" t="s">
        <v>70</v>
      </c>
      <c r="I816" s="1" t="s">
        <v>24</v>
      </c>
      <c r="J816" s="1" t="s">
        <v>25</v>
      </c>
      <c r="K816" s="1" t="s">
        <v>26</v>
      </c>
      <c r="L816" s="1" t="s">
        <v>1639</v>
      </c>
      <c r="M816" s="1">
        <v>0.56000000000000005</v>
      </c>
      <c r="N816" s="1" t="s">
        <v>8</v>
      </c>
      <c r="O816" s="1" t="s">
        <v>28</v>
      </c>
      <c r="P816" s="1" t="s">
        <v>60</v>
      </c>
      <c r="Q816" s="1" t="s">
        <v>1640</v>
      </c>
      <c r="R816" s="1">
        <v>55803</v>
      </c>
      <c r="S816" s="2">
        <v>42078</v>
      </c>
      <c r="T816" s="2">
        <v>42079</v>
      </c>
      <c r="U816" s="1">
        <v>-1.56</v>
      </c>
      <c r="V816" s="1">
        <v>4</v>
      </c>
      <c r="W816" s="1">
        <v>7.2</v>
      </c>
      <c r="X816" s="1">
        <v>90714</v>
      </c>
      <c r="Y816" s="1">
        <f>Table1[[#This Row],[Unit Price]]-Table1[[#This Row],[Discount]]</f>
        <v>1.75</v>
      </c>
      <c r="Z816" s="1" t="s">
        <v>3220</v>
      </c>
    </row>
    <row r="817" spans="1:26" x14ac:dyDescent="0.2">
      <c r="A817" s="3">
        <v>871</v>
      </c>
      <c r="B817" s="3" t="s">
        <v>1641</v>
      </c>
      <c r="C817" s="3" t="s">
        <v>46</v>
      </c>
      <c r="D817" s="3">
        <v>0.03</v>
      </c>
      <c r="E817" s="3">
        <v>14.2</v>
      </c>
      <c r="F817" s="3">
        <v>5.3</v>
      </c>
      <c r="G817" s="3" t="s">
        <v>14</v>
      </c>
      <c r="H817" s="3" t="s">
        <v>47</v>
      </c>
      <c r="I817" s="3" t="s">
        <v>4</v>
      </c>
      <c r="J817" s="3" t="s">
        <v>102</v>
      </c>
      <c r="K817" s="3" t="s">
        <v>26</v>
      </c>
      <c r="L817" s="3" t="s">
        <v>264</v>
      </c>
      <c r="M817" s="3">
        <v>0.46</v>
      </c>
      <c r="N817" s="3" t="s">
        <v>8</v>
      </c>
      <c r="O817" s="3" t="s">
        <v>35</v>
      </c>
      <c r="P817" s="3" t="s">
        <v>272</v>
      </c>
      <c r="Q817" s="3" t="s">
        <v>1642</v>
      </c>
      <c r="R817" s="3">
        <v>89502</v>
      </c>
      <c r="S817" s="4">
        <v>42078</v>
      </c>
      <c r="T817" s="4">
        <v>42080</v>
      </c>
      <c r="U817" s="3">
        <v>21.555599999999998</v>
      </c>
      <c r="V817" s="3">
        <v>2</v>
      </c>
      <c r="W817" s="3">
        <v>31.24</v>
      </c>
      <c r="X817" s="3">
        <v>90577</v>
      </c>
      <c r="Y817" s="3">
        <f>Table1[[#This Row],[Unit Price]]-Table1[[#This Row],[Discount]]</f>
        <v>14.17</v>
      </c>
      <c r="Z817" s="3" t="s">
        <v>3221</v>
      </c>
    </row>
    <row r="818" spans="1:26" x14ac:dyDescent="0.2">
      <c r="A818" s="1">
        <v>1646</v>
      </c>
      <c r="B818" s="1" t="s">
        <v>1643</v>
      </c>
      <c r="C818" s="1" t="s">
        <v>46</v>
      </c>
      <c r="D818" s="1">
        <v>0.06</v>
      </c>
      <c r="E818" s="1">
        <v>3.29</v>
      </c>
      <c r="F818" s="1">
        <v>1.35</v>
      </c>
      <c r="G818" s="1" t="s">
        <v>14</v>
      </c>
      <c r="H818" s="1" t="s">
        <v>3</v>
      </c>
      <c r="I818" s="1" t="s">
        <v>24</v>
      </c>
      <c r="J818" s="1" t="s">
        <v>152</v>
      </c>
      <c r="K818" s="1" t="s">
        <v>26</v>
      </c>
      <c r="L818" s="1" t="s">
        <v>1644</v>
      </c>
      <c r="M818" s="1">
        <v>0.4</v>
      </c>
      <c r="N818" s="1" t="s">
        <v>8</v>
      </c>
      <c r="O818" s="1" t="s">
        <v>87</v>
      </c>
      <c r="P818" s="1" t="s">
        <v>88</v>
      </c>
      <c r="Q818" s="1" t="s">
        <v>1645</v>
      </c>
      <c r="R818" s="1">
        <v>11714</v>
      </c>
      <c r="S818" s="2">
        <v>42078</v>
      </c>
      <c r="T818" s="2">
        <v>42080</v>
      </c>
      <c r="U818" s="1">
        <v>8.5299999999999994</v>
      </c>
      <c r="V818" s="1">
        <v>11</v>
      </c>
      <c r="W818" s="1">
        <v>35.97</v>
      </c>
      <c r="X818" s="1">
        <v>90932</v>
      </c>
      <c r="Y818" s="1">
        <f>Table1[[#This Row],[Unit Price]]-Table1[[#This Row],[Discount]]</f>
        <v>3.23</v>
      </c>
      <c r="Z818" s="1" t="s">
        <v>3222</v>
      </c>
    </row>
    <row r="819" spans="1:26" x14ac:dyDescent="0.2">
      <c r="A819" s="3">
        <v>853</v>
      </c>
      <c r="B819" s="3" t="s">
        <v>1646</v>
      </c>
      <c r="C819" s="3" t="s">
        <v>13</v>
      </c>
      <c r="D819" s="3">
        <v>0.05</v>
      </c>
      <c r="E819" s="3">
        <v>4.24</v>
      </c>
      <c r="F819" s="3">
        <v>5.41</v>
      </c>
      <c r="G819" s="3" t="s">
        <v>14</v>
      </c>
      <c r="H819" s="3" t="s">
        <v>3</v>
      </c>
      <c r="I819" s="3" t="s">
        <v>24</v>
      </c>
      <c r="J819" s="3" t="s">
        <v>48</v>
      </c>
      <c r="K819" s="3" t="s">
        <v>49</v>
      </c>
      <c r="L819" s="3" t="s">
        <v>1647</v>
      </c>
      <c r="M819" s="3">
        <v>0.35</v>
      </c>
      <c r="N819" s="3" t="s">
        <v>8</v>
      </c>
      <c r="O819" s="3" t="s">
        <v>35</v>
      </c>
      <c r="P819" s="3" t="s">
        <v>66</v>
      </c>
      <c r="Q819" s="3" t="s">
        <v>1648</v>
      </c>
      <c r="R819" s="3">
        <v>92345</v>
      </c>
      <c r="S819" s="4">
        <v>42079</v>
      </c>
      <c r="T819" s="4">
        <v>42081</v>
      </c>
      <c r="U819" s="3">
        <v>-89.216999999999999</v>
      </c>
      <c r="V819" s="3">
        <v>12</v>
      </c>
      <c r="W819" s="3">
        <v>50.83</v>
      </c>
      <c r="X819" s="3">
        <v>88570</v>
      </c>
      <c r="Y819" s="3">
        <f>Table1[[#This Row],[Unit Price]]-Table1[[#This Row],[Discount]]</f>
        <v>4.1900000000000004</v>
      </c>
      <c r="Z819" s="3" t="s">
        <v>3221</v>
      </c>
    </row>
    <row r="820" spans="1:26" x14ac:dyDescent="0.2">
      <c r="A820" s="1">
        <v>2272</v>
      </c>
      <c r="B820" s="1" t="s">
        <v>1649</v>
      </c>
      <c r="C820" s="1" t="s">
        <v>13</v>
      </c>
      <c r="D820" s="1">
        <v>0.08</v>
      </c>
      <c r="E820" s="1">
        <v>15.73</v>
      </c>
      <c r="F820" s="1">
        <v>7.42</v>
      </c>
      <c r="G820" s="1" t="s">
        <v>63</v>
      </c>
      <c r="H820" s="1" t="s">
        <v>70</v>
      </c>
      <c r="I820" s="1" t="s">
        <v>24</v>
      </c>
      <c r="J820" s="1" t="s">
        <v>544</v>
      </c>
      <c r="K820" s="1" t="s">
        <v>18</v>
      </c>
      <c r="L820" s="1" t="s">
        <v>931</v>
      </c>
      <c r="M820" s="1">
        <v>0.56000000000000005</v>
      </c>
      <c r="N820" s="1" t="s">
        <v>8</v>
      </c>
      <c r="O820" s="1" t="s">
        <v>28</v>
      </c>
      <c r="P820" s="1" t="s">
        <v>163</v>
      </c>
      <c r="Q820" s="1" t="s">
        <v>1650</v>
      </c>
      <c r="R820" s="1">
        <v>76543</v>
      </c>
      <c r="S820" s="2">
        <v>42079</v>
      </c>
      <c r="T820" s="2">
        <v>42081</v>
      </c>
      <c r="U820" s="1">
        <v>-37.6</v>
      </c>
      <c r="V820" s="1">
        <v>5</v>
      </c>
      <c r="W820" s="1">
        <v>78.08</v>
      </c>
      <c r="X820" s="1">
        <v>90110</v>
      </c>
      <c r="Y820" s="1">
        <f>Table1[[#This Row],[Unit Price]]-Table1[[#This Row],[Discount]]</f>
        <v>15.65</v>
      </c>
      <c r="Z820" s="1" t="s">
        <v>3220</v>
      </c>
    </row>
    <row r="821" spans="1:26" x14ac:dyDescent="0.2">
      <c r="A821" s="3">
        <v>2323</v>
      </c>
      <c r="B821" s="3" t="s">
        <v>1651</v>
      </c>
      <c r="C821" s="3" t="s">
        <v>13</v>
      </c>
      <c r="D821" s="3">
        <v>0.08</v>
      </c>
      <c r="E821" s="3">
        <v>68.81</v>
      </c>
      <c r="F821" s="3">
        <v>60</v>
      </c>
      <c r="G821" s="3" t="s">
        <v>2</v>
      </c>
      <c r="H821" s="3" t="s">
        <v>3</v>
      </c>
      <c r="I821" s="3" t="s">
        <v>24</v>
      </c>
      <c r="J821" s="3" t="s">
        <v>71</v>
      </c>
      <c r="K821" s="3" t="s">
        <v>33</v>
      </c>
      <c r="L821" s="3" t="s">
        <v>1652</v>
      </c>
      <c r="M821" s="3">
        <v>0.41</v>
      </c>
      <c r="N821" s="3" t="s">
        <v>8</v>
      </c>
      <c r="O821" s="3" t="s">
        <v>35</v>
      </c>
      <c r="P821" s="3" t="s">
        <v>66</v>
      </c>
      <c r="Q821" s="3" t="s">
        <v>1190</v>
      </c>
      <c r="R821" s="3">
        <v>92236</v>
      </c>
      <c r="S821" s="4">
        <v>42079</v>
      </c>
      <c r="T821" s="4">
        <v>42080</v>
      </c>
      <c r="U821" s="3">
        <v>-550.42999999999995</v>
      </c>
      <c r="V821" s="3">
        <v>5</v>
      </c>
      <c r="W821" s="3">
        <v>337.86</v>
      </c>
      <c r="X821" s="3">
        <v>88721</v>
      </c>
      <c r="Y821" s="3">
        <f>Table1[[#This Row],[Unit Price]]-Table1[[#This Row],[Discount]]</f>
        <v>68.73</v>
      </c>
      <c r="Z821" s="3" t="s">
        <v>3221</v>
      </c>
    </row>
    <row r="822" spans="1:26" x14ac:dyDescent="0.2">
      <c r="A822" s="1">
        <v>2323</v>
      </c>
      <c r="B822" s="1" t="s">
        <v>1651</v>
      </c>
      <c r="C822" s="1" t="s">
        <v>13</v>
      </c>
      <c r="D822" s="1">
        <v>0.04</v>
      </c>
      <c r="E822" s="1">
        <v>21.38</v>
      </c>
      <c r="F822" s="1">
        <v>8.99</v>
      </c>
      <c r="G822" s="1" t="s">
        <v>14</v>
      </c>
      <c r="H822" s="1" t="s">
        <v>3</v>
      </c>
      <c r="I822" s="1" t="s">
        <v>24</v>
      </c>
      <c r="J822" s="1" t="s">
        <v>25</v>
      </c>
      <c r="K822" s="1" t="s">
        <v>18</v>
      </c>
      <c r="L822" s="1" t="s">
        <v>1653</v>
      </c>
      <c r="M822" s="1">
        <v>0.59</v>
      </c>
      <c r="N822" s="1" t="s">
        <v>8</v>
      </c>
      <c r="O822" s="1" t="s">
        <v>35</v>
      </c>
      <c r="P822" s="1" t="s">
        <v>66</v>
      </c>
      <c r="Q822" s="1" t="s">
        <v>1190</v>
      </c>
      <c r="R822" s="1">
        <v>92236</v>
      </c>
      <c r="S822" s="2">
        <v>42079</v>
      </c>
      <c r="T822" s="2">
        <v>42081</v>
      </c>
      <c r="U822" s="1">
        <v>-52.12</v>
      </c>
      <c r="V822" s="1">
        <v>4</v>
      </c>
      <c r="W822" s="1">
        <v>84.21</v>
      </c>
      <c r="X822" s="1">
        <v>88721</v>
      </c>
      <c r="Y822" s="1">
        <f>Table1[[#This Row],[Unit Price]]-Table1[[#This Row],[Discount]]</f>
        <v>21.34</v>
      </c>
      <c r="Z822" s="1" t="s">
        <v>3221</v>
      </c>
    </row>
    <row r="823" spans="1:26" x14ac:dyDescent="0.2">
      <c r="A823" s="3">
        <v>145</v>
      </c>
      <c r="B823" s="3" t="s">
        <v>504</v>
      </c>
      <c r="C823" s="3" t="s">
        <v>23</v>
      </c>
      <c r="D823" s="3">
        <v>7.0000000000000007E-2</v>
      </c>
      <c r="E823" s="3">
        <v>154.13</v>
      </c>
      <c r="F823" s="3">
        <v>69</v>
      </c>
      <c r="G823" s="3" t="s">
        <v>63</v>
      </c>
      <c r="H823" s="3" t="s">
        <v>47</v>
      </c>
      <c r="I823" s="3" t="s">
        <v>4</v>
      </c>
      <c r="J823" s="3" t="s">
        <v>5</v>
      </c>
      <c r="K823" s="3" t="s">
        <v>40</v>
      </c>
      <c r="L823" s="3" t="s">
        <v>900</v>
      </c>
      <c r="M823" s="3">
        <v>0.68</v>
      </c>
      <c r="N823" s="3" t="s">
        <v>8</v>
      </c>
      <c r="O823" s="3" t="s">
        <v>87</v>
      </c>
      <c r="P823" s="3" t="s">
        <v>296</v>
      </c>
      <c r="Q823" s="3" t="s">
        <v>506</v>
      </c>
      <c r="R823" s="3">
        <v>15122</v>
      </c>
      <c r="S823" s="4">
        <v>42079</v>
      </c>
      <c r="T823" s="4">
        <v>42079</v>
      </c>
      <c r="U823" s="3">
        <v>-634.73410000000001</v>
      </c>
      <c r="V823" s="3">
        <v>3</v>
      </c>
      <c r="W823" s="3">
        <v>453.62</v>
      </c>
      <c r="X823" s="3">
        <v>91089</v>
      </c>
      <c r="Y823" s="3">
        <f>Table1[[#This Row],[Unit Price]]-Table1[[#This Row],[Discount]]</f>
        <v>154.06</v>
      </c>
      <c r="Z823" s="3" t="s">
        <v>3222</v>
      </c>
    </row>
    <row r="824" spans="1:26" x14ac:dyDescent="0.2">
      <c r="A824" s="1">
        <v>1068</v>
      </c>
      <c r="B824" s="1" t="s">
        <v>1654</v>
      </c>
      <c r="C824" s="1" t="s">
        <v>23</v>
      </c>
      <c r="D824" s="1">
        <v>0.04</v>
      </c>
      <c r="E824" s="1">
        <v>22.84</v>
      </c>
      <c r="F824" s="1">
        <v>16.87</v>
      </c>
      <c r="G824" s="1" t="s">
        <v>14</v>
      </c>
      <c r="H824" s="1" t="s">
        <v>47</v>
      </c>
      <c r="I824" s="1" t="s">
        <v>24</v>
      </c>
      <c r="J824" s="1" t="s">
        <v>64</v>
      </c>
      <c r="K824" s="1" t="s">
        <v>49</v>
      </c>
      <c r="L824" s="1" t="s">
        <v>1655</v>
      </c>
      <c r="M824" s="1">
        <v>0.39</v>
      </c>
      <c r="N824" s="1" t="s">
        <v>8</v>
      </c>
      <c r="O824" s="1" t="s">
        <v>28</v>
      </c>
      <c r="P824" s="1" t="s">
        <v>79</v>
      </c>
      <c r="Q824" s="1" t="s">
        <v>1656</v>
      </c>
      <c r="R824" s="1">
        <v>60409</v>
      </c>
      <c r="S824" s="2">
        <v>42079</v>
      </c>
      <c r="T824" s="2">
        <v>42079</v>
      </c>
      <c r="U824" s="1">
        <v>-97.28</v>
      </c>
      <c r="V824" s="1">
        <v>12</v>
      </c>
      <c r="W824" s="1">
        <v>286.39999999999998</v>
      </c>
      <c r="X824" s="1">
        <v>87109</v>
      </c>
      <c r="Y824" s="1">
        <f>Table1[[#This Row],[Unit Price]]-Table1[[#This Row],[Discount]]</f>
        <v>22.8</v>
      </c>
      <c r="Z824" s="1" t="s">
        <v>3220</v>
      </c>
    </row>
    <row r="825" spans="1:26" x14ac:dyDescent="0.2">
      <c r="A825" s="3">
        <v>2157</v>
      </c>
      <c r="B825" s="3" t="s">
        <v>1657</v>
      </c>
      <c r="C825" s="3" t="s">
        <v>23</v>
      </c>
      <c r="D825" s="3">
        <v>0.05</v>
      </c>
      <c r="E825" s="3">
        <v>55.5</v>
      </c>
      <c r="F825" s="3">
        <v>52.2</v>
      </c>
      <c r="G825" s="3" t="s">
        <v>14</v>
      </c>
      <c r="H825" s="3" t="s">
        <v>47</v>
      </c>
      <c r="I825" s="3" t="s">
        <v>4</v>
      </c>
      <c r="J825" s="3" t="s">
        <v>102</v>
      </c>
      <c r="K825" s="3" t="s">
        <v>120</v>
      </c>
      <c r="L825" s="3" t="s">
        <v>1658</v>
      </c>
      <c r="M825" s="3">
        <v>0.72</v>
      </c>
      <c r="N825" s="3" t="s">
        <v>8</v>
      </c>
      <c r="O825" s="3" t="s">
        <v>28</v>
      </c>
      <c r="P825" s="3" t="s">
        <v>265</v>
      </c>
      <c r="Q825" s="3" t="s">
        <v>1659</v>
      </c>
      <c r="R825" s="3">
        <v>48093</v>
      </c>
      <c r="S825" s="4">
        <v>42079</v>
      </c>
      <c r="T825" s="4">
        <v>42079</v>
      </c>
      <c r="U825" s="3">
        <v>-118.54</v>
      </c>
      <c r="V825" s="3">
        <v>4</v>
      </c>
      <c r="W825" s="3">
        <v>253.87</v>
      </c>
      <c r="X825" s="3">
        <v>90385</v>
      </c>
      <c r="Y825" s="3">
        <f>Table1[[#This Row],[Unit Price]]-Table1[[#This Row],[Discount]]</f>
        <v>55.45</v>
      </c>
      <c r="Z825" s="3" t="s">
        <v>3220</v>
      </c>
    </row>
    <row r="826" spans="1:26" x14ac:dyDescent="0.2">
      <c r="A826" s="1">
        <v>2157</v>
      </c>
      <c r="B826" s="1" t="s">
        <v>1657</v>
      </c>
      <c r="C826" s="1" t="s">
        <v>23</v>
      </c>
      <c r="D826" s="1">
        <v>0.05</v>
      </c>
      <c r="E826" s="1">
        <v>442.14</v>
      </c>
      <c r="F826" s="1">
        <v>14.7</v>
      </c>
      <c r="G826" s="1" t="s">
        <v>2</v>
      </c>
      <c r="H826" s="1" t="s">
        <v>47</v>
      </c>
      <c r="I826" s="1" t="s">
        <v>16</v>
      </c>
      <c r="J826" s="1" t="s">
        <v>32</v>
      </c>
      <c r="K826" s="1" t="s">
        <v>33</v>
      </c>
      <c r="L826" s="1" t="s">
        <v>1288</v>
      </c>
      <c r="M826" s="1">
        <v>0.56000000000000005</v>
      </c>
      <c r="N826" s="1" t="s">
        <v>8</v>
      </c>
      <c r="O826" s="1" t="s">
        <v>28</v>
      </c>
      <c r="P826" s="1" t="s">
        <v>265</v>
      </c>
      <c r="Q826" s="1" t="s">
        <v>1659</v>
      </c>
      <c r="R826" s="1">
        <v>48093</v>
      </c>
      <c r="S826" s="2">
        <v>42079</v>
      </c>
      <c r="T826" s="2">
        <v>42088</v>
      </c>
      <c r="U826" s="1">
        <v>2963.48</v>
      </c>
      <c r="V826" s="1">
        <v>14</v>
      </c>
      <c r="W826" s="1">
        <v>5880.46</v>
      </c>
      <c r="X826" s="1">
        <v>90385</v>
      </c>
      <c r="Y826" s="1">
        <f>Table1[[#This Row],[Unit Price]]-Table1[[#This Row],[Discount]]</f>
        <v>442.09</v>
      </c>
      <c r="Z826" s="1" t="s">
        <v>3220</v>
      </c>
    </row>
    <row r="827" spans="1:26" x14ac:dyDescent="0.2">
      <c r="A827" s="3">
        <v>1241</v>
      </c>
      <c r="B827" s="3" t="s">
        <v>1660</v>
      </c>
      <c r="C827" s="3" t="s">
        <v>46</v>
      </c>
      <c r="D827" s="3">
        <v>0</v>
      </c>
      <c r="E827" s="3">
        <v>387.99</v>
      </c>
      <c r="F827" s="3">
        <v>19.989999999999998</v>
      </c>
      <c r="G827" s="3" t="s">
        <v>14</v>
      </c>
      <c r="H827" s="3" t="s">
        <v>70</v>
      </c>
      <c r="I827" s="3" t="s">
        <v>24</v>
      </c>
      <c r="J827" s="3" t="s">
        <v>48</v>
      </c>
      <c r="K827" s="3" t="s">
        <v>49</v>
      </c>
      <c r="L827" s="3" t="s">
        <v>1661</v>
      </c>
      <c r="M827" s="3">
        <v>0.38</v>
      </c>
      <c r="N827" s="3" t="s">
        <v>8</v>
      </c>
      <c r="O827" s="3" t="s">
        <v>9</v>
      </c>
      <c r="P827" s="3" t="s">
        <v>140</v>
      </c>
      <c r="Q827" s="3" t="s">
        <v>1180</v>
      </c>
      <c r="R827" s="3">
        <v>36830</v>
      </c>
      <c r="S827" s="4">
        <v>42079</v>
      </c>
      <c r="T827" s="4">
        <v>42080</v>
      </c>
      <c r="U827" s="3">
        <v>-70.14</v>
      </c>
      <c r="V827" s="3">
        <v>23</v>
      </c>
      <c r="W827" s="3">
        <v>9280.7199999999993</v>
      </c>
      <c r="X827" s="3">
        <v>90880</v>
      </c>
      <c r="Y827" s="3">
        <f>Table1[[#This Row],[Unit Price]]-Table1[[#This Row],[Discount]]</f>
        <v>387.99</v>
      </c>
      <c r="Z827" s="3" t="s">
        <v>3219</v>
      </c>
    </row>
    <row r="828" spans="1:26" x14ac:dyDescent="0.2">
      <c r="A828" s="1">
        <v>1711</v>
      </c>
      <c r="B828" s="1" t="s">
        <v>1662</v>
      </c>
      <c r="C828" s="1" t="s">
        <v>46</v>
      </c>
      <c r="D828" s="1">
        <v>7.0000000000000007E-2</v>
      </c>
      <c r="E828" s="1">
        <v>7.59</v>
      </c>
      <c r="F828" s="1">
        <v>4</v>
      </c>
      <c r="G828" s="1" t="s">
        <v>14</v>
      </c>
      <c r="H828" s="1" t="s">
        <v>70</v>
      </c>
      <c r="I828" s="1" t="s">
        <v>4</v>
      </c>
      <c r="J828" s="1" t="s">
        <v>102</v>
      </c>
      <c r="K828" s="1" t="s">
        <v>26</v>
      </c>
      <c r="L828" s="1" t="s">
        <v>1663</v>
      </c>
      <c r="M828" s="1">
        <v>0.42</v>
      </c>
      <c r="N828" s="1" t="s">
        <v>8</v>
      </c>
      <c r="O828" s="1" t="s">
        <v>9</v>
      </c>
      <c r="P828" s="1" t="s">
        <v>51</v>
      </c>
      <c r="Q828" s="1" t="s">
        <v>1664</v>
      </c>
      <c r="R828" s="1">
        <v>30062</v>
      </c>
      <c r="S828" s="2">
        <v>42079</v>
      </c>
      <c r="T828" s="2">
        <v>42081</v>
      </c>
      <c r="U828" s="1">
        <v>-167.048</v>
      </c>
      <c r="V828" s="1">
        <v>3</v>
      </c>
      <c r="W828" s="1">
        <v>22.48</v>
      </c>
      <c r="X828" s="1">
        <v>87747</v>
      </c>
      <c r="Y828" s="1">
        <f>Table1[[#This Row],[Unit Price]]-Table1[[#This Row],[Discount]]</f>
        <v>7.52</v>
      </c>
      <c r="Z828" s="1" t="s">
        <v>3219</v>
      </c>
    </row>
    <row r="829" spans="1:26" x14ac:dyDescent="0.2">
      <c r="A829" s="3">
        <v>2030</v>
      </c>
      <c r="B829" s="3" t="s">
        <v>1665</v>
      </c>
      <c r="C829" s="3" t="s">
        <v>1</v>
      </c>
      <c r="D829" s="3">
        <v>0.04</v>
      </c>
      <c r="E829" s="3">
        <v>120.97</v>
      </c>
      <c r="F829" s="3">
        <v>7.11</v>
      </c>
      <c r="G829" s="3" t="s">
        <v>14</v>
      </c>
      <c r="H829" s="3" t="s">
        <v>70</v>
      </c>
      <c r="I829" s="3" t="s">
        <v>16</v>
      </c>
      <c r="J829" s="3" t="s">
        <v>32</v>
      </c>
      <c r="K829" s="3" t="s">
        <v>120</v>
      </c>
      <c r="L829" s="3" t="s">
        <v>1666</v>
      </c>
      <c r="M829" s="3">
        <v>0.36</v>
      </c>
      <c r="N829" s="3" t="s">
        <v>8</v>
      </c>
      <c r="O829" s="3" t="s">
        <v>28</v>
      </c>
      <c r="P829" s="3" t="s">
        <v>163</v>
      </c>
      <c r="Q829" s="3" t="s">
        <v>1003</v>
      </c>
      <c r="R829" s="3">
        <v>75401</v>
      </c>
      <c r="S829" s="4">
        <v>42080</v>
      </c>
      <c r="T829" s="4">
        <v>42080</v>
      </c>
      <c r="U829" s="3">
        <v>1320.5496000000001</v>
      </c>
      <c r="V829" s="3">
        <v>16</v>
      </c>
      <c r="W829" s="3">
        <v>1913.84</v>
      </c>
      <c r="X829" s="3">
        <v>91059</v>
      </c>
      <c r="Y829" s="3">
        <f>Table1[[#This Row],[Unit Price]]-Table1[[#This Row],[Discount]]</f>
        <v>120.92999999999999</v>
      </c>
      <c r="Z829" s="3" t="s">
        <v>3220</v>
      </c>
    </row>
    <row r="830" spans="1:26" x14ac:dyDescent="0.2">
      <c r="A830" s="1">
        <v>2030</v>
      </c>
      <c r="B830" s="1" t="s">
        <v>1665</v>
      </c>
      <c r="C830" s="1" t="s">
        <v>1</v>
      </c>
      <c r="D830" s="1">
        <v>0</v>
      </c>
      <c r="E830" s="1">
        <v>195.99</v>
      </c>
      <c r="F830" s="1">
        <v>4.2</v>
      </c>
      <c r="G830" s="1" t="s">
        <v>14</v>
      </c>
      <c r="H830" s="1" t="s">
        <v>70</v>
      </c>
      <c r="I830" s="1" t="s">
        <v>16</v>
      </c>
      <c r="J830" s="1" t="s">
        <v>111</v>
      </c>
      <c r="K830" s="1" t="s">
        <v>49</v>
      </c>
      <c r="L830" s="1" t="s">
        <v>1667</v>
      </c>
      <c r="M830" s="1">
        <v>0.6</v>
      </c>
      <c r="N830" s="1" t="s">
        <v>8</v>
      </c>
      <c r="O830" s="1" t="s">
        <v>28</v>
      </c>
      <c r="P830" s="1" t="s">
        <v>163</v>
      </c>
      <c r="Q830" s="1" t="s">
        <v>1003</v>
      </c>
      <c r="R830" s="1">
        <v>75401</v>
      </c>
      <c r="S830" s="2">
        <v>42080</v>
      </c>
      <c r="T830" s="2">
        <v>42082</v>
      </c>
      <c r="U830" s="1">
        <v>1585.5029999999999</v>
      </c>
      <c r="V830" s="1">
        <v>16</v>
      </c>
      <c r="W830" s="1">
        <v>2692.12</v>
      </c>
      <c r="X830" s="1">
        <v>91059</v>
      </c>
      <c r="Y830" s="1">
        <f>Table1[[#This Row],[Unit Price]]-Table1[[#This Row],[Discount]]</f>
        <v>195.99</v>
      </c>
      <c r="Z830" s="1" t="s">
        <v>3220</v>
      </c>
    </row>
    <row r="831" spans="1:26" x14ac:dyDescent="0.2">
      <c r="A831" s="3">
        <v>2647</v>
      </c>
      <c r="B831" s="3" t="s">
        <v>1668</v>
      </c>
      <c r="C831" s="3" t="s">
        <v>23</v>
      </c>
      <c r="D831" s="3">
        <v>0.1</v>
      </c>
      <c r="E831" s="3">
        <v>10.98</v>
      </c>
      <c r="F831" s="3">
        <v>3.99</v>
      </c>
      <c r="G831" s="3" t="s">
        <v>14</v>
      </c>
      <c r="H831" s="3" t="s">
        <v>70</v>
      </c>
      <c r="I831" s="3" t="s">
        <v>24</v>
      </c>
      <c r="J831" s="3" t="s">
        <v>71</v>
      </c>
      <c r="K831" s="3" t="s">
        <v>49</v>
      </c>
      <c r="L831" s="3" t="s">
        <v>1669</v>
      </c>
      <c r="M831" s="3">
        <v>0.57999999999999996</v>
      </c>
      <c r="N831" s="3" t="s">
        <v>8</v>
      </c>
      <c r="O831" s="3" t="s">
        <v>35</v>
      </c>
      <c r="P831" s="3" t="s">
        <v>66</v>
      </c>
      <c r="Q831" s="3" t="s">
        <v>1670</v>
      </c>
      <c r="R831" s="3">
        <v>93309</v>
      </c>
      <c r="S831" s="4">
        <v>42080</v>
      </c>
      <c r="T831" s="4">
        <v>42087</v>
      </c>
      <c r="U831" s="3">
        <v>-21.03</v>
      </c>
      <c r="V831" s="3">
        <v>5</v>
      </c>
      <c r="W831" s="3">
        <v>52.21</v>
      </c>
      <c r="X831" s="3">
        <v>91386</v>
      </c>
      <c r="Y831" s="3">
        <f>Table1[[#This Row],[Unit Price]]-Table1[[#This Row],[Discount]]</f>
        <v>10.88</v>
      </c>
      <c r="Z831" s="3" t="s">
        <v>3221</v>
      </c>
    </row>
    <row r="832" spans="1:26" x14ac:dyDescent="0.2">
      <c r="A832" s="1">
        <v>2647</v>
      </c>
      <c r="B832" s="1" t="s">
        <v>1668</v>
      </c>
      <c r="C832" s="1" t="s">
        <v>23</v>
      </c>
      <c r="D832" s="1">
        <v>0.01</v>
      </c>
      <c r="E832" s="1">
        <v>39.979999999999997</v>
      </c>
      <c r="F832" s="1">
        <v>9.1999999999999993</v>
      </c>
      <c r="G832" s="1" t="s">
        <v>14</v>
      </c>
      <c r="H832" s="1" t="s">
        <v>70</v>
      </c>
      <c r="I832" s="1" t="s">
        <v>4</v>
      </c>
      <c r="J832" s="1" t="s">
        <v>102</v>
      </c>
      <c r="K832" s="1" t="s">
        <v>26</v>
      </c>
      <c r="L832" s="1" t="s">
        <v>1671</v>
      </c>
      <c r="M832" s="1">
        <v>0.65</v>
      </c>
      <c r="N832" s="1" t="s">
        <v>8</v>
      </c>
      <c r="O832" s="1" t="s">
        <v>35</v>
      </c>
      <c r="P832" s="1" t="s">
        <v>66</v>
      </c>
      <c r="Q832" s="1" t="s">
        <v>1670</v>
      </c>
      <c r="R832" s="1">
        <v>93309</v>
      </c>
      <c r="S832" s="2">
        <v>42080</v>
      </c>
      <c r="T832" s="2">
        <v>42082</v>
      </c>
      <c r="U832" s="1">
        <v>117.52079999999999</v>
      </c>
      <c r="V832" s="1">
        <v>4</v>
      </c>
      <c r="W832" s="1">
        <v>170.32</v>
      </c>
      <c r="X832" s="1">
        <v>91386</v>
      </c>
      <c r="Y832" s="1">
        <f>Table1[[#This Row],[Unit Price]]-Table1[[#This Row],[Discount]]</f>
        <v>39.97</v>
      </c>
      <c r="Z832" s="1" t="s">
        <v>3221</v>
      </c>
    </row>
    <row r="833" spans="1:26" x14ac:dyDescent="0.2">
      <c r="A833" s="3">
        <v>339</v>
      </c>
      <c r="B833" s="3" t="s">
        <v>1672</v>
      </c>
      <c r="C833" s="3" t="s">
        <v>92</v>
      </c>
      <c r="D833" s="3">
        <v>0.08</v>
      </c>
      <c r="E833" s="3">
        <v>7.77</v>
      </c>
      <c r="F833" s="3">
        <v>9.23</v>
      </c>
      <c r="G833" s="3" t="s">
        <v>14</v>
      </c>
      <c r="H833" s="3" t="s">
        <v>70</v>
      </c>
      <c r="I833" s="3" t="s">
        <v>24</v>
      </c>
      <c r="J833" s="3" t="s">
        <v>71</v>
      </c>
      <c r="K833" s="3" t="s">
        <v>49</v>
      </c>
      <c r="L833" s="3" t="s">
        <v>453</v>
      </c>
      <c r="M833" s="3">
        <v>0.57999999999999996</v>
      </c>
      <c r="N833" s="3" t="s">
        <v>8</v>
      </c>
      <c r="O833" s="3" t="s">
        <v>87</v>
      </c>
      <c r="P833" s="3" t="s">
        <v>293</v>
      </c>
      <c r="Q833" s="3" t="s">
        <v>1459</v>
      </c>
      <c r="R833" s="3">
        <v>43229</v>
      </c>
      <c r="S833" s="4">
        <v>42080</v>
      </c>
      <c r="T833" s="4">
        <v>42081</v>
      </c>
      <c r="U833" s="3">
        <v>-83.65</v>
      </c>
      <c r="V833" s="3">
        <v>5</v>
      </c>
      <c r="W833" s="3">
        <v>40.299999999999997</v>
      </c>
      <c r="X833" s="3">
        <v>90583</v>
      </c>
      <c r="Y833" s="3">
        <f>Table1[[#This Row],[Unit Price]]-Table1[[#This Row],[Discount]]</f>
        <v>7.6899999999999995</v>
      </c>
      <c r="Z833" s="3" t="s">
        <v>3222</v>
      </c>
    </row>
    <row r="834" spans="1:26" x14ac:dyDescent="0.2">
      <c r="A834" s="1">
        <v>339</v>
      </c>
      <c r="B834" s="1" t="s">
        <v>1672</v>
      </c>
      <c r="C834" s="1" t="s">
        <v>92</v>
      </c>
      <c r="D834" s="1">
        <v>7.0000000000000007E-2</v>
      </c>
      <c r="E834" s="1">
        <v>7.59</v>
      </c>
      <c r="F834" s="1">
        <v>4</v>
      </c>
      <c r="G834" s="1" t="s">
        <v>14</v>
      </c>
      <c r="H834" s="1" t="s">
        <v>70</v>
      </c>
      <c r="I834" s="1" t="s">
        <v>4</v>
      </c>
      <c r="J834" s="1" t="s">
        <v>102</v>
      </c>
      <c r="K834" s="1" t="s">
        <v>26</v>
      </c>
      <c r="L834" s="1" t="s">
        <v>1663</v>
      </c>
      <c r="M834" s="1">
        <v>0.42</v>
      </c>
      <c r="N834" s="1" t="s">
        <v>8</v>
      </c>
      <c r="O834" s="1" t="s">
        <v>87</v>
      </c>
      <c r="P834" s="1" t="s">
        <v>293</v>
      </c>
      <c r="Q834" s="1" t="s">
        <v>1459</v>
      </c>
      <c r="R834" s="1">
        <v>43229</v>
      </c>
      <c r="S834" s="2">
        <v>42080</v>
      </c>
      <c r="T834" s="2">
        <v>42082</v>
      </c>
      <c r="U834" s="1">
        <v>24.39</v>
      </c>
      <c r="V834" s="1">
        <v>15</v>
      </c>
      <c r="W834" s="1">
        <v>111.88</v>
      </c>
      <c r="X834" s="1">
        <v>90583</v>
      </c>
      <c r="Y834" s="1">
        <f>Table1[[#This Row],[Unit Price]]-Table1[[#This Row],[Discount]]</f>
        <v>7.52</v>
      </c>
      <c r="Z834" s="1" t="s">
        <v>3222</v>
      </c>
    </row>
    <row r="835" spans="1:26" x14ac:dyDescent="0.2">
      <c r="A835" s="3">
        <v>1808</v>
      </c>
      <c r="B835" s="3" t="s">
        <v>1673</v>
      </c>
      <c r="C835" s="3" t="s">
        <v>92</v>
      </c>
      <c r="D835" s="3">
        <v>0.01</v>
      </c>
      <c r="E835" s="3">
        <v>8.1199999999999992</v>
      </c>
      <c r="F835" s="3">
        <v>2.83</v>
      </c>
      <c r="G835" s="3" t="s">
        <v>63</v>
      </c>
      <c r="H835" s="3" t="s">
        <v>47</v>
      </c>
      <c r="I835" s="3" t="s">
        <v>16</v>
      </c>
      <c r="J835" s="3" t="s">
        <v>17</v>
      </c>
      <c r="K835" s="3" t="s">
        <v>18</v>
      </c>
      <c r="L835" s="3" t="s">
        <v>1674</v>
      </c>
      <c r="M835" s="3">
        <v>0.77</v>
      </c>
      <c r="N835" s="3" t="s">
        <v>8</v>
      </c>
      <c r="O835" s="3" t="s">
        <v>87</v>
      </c>
      <c r="P835" s="3" t="s">
        <v>879</v>
      </c>
      <c r="Q835" s="3" t="s">
        <v>1675</v>
      </c>
      <c r="R835" s="3">
        <v>26101</v>
      </c>
      <c r="S835" s="4">
        <v>42080</v>
      </c>
      <c r="T835" s="4">
        <v>42081</v>
      </c>
      <c r="U835" s="3">
        <v>-40.76</v>
      </c>
      <c r="V835" s="3">
        <v>10</v>
      </c>
      <c r="W835" s="3">
        <v>88.64</v>
      </c>
      <c r="X835" s="3">
        <v>89251</v>
      </c>
      <c r="Y835" s="3">
        <f>Table1[[#This Row],[Unit Price]]-Table1[[#This Row],[Discount]]</f>
        <v>8.11</v>
      </c>
      <c r="Z835" s="3" t="s">
        <v>3222</v>
      </c>
    </row>
    <row r="836" spans="1:26" x14ac:dyDescent="0.2">
      <c r="A836" s="1">
        <v>1364</v>
      </c>
      <c r="B836" s="1" t="s">
        <v>1676</v>
      </c>
      <c r="C836" s="1" t="s">
        <v>46</v>
      </c>
      <c r="D836" s="1">
        <v>0.1</v>
      </c>
      <c r="E836" s="1">
        <v>5.98</v>
      </c>
      <c r="F836" s="1">
        <v>5.35</v>
      </c>
      <c r="G836" s="1" t="s">
        <v>14</v>
      </c>
      <c r="H836" s="1" t="s">
        <v>47</v>
      </c>
      <c r="I836" s="1" t="s">
        <v>24</v>
      </c>
      <c r="J836" s="1" t="s">
        <v>64</v>
      </c>
      <c r="K836" s="1" t="s">
        <v>49</v>
      </c>
      <c r="L836" s="1" t="s">
        <v>785</v>
      </c>
      <c r="M836" s="1">
        <v>0.4</v>
      </c>
      <c r="N836" s="1" t="s">
        <v>8</v>
      </c>
      <c r="O836" s="1" t="s">
        <v>87</v>
      </c>
      <c r="P836" s="1" t="s">
        <v>394</v>
      </c>
      <c r="Q836" s="1" t="s">
        <v>1677</v>
      </c>
      <c r="R836" s="1">
        <v>20746</v>
      </c>
      <c r="S836" s="2">
        <v>42080</v>
      </c>
      <c r="T836" s="2">
        <v>42080</v>
      </c>
      <c r="U836" s="1">
        <v>-90.26</v>
      </c>
      <c r="V836" s="1">
        <v>10</v>
      </c>
      <c r="W836" s="1">
        <v>57.34</v>
      </c>
      <c r="X836" s="1">
        <v>89994</v>
      </c>
      <c r="Y836" s="1">
        <f>Table1[[#This Row],[Unit Price]]-Table1[[#This Row],[Discount]]</f>
        <v>5.8800000000000008</v>
      </c>
      <c r="Z836" s="1" t="s">
        <v>3222</v>
      </c>
    </row>
    <row r="837" spans="1:26" x14ac:dyDescent="0.2">
      <c r="A837" s="3">
        <v>3001</v>
      </c>
      <c r="B837" s="3" t="s">
        <v>1678</v>
      </c>
      <c r="C837" s="3" t="s">
        <v>46</v>
      </c>
      <c r="D837" s="3">
        <v>0.03</v>
      </c>
      <c r="E837" s="3">
        <v>5.4</v>
      </c>
      <c r="F837" s="3">
        <v>7.78</v>
      </c>
      <c r="G837" s="3" t="s">
        <v>14</v>
      </c>
      <c r="H837" s="3" t="s">
        <v>15</v>
      </c>
      <c r="I837" s="3" t="s">
        <v>24</v>
      </c>
      <c r="J837" s="3" t="s">
        <v>48</v>
      </c>
      <c r="K837" s="3" t="s">
        <v>49</v>
      </c>
      <c r="L837" s="3" t="s">
        <v>1460</v>
      </c>
      <c r="M837" s="3">
        <v>0.37</v>
      </c>
      <c r="N837" s="3" t="s">
        <v>8</v>
      </c>
      <c r="O837" s="3" t="s">
        <v>28</v>
      </c>
      <c r="P837" s="3" t="s">
        <v>265</v>
      </c>
      <c r="Q837" s="3" t="s">
        <v>1512</v>
      </c>
      <c r="R837" s="3">
        <v>48060</v>
      </c>
      <c r="S837" s="4">
        <v>42080</v>
      </c>
      <c r="T837" s="4">
        <v>42082</v>
      </c>
      <c r="U837" s="3">
        <v>-237.54400000000001</v>
      </c>
      <c r="V837" s="3">
        <v>21</v>
      </c>
      <c r="W837" s="3">
        <v>117.87</v>
      </c>
      <c r="X837" s="3">
        <v>87043</v>
      </c>
      <c r="Y837" s="3">
        <f>Table1[[#This Row],[Unit Price]]-Table1[[#This Row],[Discount]]</f>
        <v>5.37</v>
      </c>
      <c r="Z837" s="3" t="s">
        <v>3220</v>
      </c>
    </row>
    <row r="838" spans="1:26" x14ac:dyDescent="0.2">
      <c r="A838" s="1">
        <v>2127</v>
      </c>
      <c r="B838" s="1" t="s">
        <v>1679</v>
      </c>
      <c r="C838" s="1" t="s">
        <v>1</v>
      </c>
      <c r="D838" s="1">
        <v>0.1</v>
      </c>
      <c r="E838" s="1">
        <v>5.98</v>
      </c>
      <c r="F838" s="1">
        <v>5.14</v>
      </c>
      <c r="G838" s="1" t="s">
        <v>14</v>
      </c>
      <c r="H838" s="1" t="s">
        <v>47</v>
      </c>
      <c r="I838" s="1" t="s">
        <v>24</v>
      </c>
      <c r="J838" s="1" t="s">
        <v>64</v>
      </c>
      <c r="K838" s="1" t="s">
        <v>49</v>
      </c>
      <c r="L838" s="1" t="s">
        <v>1680</v>
      </c>
      <c r="M838" s="1">
        <v>0.36</v>
      </c>
      <c r="N838" s="1" t="s">
        <v>8</v>
      </c>
      <c r="O838" s="1" t="s">
        <v>28</v>
      </c>
      <c r="P838" s="1" t="s">
        <v>265</v>
      </c>
      <c r="Q838" s="1" t="s">
        <v>1681</v>
      </c>
      <c r="R838" s="1">
        <v>48310</v>
      </c>
      <c r="S838" s="2">
        <v>42081</v>
      </c>
      <c r="T838" s="2">
        <v>42083</v>
      </c>
      <c r="U838" s="1">
        <v>-49.53</v>
      </c>
      <c r="V838" s="1">
        <v>6</v>
      </c>
      <c r="W838" s="1">
        <v>33.950000000000003</v>
      </c>
      <c r="X838" s="1">
        <v>88418</v>
      </c>
      <c r="Y838" s="1">
        <f>Table1[[#This Row],[Unit Price]]-Table1[[#This Row],[Discount]]</f>
        <v>5.8800000000000008</v>
      </c>
      <c r="Z838" s="1" t="s">
        <v>3220</v>
      </c>
    </row>
    <row r="839" spans="1:26" x14ac:dyDescent="0.2">
      <c r="A839" s="3">
        <v>3191</v>
      </c>
      <c r="B839" s="3" t="s">
        <v>1682</v>
      </c>
      <c r="C839" s="3" t="s">
        <v>1</v>
      </c>
      <c r="D839" s="3">
        <v>0.01</v>
      </c>
      <c r="E839" s="3">
        <v>20.99</v>
      </c>
      <c r="F839" s="3">
        <v>4.8099999999999996</v>
      </c>
      <c r="G839" s="3" t="s">
        <v>14</v>
      </c>
      <c r="H839" s="3" t="s">
        <v>70</v>
      </c>
      <c r="I839" s="3" t="s">
        <v>16</v>
      </c>
      <c r="J839" s="3" t="s">
        <v>111</v>
      </c>
      <c r="K839" s="3" t="s">
        <v>120</v>
      </c>
      <c r="L839" s="3" t="s">
        <v>1407</v>
      </c>
      <c r="M839" s="3">
        <v>0.57999999999999996</v>
      </c>
      <c r="N839" s="3" t="s">
        <v>8</v>
      </c>
      <c r="O839" s="3" t="s">
        <v>28</v>
      </c>
      <c r="P839" s="3" t="s">
        <v>333</v>
      </c>
      <c r="Q839" s="3" t="s">
        <v>1683</v>
      </c>
      <c r="R839" s="3">
        <v>54481</v>
      </c>
      <c r="S839" s="4">
        <v>42081</v>
      </c>
      <c r="T839" s="4">
        <v>42081</v>
      </c>
      <c r="U839" s="3">
        <v>-9.1080000000000005</v>
      </c>
      <c r="V839" s="3">
        <v>5</v>
      </c>
      <c r="W839" s="3">
        <v>93.81</v>
      </c>
      <c r="X839" s="3">
        <v>86447</v>
      </c>
      <c r="Y839" s="3">
        <f>Table1[[#This Row],[Unit Price]]-Table1[[#This Row],[Discount]]</f>
        <v>20.979999999999997</v>
      </c>
      <c r="Z839" s="3" t="s">
        <v>3220</v>
      </c>
    </row>
    <row r="840" spans="1:26" x14ac:dyDescent="0.2">
      <c r="A840" s="1">
        <v>1197</v>
      </c>
      <c r="B840" s="1" t="s">
        <v>1684</v>
      </c>
      <c r="C840" s="1" t="s">
        <v>13</v>
      </c>
      <c r="D840" s="1">
        <v>0.08</v>
      </c>
      <c r="E840" s="1">
        <v>355.98</v>
      </c>
      <c r="F840" s="1">
        <v>58.92</v>
      </c>
      <c r="G840" s="1" t="s">
        <v>2</v>
      </c>
      <c r="H840" s="1" t="s">
        <v>3</v>
      </c>
      <c r="I840" s="1" t="s">
        <v>4</v>
      </c>
      <c r="J840" s="1" t="s">
        <v>85</v>
      </c>
      <c r="K840" s="1" t="s">
        <v>33</v>
      </c>
      <c r="L840" s="1" t="s">
        <v>670</v>
      </c>
      <c r="M840" s="1">
        <v>0.64</v>
      </c>
      <c r="N840" s="1" t="s">
        <v>8</v>
      </c>
      <c r="O840" s="1" t="s">
        <v>87</v>
      </c>
      <c r="P840" s="1" t="s">
        <v>379</v>
      </c>
      <c r="Q840" s="1" t="s">
        <v>1685</v>
      </c>
      <c r="R840" s="1">
        <v>1776</v>
      </c>
      <c r="S840" s="2">
        <v>42081</v>
      </c>
      <c r="T840" s="2">
        <v>42083</v>
      </c>
      <c r="U840" s="1">
        <v>103.83</v>
      </c>
      <c r="V840" s="1">
        <v>4</v>
      </c>
      <c r="W840" s="1">
        <v>1350.94</v>
      </c>
      <c r="X840" s="1">
        <v>87583</v>
      </c>
      <c r="Y840" s="1">
        <f>Table1[[#This Row],[Unit Price]]-Table1[[#This Row],[Discount]]</f>
        <v>355.90000000000003</v>
      </c>
      <c r="Z840" s="1" t="s">
        <v>3222</v>
      </c>
    </row>
    <row r="841" spans="1:26" x14ac:dyDescent="0.2">
      <c r="A841" s="3">
        <v>1894</v>
      </c>
      <c r="B841" s="3" t="s">
        <v>1315</v>
      </c>
      <c r="C841" s="3" t="s">
        <v>13</v>
      </c>
      <c r="D841" s="3">
        <v>0.01</v>
      </c>
      <c r="E841" s="3">
        <v>26.17</v>
      </c>
      <c r="F841" s="3">
        <v>1.39</v>
      </c>
      <c r="G841" s="3" t="s">
        <v>14</v>
      </c>
      <c r="H841" s="3" t="s">
        <v>15</v>
      </c>
      <c r="I841" s="3" t="s">
        <v>24</v>
      </c>
      <c r="J841" s="3" t="s">
        <v>321</v>
      </c>
      <c r="K841" s="3" t="s">
        <v>49</v>
      </c>
      <c r="L841" s="3" t="s">
        <v>1686</v>
      </c>
      <c r="M841" s="3">
        <v>0.38</v>
      </c>
      <c r="N841" s="3" t="s">
        <v>8</v>
      </c>
      <c r="O841" s="3" t="s">
        <v>28</v>
      </c>
      <c r="P841" s="3" t="s">
        <v>333</v>
      </c>
      <c r="Q841" s="3" t="s">
        <v>1317</v>
      </c>
      <c r="R841" s="3">
        <v>54915</v>
      </c>
      <c r="S841" s="4">
        <v>42081</v>
      </c>
      <c r="T841" s="4">
        <v>42082</v>
      </c>
      <c r="U841" s="3">
        <v>237.04259999999999</v>
      </c>
      <c r="V841" s="3">
        <v>13</v>
      </c>
      <c r="W841" s="3">
        <v>343.54</v>
      </c>
      <c r="X841" s="3">
        <v>91263</v>
      </c>
      <c r="Y841" s="3">
        <f>Table1[[#This Row],[Unit Price]]-Table1[[#This Row],[Discount]]</f>
        <v>26.16</v>
      </c>
      <c r="Z841" s="3" t="s">
        <v>3220</v>
      </c>
    </row>
    <row r="842" spans="1:26" x14ac:dyDescent="0.2">
      <c r="A842" s="1">
        <v>1015</v>
      </c>
      <c r="B842" s="1" t="s">
        <v>1687</v>
      </c>
      <c r="C842" s="1" t="s">
        <v>92</v>
      </c>
      <c r="D842" s="1">
        <v>0</v>
      </c>
      <c r="E842" s="1">
        <v>43.98</v>
      </c>
      <c r="F842" s="1">
        <v>8.99</v>
      </c>
      <c r="G842" s="1" t="s">
        <v>14</v>
      </c>
      <c r="H842" s="1" t="s">
        <v>47</v>
      </c>
      <c r="I842" s="1" t="s">
        <v>24</v>
      </c>
      <c r="J842" s="1" t="s">
        <v>25</v>
      </c>
      <c r="K842" s="1" t="s">
        <v>18</v>
      </c>
      <c r="L842" s="1" t="s">
        <v>798</v>
      </c>
      <c r="M842" s="1">
        <v>0.57999999999999996</v>
      </c>
      <c r="N842" s="1" t="s">
        <v>8</v>
      </c>
      <c r="O842" s="1" t="s">
        <v>9</v>
      </c>
      <c r="P842" s="1" t="s">
        <v>73</v>
      </c>
      <c r="Q842" s="1" t="s">
        <v>1688</v>
      </c>
      <c r="R842" s="1">
        <v>27502</v>
      </c>
      <c r="S842" s="2">
        <v>42081</v>
      </c>
      <c r="T842" s="2">
        <v>42081</v>
      </c>
      <c r="U842" s="1">
        <v>829.46699999999998</v>
      </c>
      <c r="V842" s="1">
        <v>14</v>
      </c>
      <c r="W842" s="1">
        <v>650.70000000000005</v>
      </c>
      <c r="X842" s="1">
        <v>88390</v>
      </c>
      <c r="Y842" s="1">
        <f>Table1[[#This Row],[Unit Price]]-Table1[[#This Row],[Discount]]</f>
        <v>43.98</v>
      </c>
      <c r="Z842" s="1" t="s">
        <v>3219</v>
      </c>
    </row>
    <row r="843" spans="1:26" x14ac:dyDescent="0.2">
      <c r="A843" s="3">
        <v>1967</v>
      </c>
      <c r="B843" s="3" t="s">
        <v>1689</v>
      </c>
      <c r="C843" s="3" t="s">
        <v>92</v>
      </c>
      <c r="D843" s="3">
        <v>0.01</v>
      </c>
      <c r="E843" s="3">
        <v>78.650000000000006</v>
      </c>
      <c r="F843" s="3">
        <v>13.99</v>
      </c>
      <c r="G843" s="3" t="s">
        <v>63</v>
      </c>
      <c r="H843" s="3" t="s">
        <v>3</v>
      </c>
      <c r="I843" s="3" t="s">
        <v>24</v>
      </c>
      <c r="J843" s="3" t="s">
        <v>71</v>
      </c>
      <c r="K843" s="3" t="s">
        <v>120</v>
      </c>
      <c r="L843" s="3" t="s">
        <v>1690</v>
      </c>
      <c r="M843" s="3">
        <v>0.52</v>
      </c>
      <c r="N843" s="3" t="s">
        <v>8</v>
      </c>
      <c r="O843" s="3" t="s">
        <v>28</v>
      </c>
      <c r="P843" s="3" t="s">
        <v>189</v>
      </c>
      <c r="Q843" s="3" t="s">
        <v>11</v>
      </c>
      <c r="R843" s="3">
        <v>52732</v>
      </c>
      <c r="S843" s="4">
        <v>42081</v>
      </c>
      <c r="T843" s="4">
        <v>42082</v>
      </c>
      <c r="U843" s="3">
        <v>442.36590000000001</v>
      </c>
      <c r="V843" s="3">
        <v>8</v>
      </c>
      <c r="W843" s="3">
        <v>641.11</v>
      </c>
      <c r="X843" s="3">
        <v>89456</v>
      </c>
      <c r="Y843" s="3">
        <f>Table1[[#This Row],[Unit Price]]-Table1[[#This Row],[Discount]]</f>
        <v>78.64</v>
      </c>
      <c r="Z843" s="3" t="s">
        <v>3220</v>
      </c>
    </row>
    <row r="844" spans="1:26" x14ac:dyDescent="0.2">
      <c r="A844" s="1">
        <v>2030</v>
      </c>
      <c r="B844" s="1" t="s">
        <v>1665</v>
      </c>
      <c r="C844" s="1" t="s">
        <v>92</v>
      </c>
      <c r="D844" s="1">
        <v>0.03</v>
      </c>
      <c r="E844" s="1">
        <v>55.98</v>
      </c>
      <c r="F844" s="1">
        <v>4.8600000000000003</v>
      </c>
      <c r="G844" s="1" t="s">
        <v>14</v>
      </c>
      <c r="H844" s="1" t="s">
        <v>70</v>
      </c>
      <c r="I844" s="1" t="s">
        <v>24</v>
      </c>
      <c r="J844" s="1" t="s">
        <v>64</v>
      </c>
      <c r="K844" s="1" t="s">
        <v>49</v>
      </c>
      <c r="L844" s="1" t="s">
        <v>1691</v>
      </c>
      <c r="M844" s="1">
        <v>0.36</v>
      </c>
      <c r="N844" s="1" t="s">
        <v>8</v>
      </c>
      <c r="O844" s="1" t="s">
        <v>28</v>
      </c>
      <c r="P844" s="1" t="s">
        <v>163</v>
      </c>
      <c r="Q844" s="1" t="s">
        <v>1003</v>
      </c>
      <c r="R844" s="1">
        <v>75401</v>
      </c>
      <c r="S844" s="2">
        <v>42081</v>
      </c>
      <c r="T844" s="2">
        <v>42083</v>
      </c>
      <c r="U844" s="1">
        <v>526.04219999999998</v>
      </c>
      <c r="V844" s="1">
        <v>13</v>
      </c>
      <c r="W844" s="1">
        <v>762.38</v>
      </c>
      <c r="X844" s="1">
        <v>91060</v>
      </c>
      <c r="Y844" s="1">
        <f>Table1[[#This Row],[Unit Price]]-Table1[[#This Row],[Discount]]</f>
        <v>55.949999999999996</v>
      </c>
      <c r="Z844" s="1" t="s">
        <v>3220</v>
      </c>
    </row>
    <row r="845" spans="1:26" x14ac:dyDescent="0.2">
      <c r="A845" s="3">
        <v>2745</v>
      </c>
      <c r="B845" s="3" t="s">
        <v>1692</v>
      </c>
      <c r="C845" s="3" t="s">
        <v>92</v>
      </c>
      <c r="D845" s="3">
        <v>0.01</v>
      </c>
      <c r="E845" s="3">
        <v>220.98</v>
      </c>
      <c r="F845" s="3">
        <v>64.66</v>
      </c>
      <c r="G845" s="3" t="s">
        <v>2</v>
      </c>
      <c r="H845" s="3" t="s">
        <v>70</v>
      </c>
      <c r="I845" s="3" t="s">
        <v>4</v>
      </c>
      <c r="J845" s="3" t="s">
        <v>93</v>
      </c>
      <c r="K845" s="3" t="s">
        <v>6</v>
      </c>
      <c r="L845" s="3" t="s">
        <v>1693</v>
      </c>
      <c r="M845" s="3">
        <v>0.62</v>
      </c>
      <c r="N845" s="3" t="s">
        <v>8</v>
      </c>
      <c r="O845" s="3" t="s">
        <v>35</v>
      </c>
      <c r="P845" s="3" t="s">
        <v>564</v>
      </c>
      <c r="Q845" s="3" t="s">
        <v>1694</v>
      </c>
      <c r="R845" s="3">
        <v>85224</v>
      </c>
      <c r="S845" s="4">
        <v>42081</v>
      </c>
      <c r="T845" s="4">
        <v>42082</v>
      </c>
      <c r="U845" s="3">
        <v>1049.03</v>
      </c>
      <c r="V845" s="3">
        <v>11</v>
      </c>
      <c r="W845" s="3">
        <v>2591.09</v>
      </c>
      <c r="X845" s="3">
        <v>86184</v>
      </c>
      <c r="Y845" s="3">
        <f>Table1[[#This Row],[Unit Price]]-Table1[[#This Row],[Discount]]</f>
        <v>220.97</v>
      </c>
      <c r="Z845" s="3" t="s">
        <v>3221</v>
      </c>
    </row>
    <row r="846" spans="1:26" x14ac:dyDescent="0.2">
      <c r="A846" s="1">
        <v>2747</v>
      </c>
      <c r="B846" s="1" t="s">
        <v>982</v>
      </c>
      <c r="C846" s="1" t="s">
        <v>92</v>
      </c>
      <c r="D846" s="1">
        <v>0.01</v>
      </c>
      <c r="E846" s="1">
        <v>220.98</v>
      </c>
      <c r="F846" s="1">
        <v>64.66</v>
      </c>
      <c r="G846" s="1" t="s">
        <v>2</v>
      </c>
      <c r="H846" s="1" t="s">
        <v>70</v>
      </c>
      <c r="I846" s="1" t="s">
        <v>4</v>
      </c>
      <c r="J846" s="1" t="s">
        <v>93</v>
      </c>
      <c r="K846" s="1" t="s">
        <v>6</v>
      </c>
      <c r="L846" s="1" t="s">
        <v>1693</v>
      </c>
      <c r="M846" s="1">
        <v>0.62</v>
      </c>
      <c r="N846" s="1" t="s">
        <v>8</v>
      </c>
      <c r="O846" s="1" t="s">
        <v>87</v>
      </c>
      <c r="P846" s="1" t="s">
        <v>88</v>
      </c>
      <c r="Q846" s="1" t="s">
        <v>89</v>
      </c>
      <c r="R846" s="1">
        <v>10115</v>
      </c>
      <c r="S846" s="2">
        <v>42081</v>
      </c>
      <c r="T846" s="2">
        <v>42082</v>
      </c>
      <c r="U846" s="1">
        <v>1049.03</v>
      </c>
      <c r="V846" s="1">
        <v>44</v>
      </c>
      <c r="W846" s="1">
        <v>10364.36</v>
      </c>
      <c r="X846" s="1">
        <v>23751</v>
      </c>
      <c r="Y846" s="1">
        <f>Table1[[#This Row],[Unit Price]]-Table1[[#This Row],[Discount]]</f>
        <v>220.97</v>
      </c>
      <c r="Z846" s="1" t="s">
        <v>3222</v>
      </c>
    </row>
    <row r="847" spans="1:26" x14ac:dyDescent="0.2">
      <c r="A847" s="3">
        <v>485</v>
      </c>
      <c r="B847" s="3" t="s">
        <v>1695</v>
      </c>
      <c r="C847" s="3" t="s">
        <v>46</v>
      </c>
      <c r="D847" s="3">
        <v>0.05</v>
      </c>
      <c r="E847" s="3">
        <v>2.88</v>
      </c>
      <c r="F847" s="3">
        <v>0.5</v>
      </c>
      <c r="G847" s="3" t="s">
        <v>14</v>
      </c>
      <c r="H847" s="3" t="s">
        <v>70</v>
      </c>
      <c r="I847" s="3" t="s">
        <v>24</v>
      </c>
      <c r="J847" s="3" t="s">
        <v>128</v>
      </c>
      <c r="K847" s="3" t="s">
        <v>49</v>
      </c>
      <c r="L847" s="3" t="s">
        <v>1696</v>
      </c>
      <c r="M847" s="3">
        <v>0.36</v>
      </c>
      <c r="N847" s="3" t="s">
        <v>8</v>
      </c>
      <c r="O847" s="3" t="s">
        <v>35</v>
      </c>
      <c r="P847" s="3" t="s">
        <v>66</v>
      </c>
      <c r="Q847" s="3" t="s">
        <v>1697</v>
      </c>
      <c r="R847" s="3">
        <v>93727</v>
      </c>
      <c r="S847" s="4">
        <v>42081</v>
      </c>
      <c r="T847" s="4">
        <v>42083</v>
      </c>
      <c r="U847" s="3">
        <v>6.0513000000000003</v>
      </c>
      <c r="V847" s="3">
        <v>3</v>
      </c>
      <c r="W847" s="3">
        <v>8.77</v>
      </c>
      <c r="X847" s="3">
        <v>91062</v>
      </c>
      <c r="Y847" s="3">
        <f>Table1[[#This Row],[Unit Price]]-Table1[[#This Row],[Discount]]</f>
        <v>2.83</v>
      </c>
      <c r="Z847" s="3" t="s">
        <v>3221</v>
      </c>
    </row>
    <row r="848" spans="1:26" x14ac:dyDescent="0.2">
      <c r="A848" s="1">
        <v>383</v>
      </c>
      <c r="B848" s="1" t="s">
        <v>1698</v>
      </c>
      <c r="C848" s="1" t="s">
        <v>1</v>
      </c>
      <c r="D848" s="1">
        <v>0.06</v>
      </c>
      <c r="E848" s="1">
        <v>5.34</v>
      </c>
      <c r="F848" s="1">
        <v>5.63</v>
      </c>
      <c r="G848" s="1" t="s">
        <v>14</v>
      </c>
      <c r="H848" s="1" t="s">
        <v>70</v>
      </c>
      <c r="I848" s="1" t="s">
        <v>24</v>
      </c>
      <c r="J848" s="1" t="s">
        <v>48</v>
      </c>
      <c r="K848" s="1" t="s">
        <v>49</v>
      </c>
      <c r="L848" s="1" t="s">
        <v>1699</v>
      </c>
      <c r="M848" s="1">
        <v>0.39</v>
      </c>
      <c r="N848" s="1" t="s">
        <v>8</v>
      </c>
      <c r="O848" s="1" t="s">
        <v>87</v>
      </c>
      <c r="P848" s="1" t="s">
        <v>296</v>
      </c>
      <c r="Q848" s="1" t="s">
        <v>1700</v>
      </c>
      <c r="R848" s="1">
        <v>19026</v>
      </c>
      <c r="S848" s="2">
        <v>42082</v>
      </c>
      <c r="T848" s="2">
        <v>42082</v>
      </c>
      <c r="U848" s="1">
        <v>-82.822999999999993</v>
      </c>
      <c r="V848" s="1">
        <v>7</v>
      </c>
      <c r="W848" s="1">
        <v>38.65</v>
      </c>
      <c r="X848" s="1">
        <v>88928</v>
      </c>
      <c r="Y848" s="1">
        <f>Table1[[#This Row],[Unit Price]]-Table1[[#This Row],[Discount]]</f>
        <v>5.28</v>
      </c>
      <c r="Z848" s="1" t="s">
        <v>3222</v>
      </c>
    </row>
    <row r="849" spans="1:26" x14ac:dyDescent="0.2">
      <c r="A849" s="3">
        <v>383</v>
      </c>
      <c r="B849" s="3" t="s">
        <v>1698</v>
      </c>
      <c r="C849" s="3" t="s">
        <v>1</v>
      </c>
      <c r="D849" s="3">
        <v>7.0000000000000007E-2</v>
      </c>
      <c r="E849" s="3">
        <v>65.989999999999995</v>
      </c>
      <c r="F849" s="3">
        <v>5.26</v>
      </c>
      <c r="G849" s="3" t="s">
        <v>63</v>
      </c>
      <c r="H849" s="3" t="s">
        <v>70</v>
      </c>
      <c r="I849" s="3" t="s">
        <v>16</v>
      </c>
      <c r="J849" s="3" t="s">
        <v>111</v>
      </c>
      <c r="K849" s="3" t="s">
        <v>49</v>
      </c>
      <c r="L849" s="3" t="s">
        <v>1701</v>
      </c>
      <c r="M849" s="3">
        <v>0.56000000000000005</v>
      </c>
      <c r="N849" s="3" t="s">
        <v>8</v>
      </c>
      <c r="O849" s="3" t="s">
        <v>87</v>
      </c>
      <c r="P849" s="3" t="s">
        <v>296</v>
      </c>
      <c r="Q849" s="3" t="s">
        <v>1700</v>
      </c>
      <c r="R849" s="3">
        <v>19026</v>
      </c>
      <c r="S849" s="4">
        <v>42082</v>
      </c>
      <c r="T849" s="4">
        <v>42084</v>
      </c>
      <c r="U849" s="3">
        <v>107.08199999999999</v>
      </c>
      <c r="V849" s="3">
        <v>5</v>
      </c>
      <c r="W849" s="3">
        <v>279.83</v>
      </c>
      <c r="X849" s="3">
        <v>88928</v>
      </c>
      <c r="Y849" s="3">
        <f>Table1[[#This Row],[Unit Price]]-Table1[[#This Row],[Discount]]</f>
        <v>65.92</v>
      </c>
      <c r="Z849" s="3" t="s">
        <v>3222</v>
      </c>
    </row>
    <row r="850" spans="1:26" x14ac:dyDescent="0.2">
      <c r="A850" s="1">
        <v>770</v>
      </c>
      <c r="B850" s="1" t="s">
        <v>1702</v>
      </c>
      <c r="C850" s="1" t="s">
        <v>1</v>
      </c>
      <c r="D850" s="1">
        <v>0.08</v>
      </c>
      <c r="E850" s="1">
        <v>30.73</v>
      </c>
      <c r="F850" s="1">
        <v>4</v>
      </c>
      <c r="G850" s="1" t="s">
        <v>14</v>
      </c>
      <c r="H850" s="1" t="s">
        <v>3</v>
      </c>
      <c r="I850" s="1" t="s">
        <v>16</v>
      </c>
      <c r="J850" s="1" t="s">
        <v>17</v>
      </c>
      <c r="K850" s="1" t="s">
        <v>49</v>
      </c>
      <c r="L850" s="1" t="s">
        <v>650</v>
      </c>
      <c r="M850" s="1">
        <v>0.75</v>
      </c>
      <c r="N850" s="1" t="s">
        <v>8</v>
      </c>
      <c r="O850" s="1" t="s">
        <v>35</v>
      </c>
      <c r="P850" s="1" t="s">
        <v>115</v>
      </c>
      <c r="Q850" s="1" t="s">
        <v>1090</v>
      </c>
      <c r="R850" s="1">
        <v>97062</v>
      </c>
      <c r="S850" s="2">
        <v>42082</v>
      </c>
      <c r="T850" s="2">
        <v>42082</v>
      </c>
      <c r="U850" s="1">
        <v>-45.07</v>
      </c>
      <c r="V850" s="1">
        <v>14</v>
      </c>
      <c r="W850" s="1">
        <v>429.33</v>
      </c>
      <c r="X850" s="1">
        <v>88667</v>
      </c>
      <c r="Y850" s="1">
        <f>Table1[[#This Row],[Unit Price]]-Table1[[#This Row],[Discount]]</f>
        <v>30.650000000000002</v>
      </c>
      <c r="Z850" s="1" t="s">
        <v>3221</v>
      </c>
    </row>
    <row r="851" spans="1:26" x14ac:dyDescent="0.2">
      <c r="A851" s="3">
        <v>771</v>
      </c>
      <c r="B851" s="3" t="s">
        <v>1703</v>
      </c>
      <c r="C851" s="3" t="s">
        <v>1</v>
      </c>
      <c r="D851" s="3">
        <v>0.05</v>
      </c>
      <c r="E851" s="3">
        <v>14.56</v>
      </c>
      <c r="F851" s="3">
        <v>3.5</v>
      </c>
      <c r="G851" s="3" t="s">
        <v>14</v>
      </c>
      <c r="H851" s="3" t="s">
        <v>3</v>
      </c>
      <c r="I851" s="3" t="s">
        <v>24</v>
      </c>
      <c r="J851" s="3" t="s">
        <v>71</v>
      </c>
      <c r="K851" s="3" t="s">
        <v>49</v>
      </c>
      <c r="L851" s="3" t="s">
        <v>310</v>
      </c>
      <c r="M851" s="3">
        <v>0.57999999999999996</v>
      </c>
      <c r="N851" s="3" t="s">
        <v>8</v>
      </c>
      <c r="O851" s="3" t="s">
        <v>35</v>
      </c>
      <c r="P851" s="3" t="s">
        <v>115</v>
      </c>
      <c r="Q851" s="3" t="s">
        <v>1704</v>
      </c>
      <c r="R851" s="3">
        <v>97068</v>
      </c>
      <c r="S851" s="4">
        <v>42082</v>
      </c>
      <c r="T851" s="4">
        <v>42084</v>
      </c>
      <c r="U851" s="3">
        <v>-8.5299999999999994</v>
      </c>
      <c r="V851" s="3">
        <v>3</v>
      </c>
      <c r="W851" s="3">
        <v>44.66</v>
      </c>
      <c r="X851" s="3">
        <v>88667</v>
      </c>
      <c r="Y851" s="3">
        <f>Table1[[#This Row],[Unit Price]]-Table1[[#This Row],[Discount]]</f>
        <v>14.51</v>
      </c>
      <c r="Z851" s="3" t="s">
        <v>3221</v>
      </c>
    </row>
    <row r="852" spans="1:26" x14ac:dyDescent="0.2">
      <c r="A852" s="1">
        <v>771</v>
      </c>
      <c r="B852" s="1" t="s">
        <v>1703</v>
      </c>
      <c r="C852" s="1" t="s">
        <v>1</v>
      </c>
      <c r="D852" s="1">
        <v>0</v>
      </c>
      <c r="E852" s="1">
        <v>299.99</v>
      </c>
      <c r="F852" s="1">
        <v>11.64</v>
      </c>
      <c r="G852" s="1" t="s">
        <v>14</v>
      </c>
      <c r="H852" s="1" t="s">
        <v>3</v>
      </c>
      <c r="I852" s="1" t="s">
        <v>16</v>
      </c>
      <c r="J852" s="1" t="s">
        <v>39</v>
      </c>
      <c r="K852" s="1" t="s">
        <v>40</v>
      </c>
      <c r="L852" s="1" t="s">
        <v>1705</v>
      </c>
      <c r="M852" s="1">
        <v>0.5</v>
      </c>
      <c r="N852" s="1" t="s">
        <v>8</v>
      </c>
      <c r="O852" s="1" t="s">
        <v>35</v>
      </c>
      <c r="P852" s="1" t="s">
        <v>115</v>
      </c>
      <c r="Q852" s="1" t="s">
        <v>1704</v>
      </c>
      <c r="R852" s="1">
        <v>97068</v>
      </c>
      <c r="S852" s="2">
        <v>42082</v>
      </c>
      <c r="T852" s="2">
        <v>42084</v>
      </c>
      <c r="U852" s="1">
        <v>285.95</v>
      </c>
      <c r="V852" s="1">
        <v>5</v>
      </c>
      <c r="W852" s="1">
        <v>1619.95</v>
      </c>
      <c r="X852" s="1">
        <v>88667</v>
      </c>
      <c r="Y852" s="1">
        <f>Table1[[#This Row],[Unit Price]]-Table1[[#This Row],[Discount]]</f>
        <v>299.99</v>
      </c>
      <c r="Z852" s="1" t="s">
        <v>3221</v>
      </c>
    </row>
    <row r="853" spans="1:26" x14ac:dyDescent="0.2">
      <c r="A853" s="3">
        <v>2502</v>
      </c>
      <c r="B853" s="3" t="s">
        <v>1706</v>
      </c>
      <c r="C853" s="3" t="s">
        <v>13</v>
      </c>
      <c r="D853" s="3">
        <v>0.1</v>
      </c>
      <c r="E853" s="3">
        <v>24.92</v>
      </c>
      <c r="F853" s="3">
        <v>12.98</v>
      </c>
      <c r="G853" s="3" t="s">
        <v>14</v>
      </c>
      <c r="H853" s="3" t="s">
        <v>47</v>
      </c>
      <c r="I853" s="3" t="s">
        <v>24</v>
      </c>
      <c r="J853" s="3" t="s">
        <v>48</v>
      </c>
      <c r="K853" s="3" t="s">
        <v>49</v>
      </c>
      <c r="L853" s="3" t="s">
        <v>1707</v>
      </c>
      <c r="M853" s="3">
        <v>0.39</v>
      </c>
      <c r="N853" s="3" t="s">
        <v>8</v>
      </c>
      <c r="O853" s="3" t="s">
        <v>28</v>
      </c>
      <c r="P853" s="3" t="s">
        <v>29</v>
      </c>
      <c r="Q853" s="3" t="s">
        <v>1708</v>
      </c>
      <c r="R853" s="3">
        <v>46321</v>
      </c>
      <c r="S853" s="4">
        <v>42082</v>
      </c>
      <c r="T853" s="4">
        <v>42082</v>
      </c>
      <c r="U853" s="3">
        <v>-45.816000000000003</v>
      </c>
      <c r="V853" s="3">
        <v>3</v>
      </c>
      <c r="W853" s="3">
        <v>70.819999999999993</v>
      </c>
      <c r="X853" s="3">
        <v>91310</v>
      </c>
      <c r="Y853" s="3">
        <f>Table1[[#This Row],[Unit Price]]-Table1[[#This Row],[Discount]]</f>
        <v>24.82</v>
      </c>
      <c r="Z853" s="3" t="s">
        <v>3220</v>
      </c>
    </row>
    <row r="854" spans="1:26" x14ac:dyDescent="0.2">
      <c r="A854" s="1">
        <v>2502</v>
      </c>
      <c r="B854" s="1" t="s">
        <v>1706</v>
      </c>
      <c r="C854" s="1" t="s">
        <v>13</v>
      </c>
      <c r="D854" s="1">
        <v>0</v>
      </c>
      <c r="E854" s="1">
        <v>12.28</v>
      </c>
      <c r="F854" s="1">
        <v>6.35</v>
      </c>
      <c r="G854" s="1" t="s">
        <v>63</v>
      </c>
      <c r="H854" s="1" t="s">
        <v>47</v>
      </c>
      <c r="I854" s="1" t="s">
        <v>24</v>
      </c>
      <c r="J854" s="1" t="s">
        <v>64</v>
      </c>
      <c r="K854" s="1" t="s">
        <v>49</v>
      </c>
      <c r="L854" s="1" t="s">
        <v>1709</v>
      </c>
      <c r="M854" s="1">
        <v>0.38</v>
      </c>
      <c r="N854" s="1" t="s">
        <v>8</v>
      </c>
      <c r="O854" s="1" t="s">
        <v>28</v>
      </c>
      <c r="P854" s="1" t="s">
        <v>29</v>
      </c>
      <c r="Q854" s="1" t="s">
        <v>1708</v>
      </c>
      <c r="R854" s="1">
        <v>46321</v>
      </c>
      <c r="S854" s="2">
        <v>42082</v>
      </c>
      <c r="T854" s="2">
        <v>42083</v>
      </c>
      <c r="U854" s="1">
        <v>30.63</v>
      </c>
      <c r="V854" s="1">
        <v>7</v>
      </c>
      <c r="W854" s="1">
        <v>90.44</v>
      </c>
      <c r="X854" s="1">
        <v>91310</v>
      </c>
      <c r="Y854" s="1">
        <f>Table1[[#This Row],[Unit Price]]-Table1[[#This Row],[Discount]]</f>
        <v>12.28</v>
      </c>
      <c r="Z854" s="1" t="s">
        <v>3220</v>
      </c>
    </row>
    <row r="855" spans="1:26" x14ac:dyDescent="0.2">
      <c r="A855" s="3">
        <v>2621</v>
      </c>
      <c r="B855" s="3" t="s">
        <v>1710</v>
      </c>
      <c r="C855" s="3" t="s">
        <v>13</v>
      </c>
      <c r="D855" s="3">
        <v>0.03</v>
      </c>
      <c r="E855" s="3">
        <v>40.97</v>
      </c>
      <c r="F855" s="3">
        <v>8.99</v>
      </c>
      <c r="G855" s="3" t="s">
        <v>63</v>
      </c>
      <c r="H855" s="3" t="s">
        <v>70</v>
      </c>
      <c r="I855" s="3" t="s">
        <v>24</v>
      </c>
      <c r="J855" s="3" t="s">
        <v>25</v>
      </c>
      <c r="K855" s="3" t="s">
        <v>18</v>
      </c>
      <c r="L855" s="3" t="s">
        <v>1711</v>
      </c>
      <c r="M855" s="3">
        <v>0.59</v>
      </c>
      <c r="N855" s="3" t="s">
        <v>8</v>
      </c>
      <c r="O855" s="3" t="s">
        <v>9</v>
      </c>
      <c r="P855" s="3" t="s">
        <v>376</v>
      </c>
      <c r="Q855" s="3" t="s">
        <v>1712</v>
      </c>
      <c r="R855" s="3">
        <v>37027</v>
      </c>
      <c r="S855" s="4">
        <v>42082</v>
      </c>
      <c r="T855" s="4">
        <v>42083</v>
      </c>
      <c r="U855" s="3">
        <v>-177.05799999999999</v>
      </c>
      <c r="V855" s="3">
        <v>5</v>
      </c>
      <c r="W855" s="3">
        <v>207.22</v>
      </c>
      <c r="X855" s="3">
        <v>88016</v>
      </c>
      <c r="Y855" s="3">
        <f>Table1[[#This Row],[Unit Price]]-Table1[[#This Row],[Discount]]</f>
        <v>40.94</v>
      </c>
      <c r="Z855" s="3" t="s">
        <v>3219</v>
      </c>
    </row>
    <row r="856" spans="1:26" x14ac:dyDescent="0.2">
      <c r="A856" s="1">
        <v>2840</v>
      </c>
      <c r="B856" s="1" t="s">
        <v>1713</v>
      </c>
      <c r="C856" s="1" t="s">
        <v>13</v>
      </c>
      <c r="D856" s="1">
        <v>0</v>
      </c>
      <c r="E856" s="1">
        <v>21.98</v>
      </c>
      <c r="F856" s="1">
        <v>2.87</v>
      </c>
      <c r="G856" s="1" t="s">
        <v>14</v>
      </c>
      <c r="H856" s="1" t="s">
        <v>70</v>
      </c>
      <c r="I856" s="1" t="s">
        <v>24</v>
      </c>
      <c r="J856" s="1" t="s">
        <v>25</v>
      </c>
      <c r="K856" s="1" t="s">
        <v>18</v>
      </c>
      <c r="L856" s="1" t="s">
        <v>1714</v>
      </c>
      <c r="M856" s="1">
        <v>0.55000000000000004</v>
      </c>
      <c r="N856" s="1" t="s">
        <v>8</v>
      </c>
      <c r="O856" s="1" t="s">
        <v>9</v>
      </c>
      <c r="P856" s="1" t="s">
        <v>99</v>
      </c>
      <c r="Q856" s="1" t="s">
        <v>1715</v>
      </c>
      <c r="R856" s="1">
        <v>33161</v>
      </c>
      <c r="S856" s="2">
        <v>42082</v>
      </c>
      <c r="T856" s="2">
        <v>42083</v>
      </c>
      <c r="U856" s="1">
        <v>21.096</v>
      </c>
      <c r="V856" s="1">
        <v>16</v>
      </c>
      <c r="W856" s="1">
        <v>360.03</v>
      </c>
      <c r="X856" s="1">
        <v>87884</v>
      </c>
      <c r="Y856" s="1">
        <f>Table1[[#This Row],[Unit Price]]-Table1[[#This Row],[Discount]]</f>
        <v>21.98</v>
      </c>
      <c r="Z856" s="1" t="s">
        <v>3219</v>
      </c>
    </row>
    <row r="857" spans="1:26" x14ac:dyDescent="0.2">
      <c r="A857" s="3">
        <v>2882</v>
      </c>
      <c r="B857" s="3" t="s">
        <v>647</v>
      </c>
      <c r="C857" s="3" t="s">
        <v>13</v>
      </c>
      <c r="D857" s="3">
        <v>7.0000000000000007E-2</v>
      </c>
      <c r="E857" s="3">
        <v>28.99</v>
      </c>
      <c r="F857" s="3">
        <v>8.59</v>
      </c>
      <c r="G857" s="3" t="s">
        <v>14</v>
      </c>
      <c r="H857" s="3" t="s">
        <v>15</v>
      </c>
      <c r="I857" s="3" t="s">
        <v>16</v>
      </c>
      <c r="J857" s="3" t="s">
        <v>111</v>
      </c>
      <c r="K857" s="3" t="s">
        <v>120</v>
      </c>
      <c r="L857" s="3" t="s">
        <v>1005</v>
      </c>
      <c r="M857" s="3">
        <v>0.56000000000000005</v>
      </c>
      <c r="N857" s="3" t="s">
        <v>8</v>
      </c>
      <c r="O857" s="3" t="s">
        <v>9</v>
      </c>
      <c r="P857" s="3" t="s">
        <v>73</v>
      </c>
      <c r="Q857" s="3" t="s">
        <v>649</v>
      </c>
      <c r="R857" s="3">
        <v>28206</v>
      </c>
      <c r="S857" s="4">
        <v>42082</v>
      </c>
      <c r="T857" s="4">
        <v>42082</v>
      </c>
      <c r="U857" s="3">
        <v>-16.063739999999999</v>
      </c>
      <c r="V857" s="3">
        <v>39</v>
      </c>
      <c r="W857" s="3">
        <v>936.8</v>
      </c>
      <c r="X857" s="3">
        <v>16676</v>
      </c>
      <c r="Y857" s="3">
        <f>Table1[[#This Row],[Unit Price]]-Table1[[#This Row],[Discount]]</f>
        <v>28.919999999999998</v>
      </c>
      <c r="Z857" s="3" t="s">
        <v>3219</v>
      </c>
    </row>
    <row r="858" spans="1:26" x14ac:dyDescent="0.2">
      <c r="A858" s="1">
        <v>2884</v>
      </c>
      <c r="B858" s="1" t="s">
        <v>1716</v>
      </c>
      <c r="C858" s="1" t="s">
        <v>13</v>
      </c>
      <c r="D858" s="1">
        <v>7.0000000000000007E-2</v>
      </c>
      <c r="E858" s="1">
        <v>28.99</v>
      </c>
      <c r="F858" s="1">
        <v>8.59</v>
      </c>
      <c r="G858" s="1" t="s">
        <v>14</v>
      </c>
      <c r="H858" s="1" t="s">
        <v>15</v>
      </c>
      <c r="I858" s="1" t="s">
        <v>16</v>
      </c>
      <c r="J858" s="1" t="s">
        <v>111</v>
      </c>
      <c r="K858" s="1" t="s">
        <v>120</v>
      </c>
      <c r="L858" s="1" t="s">
        <v>1005</v>
      </c>
      <c r="M858" s="1">
        <v>0.56000000000000005</v>
      </c>
      <c r="N858" s="1" t="s">
        <v>8</v>
      </c>
      <c r="O858" s="1" t="s">
        <v>87</v>
      </c>
      <c r="P858" s="1" t="s">
        <v>293</v>
      </c>
      <c r="Q858" s="1" t="s">
        <v>1717</v>
      </c>
      <c r="R858" s="1">
        <v>44039</v>
      </c>
      <c r="S858" s="2">
        <v>42082</v>
      </c>
      <c r="T858" s="2">
        <v>42082</v>
      </c>
      <c r="U858" s="1">
        <v>-12.077999999999999</v>
      </c>
      <c r="V858" s="1">
        <v>10</v>
      </c>
      <c r="W858" s="1">
        <v>240.21</v>
      </c>
      <c r="X858" s="1">
        <v>87631</v>
      </c>
      <c r="Y858" s="1">
        <f>Table1[[#This Row],[Unit Price]]-Table1[[#This Row],[Discount]]</f>
        <v>28.919999999999998</v>
      </c>
      <c r="Z858" s="1" t="s">
        <v>3222</v>
      </c>
    </row>
    <row r="859" spans="1:26" x14ac:dyDescent="0.2">
      <c r="A859" s="3">
        <v>3222</v>
      </c>
      <c r="B859" s="3" t="s">
        <v>1718</v>
      </c>
      <c r="C859" s="3" t="s">
        <v>13</v>
      </c>
      <c r="D859" s="3">
        <v>0.04</v>
      </c>
      <c r="E859" s="3">
        <v>39.479999999999997</v>
      </c>
      <c r="F859" s="3">
        <v>1.99</v>
      </c>
      <c r="G859" s="3" t="s">
        <v>63</v>
      </c>
      <c r="H859" s="3" t="s">
        <v>70</v>
      </c>
      <c r="I859" s="3" t="s">
        <v>16</v>
      </c>
      <c r="J859" s="3" t="s">
        <v>17</v>
      </c>
      <c r="K859" s="3" t="s">
        <v>18</v>
      </c>
      <c r="L859" s="3" t="s">
        <v>1233</v>
      </c>
      <c r="M859" s="3">
        <v>0.54</v>
      </c>
      <c r="N859" s="3" t="s">
        <v>8</v>
      </c>
      <c r="O859" s="3" t="s">
        <v>9</v>
      </c>
      <c r="P859" s="3" t="s">
        <v>99</v>
      </c>
      <c r="Q859" s="3" t="s">
        <v>1719</v>
      </c>
      <c r="R859" s="3">
        <v>32303</v>
      </c>
      <c r="S859" s="4">
        <v>42082</v>
      </c>
      <c r="T859" s="4">
        <v>42082</v>
      </c>
      <c r="U859" s="3">
        <v>-1535.4864</v>
      </c>
      <c r="V859" s="3">
        <v>8</v>
      </c>
      <c r="W859" s="3">
        <v>332.16</v>
      </c>
      <c r="X859" s="3">
        <v>90814</v>
      </c>
      <c r="Y859" s="3">
        <f>Table1[[#This Row],[Unit Price]]-Table1[[#This Row],[Discount]]</f>
        <v>39.44</v>
      </c>
      <c r="Z859" s="3" t="s">
        <v>3219</v>
      </c>
    </row>
    <row r="860" spans="1:26" x14ac:dyDescent="0.2">
      <c r="A860" s="1">
        <v>3222</v>
      </c>
      <c r="B860" s="1" t="s">
        <v>1718</v>
      </c>
      <c r="C860" s="1" t="s">
        <v>13</v>
      </c>
      <c r="D860" s="1">
        <v>0</v>
      </c>
      <c r="E860" s="1">
        <v>8.1199999999999992</v>
      </c>
      <c r="F860" s="1">
        <v>2.83</v>
      </c>
      <c r="G860" s="1" t="s">
        <v>14</v>
      </c>
      <c r="H860" s="1" t="s">
        <v>70</v>
      </c>
      <c r="I860" s="1" t="s">
        <v>16</v>
      </c>
      <c r="J860" s="1" t="s">
        <v>17</v>
      </c>
      <c r="K860" s="1" t="s">
        <v>18</v>
      </c>
      <c r="L860" s="1" t="s">
        <v>1674</v>
      </c>
      <c r="M860" s="1">
        <v>0.77</v>
      </c>
      <c r="N860" s="1" t="s">
        <v>8</v>
      </c>
      <c r="O860" s="1" t="s">
        <v>9</v>
      </c>
      <c r="P860" s="1" t="s">
        <v>99</v>
      </c>
      <c r="Q860" s="1" t="s">
        <v>1719</v>
      </c>
      <c r="R860" s="1">
        <v>32303</v>
      </c>
      <c r="S860" s="2">
        <v>42082</v>
      </c>
      <c r="T860" s="2">
        <v>42083</v>
      </c>
      <c r="U860" s="1">
        <v>-159.32</v>
      </c>
      <c r="V860" s="1">
        <v>17</v>
      </c>
      <c r="W860" s="1">
        <v>147.62</v>
      </c>
      <c r="X860" s="1">
        <v>90814</v>
      </c>
      <c r="Y860" s="1">
        <f>Table1[[#This Row],[Unit Price]]-Table1[[#This Row],[Discount]]</f>
        <v>8.1199999999999992</v>
      </c>
      <c r="Z860" s="1" t="s">
        <v>3219</v>
      </c>
    </row>
    <row r="861" spans="1:26" x14ac:dyDescent="0.2">
      <c r="A861" s="3">
        <v>1852</v>
      </c>
      <c r="B861" s="3" t="s">
        <v>1720</v>
      </c>
      <c r="C861" s="3" t="s">
        <v>46</v>
      </c>
      <c r="D861" s="3">
        <v>0.06</v>
      </c>
      <c r="E861" s="3">
        <v>6.48</v>
      </c>
      <c r="F861" s="3">
        <v>5.14</v>
      </c>
      <c r="G861" s="3" t="s">
        <v>63</v>
      </c>
      <c r="H861" s="3" t="s">
        <v>47</v>
      </c>
      <c r="I861" s="3" t="s">
        <v>24</v>
      </c>
      <c r="J861" s="3" t="s">
        <v>64</v>
      </c>
      <c r="K861" s="3" t="s">
        <v>49</v>
      </c>
      <c r="L861" s="3" t="s">
        <v>1721</v>
      </c>
      <c r="M861" s="3">
        <v>0.37</v>
      </c>
      <c r="N861" s="3" t="s">
        <v>8</v>
      </c>
      <c r="O861" s="3" t="s">
        <v>35</v>
      </c>
      <c r="P861" s="3" t="s">
        <v>66</v>
      </c>
      <c r="Q861" s="3" t="s">
        <v>1722</v>
      </c>
      <c r="R861" s="3">
        <v>92008</v>
      </c>
      <c r="S861" s="4">
        <v>42082</v>
      </c>
      <c r="T861" s="4">
        <v>42084</v>
      </c>
      <c r="U861" s="3">
        <v>-28.45</v>
      </c>
      <c r="V861" s="3">
        <v>10</v>
      </c>
      <c r="W861" s="3">
        <v>68.34</v>
      </c>
      <c r="X861" s="3">
        <v>86847</v>
      </c>
      <c r="Y861" s="3">
        <f>Table1[[#This Row],[Unit Price]]-Table1[[#This Row],[Discount]]</f>
        <v>6.4200000000000008</v>
      </c>
      <c r="Z861" s="3" t="s">
        <v>3221</v>
      </c>
    </row>
    <row r="862" spans="1:26" x14ac:dyDescent="0.2">
      <c r="A862" s="1">
        <v>1854</v>
      </c>
      <c r="B862" s="1" t="s">
        <v>1723</v>
      </c>
      <c r="C862" s="1" t="s">
        <v>46</v>
      </c>
      <c r="D862" s="1">
        <v>0.02</v>
      </c>
      <c r="E862" s="1">
        <v>30.73</v>
      </c>
      <c r="F862" s="1">
        <v>4</v>
      </c>
      <c r="G862" s="1" t="s">
        <v>14</v>
      </c>
      <c r="H862" s="1" t="s">
        <v>47</v>
      </c>
      <c r="I862" s="1" t="s">
        <v>16</v>
      </c>
      <c r="J862" s="1" t="s">
        <v>17</v>
      </c>
      <c r="K862" s="1" t="s">
        <v>49</v>
      </c>
      <c r="L862" s="1" t="s">
        <v>650</v>
      </c>
      <c r="M862" s="1">
        <v>0.75</v>
      </c>
      <c r="N862" s="1" t="s">
        <v>8</v>
      </c>
      <c r="O862" s="1" t="s">
        <v>87</v>
      </c>
      <c r="P862" s="1" t="s">
        <v>224</v>
      </c>
      <c r="Q862" s="1" t="s">
        <v>1724</v>
      </c>
      <c r="R862" s="1">
        <v>6478</v>
      </c>
      <c r="S862" s="2">
        <v>42082</v>
      </c>
      <c r="T862" s="2">
        <v>42085</v>
      </c>
      <c r="U862" s="1">
        <v>72.78</v>
      </c>
      <c r="V862" s="1">
        <v>16</v>
      </c>
      <c r="W862" s="1">
        <v>522.22</v>
      </c>
      <c r="X862" s="1">
        <v>86847</v>
      </c>
      <c r="Y862" s="1">
        <f>Table1[[#This Row],[Unit Price]]-Table1[[#This Row],[Discount]]</f>
        <v>30.71</v>
      </c>
      <c r="Z862" s="1" t="s">
        <v>3222</v>
      </c>
    </row>
    <row r="863" spans="1:26" x14ac:dyDescent="0.2">
      <c r="A863" s="3">
        <v>2639</v>
      </c>
      <c r="B863" s="3" t="s">
        <v>1725</v>
      </c>
      <c r="C863" s="3" t="s">
        <v>46</v>
      </c>
      <c r="D863" s="3">
        <v>0.05</v>
      </c>
      <c r="E863" s="3">
        <v>4.9800000000000004</v>
      </c>
      <c r="F863" s="3">
        <v>0.49</v>
      </c>
      <c r="G863" s="3" t="s">
        <v>14</v>
      </c>
      <c r="H863" s="3" t="s">
        <v>15</v>
      </c>
      <c r="I863" s="3" t="s">
        <v>24</v>
      </c>
      <c r="J863" s="3" t="s">
        <v>128</v>
      </c>
      <c r="K863" s="3" t="s">
        <v>49</v>
      </c>
      <c r="L863" s="3" t="s">
        <v>1079</v>
      </c>
      <c r="M863" s="3">
        <v>0.39</v>
      </c>
      <c r="N863" s="3" t="s">
        <v>8</v>
      </c>
      <c r="O863" s="3" t="s">
        <v>35</v>
      </c>
      <c r="P863" s="3" t="s">
        <v>616</v>
      </c>
      <c r="Q863" s="3" t="s">
        <v>171</v>
      </c>
      <c r="R863" s="3">
        <v>88201</v>
      </c>
      <c r="S863" s="4">
        <v>42082</v>
      </c>
      <c r="T863" s="4">
        <v>42082</v>
      </c>
      <c r="U863" s="3">
        <v>3.84</v>
      </c>
      <c r="V863" s="3">
        <v>3</v>
      </c>
      <c r="W863" s="3">
        <v>14.2</v>
      </c>
      <c r="X863" s="3">
        <v>90952</v>
      </c>
      <c r="Y863" s="3">
        <f>Table1[[#This Row],[Unit Price]]-Table1[[#This Row],[Discount]]</f>
        <v>4.9300000000000006</v>
      </c>
      <c r="Z863" s="3" t="s">
        <v>3221</v>
      </c>
    </row>
    <row r="864" spans="1:26" x14ac:dyDescent="0.2">
      <c r="A864" s="1">
        <v>3105</v>
      </c>
      <c r="B864" s="1" t="s">
        <v>1726</v>
      </c>
      <c r="C864" s="1" t="s">
        <v>1</v>
      </c>
      <c r="D864" s="1">
        <v>0.04</v>
      </c>
      <c r="E864" s="1">
        <v>3.08</v>
      </c>
      <c r="F864" s="1">
        <v>0.99</v>
      </c>
      <c r="G864" s="1" t="s">
        <v>14</v>
      </c>
      <c r="H864" s="1" t="s">
        <v>47</v>
      </c>
      <c r="I864" s="1" t="s">
        <v>24</v>
      </c>
      <c r="J864" s="1" t="s">
        <v>128</v>
      </c>
      <c r="K864" s="1" t="s">
        <v>49</v>
      </c>
      <c r="L864" s="1" t="s">
        <v>634</v>
      </c>
      <c r="M864" s="1">
        <v>0.37</v>
      </c>
      <c r="N864" s="1" t="s">
        <v>8</v>
      </c>
      <c r="O864" s="1" t="s">
        <v>9</v>
      </c>
      <c r="P864" s="1" t="s">
        <v>364</v>
      </c>
      <c r="Q864" s="1" t="s">
        <v>925</v>
      </c>
      <c r="R864" s="1">
        <v>42071</v>
      </c>
      <c r="S864" s="2">
        <v>42083</v>
      </c>
      <c r="T864" s="2">
        <v>42084</v>
      </c>
      <c r="U864" s="1">
        <v>13.8</v>
      </c>
      <c r="V864" s="1">
        <v>19</v>
      </c>
      <c r="W864" s="1">
        <v>60.01</v>
      </c>
      <c r="X864" s="1">
        <v>86327</v>
      </c>
      <c r="Y864" s="1">
        <f>Table1[[#This Row],[Unit Price]]-Table1[[#This Row],[Discount]]</f>
        <v>3.04</v>
      </c>
      <c r="Z864" s="1" t="s">
        <v>3219</v>
      </c>
    </row>
    <row r="865" spans="1:26" x14ac:dyDescent="0.2">
      <c r="A865" s="3">
        <v>3105</v>
      </c>
      <c r="B865" s="3" t="s">
        <v>1726</v>
      </c>
      <c r="C865" s="3" t="s">
        <v>1</v>
      </c>
      <c r="D865" s="3">
        <v>0.02</v>
      </c>
      <c r="E865" s="3">
        <v>6.48</v>
      </c>
      <c r="F865" s="3">
        <v>5.9</v>
      </c>
      <c r="G865" s="3" t="s">
        <v>14</v>
      </c>
      <c r="H865" s="3" t="s">
        <v>47</v>
      </c>
      <c r="I865" s="3" t="s">
        <v>24</v>
      </c>
      <c r="J865" s="3" t="s">
        <v>64</v>
      </c>
      <c r="K865" s="3" t="s">
        <v>49</v>
      </c>
      <c r="L865" s="3" t="s">
        <v>1727</v>
      </c>
      <c r="M865" s="3">
        <v>0.37</v>
      </c>
      <c r="N865" s="3" t="s">
        <v>8</v>
      </c>
      <c r="O865" s="3" t="s">
        <v>9</v>
      </c>
      <c r="P865" s="3" t="s">
        <v>364</v>
      </c>
      <c r="Q865" s="3" t="s">
        <v>925</v>
      </c>
      <c r="R865" s="3">
        <v>42071</v>
      </c>
      <c r="S865" s="4">
        <v>42083</v>
      </c>
      <c r="T865" s="4">
        <v>42084</v>
      </c>
      <c r="U865" s="3">
        <v>4.3920000000000003</v>
      </c>
      <c r="V865" s="3">
        <v>13</v>
      </c>
      <c r="W865" s="3">
        <v>90.98</v>
      </c>
      <c r="X865" s="3">
        <v>86327</v>
      </c>
      <c r="Y865" s="3">
        <f>Table1[[#This Row],[Unit Price]]-Table1[[#This Row],[Discount]]</f>
        <v>6.4600000000000009</v>
      </c>
      <c r="Z865" s="3" t="s">
        <v>3219</v>
      </c>
    </row>
    <row r="866" spans="1:26" x14ac:dyDescent="0.2">
      <c r="A866" s="1">
        <v>3105</v>
      </c>
      <c r="B866" s="1" t="s">
        <v>1726</v>
      </c>
      <c r="C866" s="1" t="s">
        <v>1</v>
      </c>
      <c r="D866" s="1">
        <v>0.04</v>
      </c>
      <c r="E866" s="1">
        <v>125.99</v>
      </c>
      <c r="F866" s="1">
        <v>4.2</v>
      </c>
      <c r="G866" s="1" t="s">
        <v>14</v>
      </c>
      <c r="H866" s="1" t="s">
        <v>47</v>
      </c>
      <c r="I866" s="1" t="s">
        <v>16</v>
      </c>
      <c r="J866" s="1" t="s">
        <v>111</v>
      </c>
      <c r="K866" s="1" t="s">
        <v>49</v>
      </c>
      <c r="L866" s="1" t="s">
        <v>1402</v>
      </c>
      <c r="M866" s="1">
        <v>0.59</v>
      </c>
      <c r="N866" s="1" t="s">
        <v>8</v>
      </c>
      <c r="O866" s="1" t="s">
        <v>9</v>
      </c>
      <c r="P866" s="1" t="s">
        <v>364</v>
      </c>
      <c r="Q866" s="1" t="s">
        <v>925</v>
      </c>
      <c r="R866" s="1">
        <v>42071</v>
      </c>
      <c r="S866" s="2">
        <v>42083</v>
      </c>
      <c r="T866" s="2">
        <v>42085</v>
      </c>
      <c r="U866" s="1">
        <v>-236.25</v>
      </c>
      <c r="V866" s="1">
        <v>12</v>
      </c>
      <c r="W866" s="1">
        <v>1270.7</v>
      </c>
      <c r="X866" s="1">
        <v>86327</v>
      </c>
      <c r="Y866" s="1">
        <f>Table1[[#This Row],[Unit Price]]-Table1[[#This Row],[Discount]]</f>
        <v>125.94999999999999</v>
      </c>
      <c r="Z866" s="1" t="s">
        <v>3219</v>
      </c>
    </row>
    <row r="867" spans="1:26" x14ac:dyDescent="0.2">
      <c r="A867" s="3">
        <v>3106</v>
      </c>
      <c r="B867" s="3" t="s">
        <v>1728</v>
      </c>
      <c r="C867" s="3" t="s">
        <v>1</v>
      </c>
      <c r="D867" s="3">
        <v>0.04</v>
      </c>
      <c r="E867" s="3">
        <v>3.08</v>
      </c>
      <c r="F867" s="3">
        <v>0.99</v>
      </c>
      <c r="G867" s="3" t="s">
        <v>14</v>
      </c>
      <c r="H867" s="3" t="s">
        <v>47</v>
      </c>
      <c r="I867" s="3" t="s">
        <v>24</v>
      </c>
      <c r="J867" s="3" t="s">
        <v>128</v>
      </c>
      <c r="K867" s="3" t="s">
        <v>49</v>
      </c>
      <c r="L867" s="3" t="s">
        <v>634</v>
      </c>
      <c r="M867" s="3">
        <v>0.37</v>
      </c>
      <c r="N867" s="3" t="s">
        <v>8</v>
      </c>
      <c r="O867" s="3" t="s">
        <v>28</v>
      </c>
      <c r="P867" s="3" t="s">
        <v>163</v>
      </c>
      <c r="Q867" s="3" t="s">
        <v>1729</v>
      </c>
      <c r="R867" s="3">
        <v>77041</v>
      </c>
      <c r="S867" s="4">
        <v>42083</v>
      </c>
      <c r="T867" s="4">
        <v>42084</v>
      </c>
      <c r="U867" s="3">
        <v>36.020000000000003</v>
      </c>
      <c r="V867" s="3">
        <v>75</v>
      </c>
      <c r="W867" s="3">
        <v>236.87</v>
      </c>
      <c r="X867" s="3">
        <v>548</v>
      </c>
      <c r="Y867" s="3">
        <f>Table1[[#This Row],[Unit Price]]-Table1[[#This Row],[Discount]]</f>
        <v>3.04</v>
      </c>
      <c r="Z867" s="3" t="s">
        <v>3220</v>
      </c>
    </row>
    <row r="868" spans="1:26" x14ac:dyDescent="0.2">
      <c r="A868" s="1">
        <v>3106</v>
      </c>
      <c r="B868" s="1" t="s">
        <v>1728</v>
      </c>
      <c r="C868" s="1" t="s">
        <v>1</v>
      </c>
      <c r="D868" s="1">
        <v>0.02</v>
      </c>
      <c r="E868" s="1">
        <v>6.48</v>
      </c>
      <c r="F868" s="1">
        <v>5.9</v>
      </c>
      <c r="G868" s="1" t="s">
        <v>14</v>
      </c>
      <c r="H868" s="1" t="s">
        <v>47</v>
      </c>
      <c r="I868" s="1" t="s">
        <v>24</v>
      </c>
      <c r="J868" s="1" t="s">
        <v>64</v>
      </c>
      <c r="K868" s="1" t="s">
        <v>49</v>
      </c>
      <c r="L868" s="1" t="s">
        <v>1727</v>
      </c>
      <c r="M868" s="1">
        <v>0.37</v>
      </c>
      <c r="N868" s="1" t="s">
        <v>8</v>
      </c>
      <c r="O868" s="1" t="s">
        <v>28</v>
      </c>
      <c r="P868" s="1" t="s">
        <v>163</v>
      </c>
      <c r="Q868" s="1" t="s">
        <v>1729</v>
      </c>
      <c r="R868" s="1">
        <v>77041</v>
      </c>
      <c r="S868" s="2">
        <v>42083</v>
      </c>
      <c r="T868" s="2">
        <v>42084</v>
      </c>
      <c r="U868" s="1">
        <v>-50.64</v>
      </c>
      <c r="V868" s="1">
        <v>53</v>
      </c>
      <c r="W868" s="1">
        <v>370.91</v>
      </c>
      <c r="X868" s="1">
        <v>548</v>
      </c>
      <c r="Y868" s="1">
        <f>Table1[[#This Row],[Unit Price]]-Table1[[#This Row],[Discount]]</f>
        <v>6.4600000000000009</v>
      </c>
      <c r="Z868" s="1" t="s">
        <v>3220</v>
      </c>
    </row>
    <row r="869" spans="1:26" x14ac:dyDescent="0.2">
      <c r="A869" s="3">
        <v>3106</v>
      </c>
      <c r="B869" s="3" t="s">
        <v>1728</v>
      </c>
      <c r="C869" s="3" t="s">
        <v>1</v>
      </c>
      <c r="D869" s="3">
        <v>0.04</v>
      </c>
      <c r="E869" s="3">
        <v>125.99</v>
      </c>
      <c r="F869" s="3">
        <v>4.2</v>
      </c>
      <c r="G869" s="3" t="s">
        <v>14</v>
      </c>
      <c r="H869" s="3" t="s">
        <v>47</v>
      </c>
      <c r="I869" s="3" t="s">
        <v>16</v>
      </c>
      <c r="J869" s="3" t="s">
        <v>111</v>
      </c>
      <c r="K869" s="3" t="s">
        <v>49</v>
      </c>
      <c r="L869" s="3" t="s">
        <v>1402</v>
      </c>
      <c r="M869" s="3">
        <v>0.59</v>
      </c>
      <c r="N869" s="3" t="s">
        <v>8</v>
      </c>
      <c r="O869" s="3" t="s">
        <v>28</v>
      </c>
      <c r="P869" s="3" t="s">
        <v>163</v>
      </c>
      <c r="Q869" s="3" t="s">
        <v>1729</v>
      </c>
      <c r="R869" s="3">
        <v>77041</v>
      </c>
      <c r="S869" s="4">
        <v>42083</v>
      </c>
      <c r="T869" s="4">
        <v>42085</v>
      </c>
      <c r="U869" s="3">
        <v>510.48899999999998</v>
      </c>
      <c r="V869" s="3">
        <v>47</v>
      </c>
      <c r="W869" s="3">
        <v>4976.92</v>
      </c>
      <c r="X869" s="3">
        <v>548</v>
      </c>
      <c r="Y869" s="3">
        <f>Table1[[#This Row],[Unit Price]]-Table1[[#This Row],[Discount]]</f>
        <v>125.94999999999999</v>
      </c>
      <c r="Z869" s="3" t="s">
        <v>3220</v>
      </c>
    </row>
    <row r="870" spans="1:26" x14ac:dyDescent="0.2">
      <c r="A870" s="1">
        <v>637</v>
      </c>
      <c r="B870" s="1" t="s">
        <v>1730</v>
      </c>
      <c r="C870" s="1" t="s">
        <v>23</v>
      </c>
      <c r="D870" s="1">
        <v>0.06</v>
      </c>
      <c r="E870" s="1">
        <v>160.97999999999999</v>
      </c>
      <c r="F870" s="1">
        <v>35.020000000000003</v>
      </c>
      <c r="G870" s="1" t="s">
        <v>2</v>
      </c>
      <c r="H870" s="1" t="s">
        <v>15</v>
      </c>
      <c r="I870" s="1" t="s">
        <v>4</v>
      </c>
      <c r="J870" s="1" t="s">
        <v>93</v>
      </c>
      <c r="K870" s="1" t="s">
        <v>6</v>
      </c>
      <c r="L870" s="1" t="s">
        <v>1731</v>
      </c>
      <c r="M870" s="1">
        <v>0.72</v>
      </c>
      <c r="N870" s="1" t="s">
        <v>8</v>
      </c>
      <c r="O870" s="1" t="s">
        <v>35</v>
      </c>
      <c r="P870" s="1" t="s">
        <v>66</v>
      </c>
      <c r="Q870" s="1" t="s">
        <v>1732</v>
      </c>
      <c r="R870" s="1">
        <v>95051</v>
      </c>
      <c r="S870" s="2">
        <v>42083</v>
      </c>
      <c r="T870" s="2">
        <v>42087</v>
      </c>
      <c r="U870" s="1">
        <v>-229.68</v>
      </c>
      <c r="V870" s="1">
        <v>8</v>
      </c>
      <c r="W870" s="1">
        <v>1232.01</v>
      </c>
      <c r="X870" s="1">
        <v>87953</v>
      </c>
      <c r="Y870" s="1">
        <f>Table1[[#This Row],[Unit Price]]-Table1[[#This Row],[Discount]]</f>
        <v>160.91999999999999</v>
      </c>
      <c r="Z870" s="1" t="s">
        <v>3221</v>
      </c>
    </row>
    <row r="871" spans="1:26" x14ac:dyDescent="0.2">
      <c r="A871" s="3">
        <v>640</v>
      </c>
      <c r="B871" s="3" t="s">
        <v>1161</v>
      </c>
      <c r="C871" s="3" t="s">
        <v>23</v>
      </c>
      <c r="D871" s="3">
        <v>0.06</v>
      </c>
      <c r="E871" s="3">
        <v>160.97999999999999</v>
      </c>
      <c r="F871" s="3">
        <v>35.020000000000003</v>
      </c>
      <c r="G871" s="3" t="s">
        <v>2</v>
      </c>
      <c r="H871" s="3" t="s">
        <v>15</v>
      </c>
      <c r="I871" s="3" t="s">
        <v>4</v>
      </c>
      <c r="J871" s="3" t="s">
        <v>93</v>
      </c>
      <c r="K871" s="3" t="s">
        <v>6</v>
      </c>
      <c r="L871" s="3" t="s">
        <v>1731</v>
      </c>
      <c r="M871" s="3">
        <v>0.72</v>
      </c>
      <c r="N871" s="3" t="s">
        <v>8</v>
      </c>
      <c r="O871" s="3" t="s">
        <v>35</v>
      </c>
      <c r="P871" s="3" t="s">
        <v>42</v>
      </c>
      <c r="Q871" s="3" t="s">
        <v>118</v>
      </c>
      <c r="R871" s="3">
        <v>98119</v>
      </c>
      <c r="S871" s="4">
        <v>42083</v>
      </c>
      <c r="T871" s="4">
        <v>42087</v>
      </c>
      <c r="U871" s="3">
        <v>-229.68</v>
      </c>
      <c r="V871" s="3">
        <v>30</v>
      </c>
      <c r="W871" s="3">
        <v>4620.05</v>
      </c>
      <c r="X871" s="3">
        <v>11077</v>
      </c>
      <c r="Y871" s="3">
        <f>Table1[[#This Row],[Unit Price]]-Table1[[#This Row],[Discount]]</f>
        <v>160.91999999999999</v>
      </c>
      <c r="Z871" s="3" t="s">
        <v>3221</v>
      </c>
    </row>
    <row r="872" spans="1:26" x14ac:dyDescent="0.2">
      <c r="A872" s="1">
        <v>314</v>
      </c>
      <c r="B872" s="1" t="s">
        <v>1733</v>
      </c>
      <c r="C872" s="1" t="s">
        <v>92</v>
      </c>
      <c r="D872" s="1">
        <v>0.04</v>
      </c>
      <c r="E872" s="1">
        <v>1637.53</v>
      </c>
      <c r="F872" s="1">
        <v>24.49</v>
      </c>
      <c r="G872" s="1" t="s">
        <v>14</v>
      </c>
      <c r="H872" s="1" t="s">
        <v>70</v>
      </c>
      <c r="I872" s="1" t="s">
        <v>24</v>
      </c>
      <c r="J872" s="1" t="s">
        <v>544</v>
      </c>
      <c r="K872" s="1" t="s">
        <v>120</v>
      </c>
      <c r="L872" s="1" t="s">
        <v>1734</v>
      </c>
      <c r="M872" s="1">
        <v>0.81</v>
      </c>
      <c r="N872" s="1" t="s">
        <v>8</v>
      </c>
      <c r="O872" s="1" t="s">
        <v>28</v>
      </c>
      <c r="P872" s="1" t="s">
        <v>79</v>
      </c>
      <c r="Q872" s="1" t="s">
        <v>1735</v>
      </c>
      <c r="R872" s="1">
        <v>60130</v>
      </c>
      <c r="S872" s="2">
        <v>42083</v>
      </c>
      <c r="T872" s="2">
        <v>42085</v>
      </c>
      <c r="U872" s="1">
        <v>-1759.58</v>
      </c>
      <c r="V872" s="1">
        <v>2</v>
      </c>
      <c r="W872" s="1">
        <v>3206.94</v>
      </c>
      <c r="X872" s="1">
        <v>89166</v>
      </c>
      <c r="Y872" s="1">
        <f>Table1[[#This Row],[Unit Price]]-Table1[[#This Row],[Discount]]</f>
        <v>1637.49</v>
      </c>
      <c r="Z872" s="1" t="s">
        <v>3220</v>
      </c>
    </row>
    <row r="873" spans="1:26" x14ac:dyDescent="0.2">
      <c r="A873" s="3">
        <v>315</v>
      </c>
      <c r="B873" s="3" t="s">
        <v>1736</v>
      </c>
      <c r="C873" s="3" t="s">
        <v>92</v>
      </c>
      <c r="D873" s="3">
        <v>0.01</v>
      </c>
      <c r="E873" s="3">
        <v>19.98</v>
      </c>
      <c r="F873" s="3">
        <v>4</v>
      </c>
      <c r="G873" s="3" t="s">
        <v>14</v>
      </c>
      <c r="H873" s="3" t="s">
        <v>70</v>
      </c>
      <c r="I873" s="3" t="s">
        <v>16</v>
      </c>
      <c r="J873" s="3" t="s">
        <v>17</v>
      </c>
      <c r="K873" s="3" t="s">
        <v>49</v>
      </c>
      <c r="L873" s="3" t="s">
        <v>1737</v>
      </c>
      <c r="M873" s="3">
        <v>0.68</v>
      </c>
      <c r="N873" s="3" t="s">
        <v>8</v>
      </c>
      <c r="O873" s="3" t="s">
        <v>87</v>
      </c>
      <c r="P873" s="3" t="s">
        <v>379</v>
      </c>
      <c r="Q873" s="3" t="s">
        <v>1738</v>
      </c>
      <c r="R873" s="3">
        <v>1007</v>
      </c>
      <c r="S873" s="4">
        <v>42083</v>
      </c>
      <c r="T873" s="4">
        <v>42083</v>
      </c>
      <c r="U873" s="3">
        <v>-72.23</v>
      </c>
      <c r="V873" s="3">
        <v>2</v>
      </c>
      <c r="W873" s="3">
        <v>43.08</v>
      </c>
      <c r="X873" s="3">
        <v>89166</v>
      </c>
      <c r="Y873" s="3">
        <f>Table1[[#This Row],[Unit Price]]-Table1[[#This Row],[Discount]]</f>
        <v>19.97</v>
      </c>
      <c r="Z873" s="3" t="s">
        <v>3222</v>
      </c>
    </row>
    <row r="874" spans="1:26" x14ac:dyDescent="0.2">
      <c r="A874" s="1">
        <v>669</v>
      </c>
      <c r="B874" s="1" t="s">
        <v>1739</v>
      </c>
      <c r="C874" s="1" t="s">
        <v>92</v>
      </c>
      <c r="D874" s="1">
        <v>0.09</v>
      </c>
      <c r="E874" s="1">
        <v>2.89</v>
      </c>
      <c r="F874" s="1">
        <v>0.5</v>
      </c>
      <c r="G874" s="1" t="s">
        <v>14</v>
      </c>
      <c r="H874" s="1" t="s">
        <v>47</v>
      </c>
      <c r="I874" s="1" t="s">
        <v>24</v>
      </c>
      <c r="J874" s="1" t="s">
        <v>128</v>
      </c>
      <c r="K874" s="1" t="s">
        <v>49</v>
      </c>
      <c r="L874" s="1" t="s">
        <v>705</v>
      </c>
      <c r="M874" s="1">
        <v>0.38</v>
      </c>
      <c r="N874" s="1" t="s">
        <v>8</v>
      </c>
      <c r="O874" s="1" t="s">
        <v>28</v>
      </c>
      <c r="P874" s="1" t="s">
        <v>189</v>
      </c>
      <c r="Q874" s="1" t="s">
        <v>1740</v>
      </c>
      <c r="R874" s="1">
        <v>52501</v>
      </c>
      <c r="S874" s="2">
        <v>42083</v>
      </c>
      <c r="T874" s="2">
        <v>42085</v>
      </c>
      <c r="U874" s="1">
        <v>40.482300000000002</v>
      </c>
      <c r="V874" s="1">
        <v>22</v>
      </c>
      <c r="W874" s="1">
        <v>58.67</v>
      </c>
      <c r="X874" s="1">
        <v>88475</v>
      </c>
      <c r="Y874" s="1">
        <f>Table1[[#This Row],[Unit Price]]-Table1[[#This Row],[Discount]]</f>
        <v>2.8000000000000003</v>
      </c>
      <c r="Z874" s="1" t="s">
        <v>3220</v>
      </c>
    </row>
    <row r="875" spans="1:26" x14ac:dyDescent="0.2">
      <c r="A875" s="3">
        <v>669</v>
      </c>
      <c r="B875" s="3" t="s">
        <v>1739</v>
      </c>
      <c r="C875" s="3" t="s">
        <v>92</v>
      </c>
      <c r="D875" s="3">
        <v>0.02</v>
      </c>
      <c r="E875" s="3">
        <v>48.91</v>
      </c>
      <c r="F875" s="3">
        <v>5.81</v>
      </c>
      <c r="G875" s="3" t="s">
        <v>14</v>
      </c>
      <c r="H875" s="3" t="s">
        <v>47</v>
      </c>
      <c r="I875" s="3" t="s">
        <v>24</v>
      </c>
      <c r="J875" s="3" t="s">
        <v>64</v>
      </c>
      <c r="K875" s="3" t="s">
        <v>49</v>
      </c>
      <c r="L875" s="3" t="s">
        <v>1741</v>
      </c>
      <c r="M875" s="3">
        <v>0.38</v>
      </c>
      <c r="N875" s="3" t="s">
        <v>8</v>
      </c>
      <c r="O875" s="3" t="s">
        <v>28</v>
      </c>
      <c r="P875" s="3" t="s">
        <v>189</v>
      </c>
      <c r="Q875" s="3" t="s">
        <v>1740</v>
      </c>
      <c r="R875" s="3">
        <v>52501</v>
      </c>
      <c r="S875" s="4">
        <v>42083</v>
      </c>
      <c r="T875" s="4">
        <v>42084</v>
      </c>
      <c r="U875" s="3">
        <v>32.86</v>
      </c>
      <c r="V875" s="3">
        <v>2</v>
      </c>
      <c r="W875" s="3">
        <v>101.06</v>
      </c>
      <c r="X875" s="3">
        <v>88475</v>
      </c>
      <c r="Y875" s="3">
        <f>Table1[[#This Row],[Unit Price]]-Table1[[#This Row],[Discount]]</f>
        <v>48.889999999999993</v>
      </c>
      <c r="Z875" s="3" t="s">
        <v>3220</v>
      </c>
    </row>
    <row r="876" spans="1:26" x14ac:dyDescent="0.2">
      <c r="A876" s="1">
        <v>1679</v>
      </c>
      <c r="B876" s="1" t="s">
        <v>1742</v>
      </c>
      <c r="C876" s="1" t="s">
        <v>92</v>
      </c>
      <c r="D876" s="1">
        <v>7.0000000000000007E-2</v>
      </c>
      <c r="E876" s="1">
        <v>13.73</v>
      </c>
      <c r="F876" s="1">
        <v>6.85</v>
      </c>
      <c r="G876" s="1" t="s">
        <v>14</v>
      </c>
      <c r="H876" s="1" t="s">
        <v>15</v>
      </c>
      <c r="I876" s="1" t="s">
        <v>4</v>
      </c>
      <c r="J876" s="1" t="s">
        <v>102</v>
      </c>
      <c r="K876" s="1" t="s">
        <v>26</v>
      </c>
      <c r="L876" s="1" t="s">
        <v>1743</v>
      </c>
      <c r="M876" s="1">
        <v>0.54</v>
      </c>
      <c r="N876" s="1" t="s">
        <v>8</v>
      </c>
      <c r="O876" s="1" t="s">
        <v>87</v>
      </c>
      <c r="P876" s="1" t="s">
        <v>293</v>
      </c>
      <c r="Q876" s="1" t="s">
        <v>1744</v>
      </c>
      <c r="R876" s="1">
        <v>45324</v>
      </c>
      <c r="S876" s="2">
        <v>42083</v>
      </c>
      <c r="T876" s="2">
        <v>42084</v>
      </c>
      <c r="U876" s="1">
        <v>-22.72</v>
      </c>
      <c r="V876" s="1">
        <v>21</v>
      </c>
      <c r="W876" s="1">
        <v>276.64</v>
      </c>
      <c r="X876" s="1">
        <v>86646</v>
      </c>
      <c r="Y876" s="1">
        <f>Table1[[#This Row],[Unit Price]]-Table1[[#This Row],[Discount]]</f>
        <v>13.66</v>
      </c>
      <c r="Z876" s="1" t="s">
        <v>3222</v>
      </c>
    </row>
    <row r="877" spans="1:26" x14ac:dyDescent="0.2">
      <c r="A877" s="3">
        <v>2794</v>
      </c>
      <c r="B877" s="3" t="s">
        <v>1745</v>
      </c>
      <c r="C877" s="3" t="s">
        <v>92</v>
      </c>
      <c r="D877" s="3">
        <v>0.06</v>
      </c>
      <c r="E877" s="3">
        <v>2.61</v>
      </c>
      <c r="F877" s="3">
        <v>0.5</v>
      </c>
      <c r="G877" s="3" t="s">
        <v>14</v>
      </c>
      <c r="H877" s="3" t="s">
        <v>70</v>
      </c>
      <c r="I877" s="3" t="s">
        <v>24</v>
      </c>
      <c r="J877" s="3" t="s">
        <v>128</v>
      </c>
      <c r="K877" s="3" t="s">
        <v>49</v>
      </c>
      <c r="L877" s="3" t="s">
        <v>1545</v>
      </c>
      <c r="M877" s="3">
        <v>0.39</v>
      </c>
      <c r="N877" s="3" t="s">
        <v>8</v>
      </c>
      <c r="O877" s="3" t="s">
        <v>28</v>
      </c>
      <c r="P877" s="3" t="s">
        <v>189</v>
      </c>
      <c r="Q877" s="3" t="s">
        <v>1746</v>
      </c>
      <c r="R877" s="3">
        <v>50158</v>
      </c>
      <c r="S877" s="4">
        <v>42083</v>
      </c>
      <c r="T877" s="4">
        <v>42085</v>
      </c>
      <c r="U877" s="3">
        <v>3.5949</v>
      </c>
      <c r="V877" s="3">
        <v>2</v>
      </c>
      <c r="W877" s="3">
        <v>5.21</v>
      </c>
      <c r="X877" s="3">
        <v>87554</v>
      </c>
      <c r="Y877" s="3">
        <f>Table1[[#This Row],[Unit Price]]-Table1[[#This Row],[Discount]]</f>
        <v>2.5499999999999998</v>
      </c>
      <c r="Z877" s="3" t="s">
        <v>3220</v>
      </c>
    </row>
    <row r="878" spans="1:26" x14ac:dyDescent="0.2">
      <c r="A878" s="1">
        <v>3360</v>
      </c>
      <c r="B878" s="1" t="s">
        <v>1747</v>
      </c>
      <c r="C878" s="1" t="s">
        <v>46</v>
      </c>
      <c r="D878" s="1">
        <v>0.02</v>
      </c>
      <c r="E878" s="1">
        <v>9.11</v>
      </c>
      <c r="F878" s="1">
        <v>2.15</v>
      </c>
      <c r="G878" s="1" t="s">
        <v>14</v>
      </c>
      <c r="H878" s="1" t="s">
        <v>47</v>
      </c>
      <c r="I878" s="1" t="s">
        <v>24</v>
      </c>
      <c r="J878" s="1" t="s">
        <v>64</v>
      </c>
      <c r="K878" s="1" t="s">
        <v>26</v>
      </c>
      <c r="L878" s="1" t="s">
        <v>65</v>
      </c>
      <c r="M878" s="1">
        <v>0.4</v>
      </c>
      <c r="N878" s="1" t="s">
        <v>8</v>
      </c>
      <c r="O878" s="1" t="s">
        <v>28</v>
      </c>
      <c r="P878" s="1" t="s">
        <v>333</v>
      </c>
      <c r="Q878" s="1" t="s">
        <v>1748</v>
      </c>
      <c r="R878" s="1">
        <v>53214</v>
      </c>
      <c r="S878" s="2">
        <v>42083</v>
      </c>
      <c r="T878" s="2">
        <v>42085</v>
      </c>
      <c r="U878" s="1">
        <v>18.41</v>
      </c>
      <c r="V878" s="1">
        <v>3</v>
      </c>
      <c r="W878" s="1">
        <v>27.37</v>
      </c>
      <c r="X878" s="1">
        <v>91435</v>
      </c>
      <c r="Y878" s="1">
        <f>Table1[[#This Row],[Unit Price]]-Table1[[#This Row],[Discount]]</f>
        <v>9.09</v>
      </c>
      <c r="Z878" s="1" t="s">
        <v>3220</v>
      </c>
    </row>
    <row r="879" spans="1:26" x14ac:dyDescent="0.2">
      <c r="A879" s="3">
        <v>3361</v>
      </c>
      <c r="B879" s="3" t="s">
        <v>786</v>
      </c>
      <c r="C879" s="3" t="s">
        <v>46</v>
      </c>
      <c r="D879" s="3">
        <v>0.06</v>
      </c>
      <c r="E879" s="3">
        <v>12.64</v>
      </c>
      <c r="F879" s="3">
        <v>4.9800000000000004</v>
      </c>
      <c r="G879" s="3" t="s">
        <v>14</v>
      </c>
      <c r="H879" s="3" t="s">
        <v>47</v>
      </c>
      <c r="I879" s="3" t="s">
        <v>4</v>
      </c>
      <c r="J879" s="3" t="s">
        <v>102</v>
      </c>
      <c r="K879" s="3" t="s">
        <v>18</v>
      </c>
      <c r="L879" s="3" t="s">
        <v>1749</v>
      </c>
      <c r="M879" s="3">
        <v>0.48</v>
      </c>
      <c r="N879" s="3" t="s">
        <v>8</v>
      </c>
      <c r="O879" s="3" t="s">
        <v>28</v>
      </c>
      <c r="P879" s="3" t="s">
        <v>333</v>
      </c>
      <c r="Q879" s="3" t="s">
        <v>788</v>
      </c>
      <c r="R879" s="3">
        <v>53095</v>
      </c>
      <c r="S879" s="4">
        <v>42083</v>
      </c>
      <c r="T879" s="4">
        <v>42085</v>
      </c>
      <c r="U879" s="3">
        <v>65.63</v>
      </c>
      <c r="V879" s="3">
        <v>8</v>
      </c>
      <c r="W879" s="3">
        <v>98.16</v>
      </c>
      <c r="X879" s="3">
        <v>91435</v>
      </c>
      <c r="Y879" s="3">
        <f>Table1[[#This Row],[Unit Price]]-Table1[[#This Row],[Discount]]</f>
        <v>12.58</v>
      </c>
      <c r="Z879" s="3" t="s">
        <v>3220</v>
      </c>
    </row>
    <row r="880" spans="1:26" x14ac:dyDescent="0.2">
      <c r="A880" s="1">
        <v>691</v>
      </c>
      <c r="B880" s="1" t="s">
        <v>1750</v>
      </c>
      <c r="C880" s="1" t="s">
        <v>13</v>
      </c>
      <c r="D880" s="1">
        <v>0.09</v>
      </c>
      <c r="E880" s="1">
        <v>6.48</v>
      </c>
      <c r="F880" s="1">
        <v>6.35</v>
      </c>
      <c r="G880" s="1" t="s">
        <v>14</v>
      </c>
      <c r="H880" s="1" t="s">
        <v>47</v>
      </c>
      <c r="I880" s="1" t="s">
        <v>24</v>
      </c>
      <c r="J880" s="1" t="s">
        <v>64</v>
      </c>
      <c r="K880" s="1" t="s">
        <v>49</v>
      </c>
      <c r="L880" s="1" t="s">
        <v>1751</v>
      </c>
      <c r="M880" s="1">
        <v>0.37</v>
      </c>
      <c r="N880" s="1" t="s">
        <v>8</v>
      </c>
      <c r="O880" s="1" t="s">
        <v>35</v>
      </c>
      <c r="P880" s="1" t="s">
        <v>42</v>
      </c>
      <c r="Q880" s="1" t="s">
        <v>1752</v>
      </c>
      <c r="R880" s="1">
        <v>98408</v>
      </c>
      <c r="S880" s="2">
        <v>42084</v>
      </c>
      <c r="T880" s="2">
        <v>42085</v>
      </c>
      <c r="U880" s="1">
        <v>-88.6</v>
      </c>
      <c r="V880" s="1">
        <v>8</v>
      </c>
      <c r="W880" s="1">
        <v>49.81</v>
      </c>
      <c r="X880" s="1">
        <v>89915</v>
      </c>
      <c r="Y880" s="1">
        <f>Table1[[#This Row],[Unit Price]]-Table1[[#This Row],[Discount]]</f>
        <v>6.3900000000000006</v>
      </c>
      <c r="Z880" s="1" t="s">
        <v>3221</v>
      </c>
    </row>
    <row r="881" spans="1:26" x14ac:dyDescent="0.2">
      <c r="A881" s="3">
        <v>1471</v>
      </c>
      <c r="B881" s="3" t="s">
        <v>1753</v>
      </c>
      <c r="C881" s="3" t="s">
        <v>13</v>
      </c>
      <c r="D881" s="3">
        <v>0.03</v>
      </c>
      <c r="E881" s="3">
        <v>420.98</v>
      </c>
      <c r="F881" s="3">
        <v>19.989999999999998</v>
      </c>
      <c r="G881" s="3" t="s">
        <v>14</v>
      </c>
      <c r="H881" s="3" t="s">
        <v>47</v>
      </c>
      <c r="I881" s="3" t="s">
        <v>24</v>
      </c>
      <c r="J881" s="3" t="s">
        <v>48</v>
      </c>
      <c r="K881" s="3" t="s">
        <v>49</v>
      </c>
      <c r="L881" s="3" t="s">
        <v>843</v>
      </c>
      <c r="M881" s="3">
        <v>0.35</v>
      </c>
      <c r="N881" s="3" t="s">
        <v>8</v>
      </c>
      <c r="O881" s="3" t="s">
        <v>87</v>
      </c>
      <c r="P881" s="3" t="s">
        <v>293</v>
      </c>
      <c r="Q881" s="3" t="s">
        <v>1114</v>
      </c>
      <c r="R881" s="3">
        <v>43081</v>
      </c>
      <c r="S881" s="4">
        <v>42084</v>
      </c>
      <c r="T881" s="4">
        <v>42085</v>
      </c>
      <c r="U881" s="3">
        <v>3043.0311000000002</v>
      </c>
      <c r="V881" s="3">
        <v>10</v>
      </c>
      <c r="W881" s="3">
        <v>4410.1899999999996</v>
      </c>
      <c r="X881" s="3">
        <v>87077</v>
      </c>
      <c r="Y881" s="3">
        <f>Table1[[#This Row],[Unit Price]]-Table1[[#This Row],[Discount]]</f>
        <v>420.95000000000005</v>
      </c>
      <c r="Z881" s="3" t="s">
        <v>3222</v>
      </c>
    </row>
    <row r="882" spans="1:26" x14ac:dyDescent="0.2">
      <c r="A882" s="1">
        <v>2601</v>
      </c>
      <c r="B882" s="1" t="s">
        <v>1754</v>
      </c>
      <c r="C882" s="1" t="s">
        <v>23</v>
      </c>
      <c r="D882" s="1">
        <v>0.05</v>
      </c>
      <c r="E882" s="1">
        <v>5.74</v>
      </c>
      <c r="F882" s="1">
        <v>5.3</v>
      </c>
      <c r="G882" s="1" t="s">
        <v>14</v>
      </c>
      <c r="H882" s="1" t="s">
        <v>70</v>
      </c>
      <c r="I882" s="1" t="s">
        <v>24</v>
      </c>
      <c r="J882" s="1" t="s">
        <v>544</v>
      </c>
      <c r="K882" s="1" t="s">
        <v>18</v>
      </c>
      <c r="L882" s="1" t="s">
        <v>1755</v>
      </c>
      <c r="M882" s="1">
        <v>0.55000000000000004</v>
      </c>
      <c r="N882" s="1" t="s">
        <v>8</v>
      </c>
      <c r="O882" s="1" t="s">
        <v>87</v>
      </c>
      <c r="P882" s="1" t="s">
        <v>1332</v>
      </c>
      <c r="Q882" s="1" t="s">
        <v>1756</v>
      </c>
      <c r="R882" s="1">
        <v>3054</v>
      </c>
      <c r="S882" s="2">
        <v>42084</v>
      </c>
      <c r="T882" s="2">
        <v>42089</v>
      </c>
      <c r="U882" s="1">
        <v>-50.75</v>
      </c>
      <c r="V882" s="1">
        <v>7</v>
      </c>
      <c r="W882" s="1">
        <v>42.02</v>
      </c>
      <c r="X882" s="1">
        <v>87382</v>
      </c>
      <c r="Y882" s="1">
        <f>Table1[[#This Row],[Unit Price]]-Table1[[#This Row],[Discount]]</f>
        <v>5.69</v>
      </c>
      <c r="Z882" s="1" t="s">
        <v>3222</v>
      </c>
    </row>
    <row r="883" spans="1:26" x14ac:dyDescent="0.2">
      <c r="A883" s="3">
        <v>3275</v>
      </c>
      <c r="B883" s="3" t="s">
        <v>38</v>
      </c>
      <c r="C883" s="3" t="s">
        <v>23</v>
      </c>
      <c r="D883" s="3">
        <v>0.02</v>
      </c>
      <c r="E883" s="3">
        <v>13.48</v>
      </c>
      <c r="F883" s="3">
        <v>4.51</v>
      </c>
      <c r="G883" s="3" t="s">
        <v>14</v>
      </c>
      <c r="H883" s="3" t="s">
        <v>47</v>
      </c>
      <c r="I883" s="3" t="s">
        <v>24</v>
      </c>
      <c r="J883" s="3" t="s">
        <v>54</v>
      </c>
      <c r="K883" s="3" t="s">
        <v>49</v>
      </c>
      <c r="L883" s="3" t="s">
        <v>1757</v>
      </c>
      <c r="M883" s="3">
        <v>0.59</v>
      </c>
      <c r="N883" s="3" t="s">
        <v>8</v>
      </c>
      <c r="O883" s="3" t="s">
        <v>35</v>
      </c>
      <c r="P883" s="3" t="s">
        <v>42</v>
      </c>
      <c r="Q883" s="3" t="s">
        <v>43</v>
      </c>
      <c r="R883" s="3">
        <v>98273</v>
      </c>
      <c r="S883" s="4">
        <v>42084</v>
      </c>
      <c r="T883" s="4">
        <v>42086</v>
      </c>
      <c r="U883" s="3">
        <v>34.520000000000003</v>
      </c>
      <c r="V883" s="3">
        <v>9</v>
      </c>
      <c r="W883" s="3">
        <v>127.12</v>
      </c>
      <c r="X883" s="3">
        <v>86233</v>
      </c>
      <c r="Y883" s="3">
        <f>Table1[[#This Row],[Unit Price]]-Table1[[#This Row],[Discount]]</f>
        <v>13.46</v>
      </c>
      <c r="Z883" s="3" t="s">
        <v>3221</v>
      </c>
    </row>
    <row r="884" spans="1:26" x14ac:dyDescent="0.2">
      <c r="A884" s="1">
        <v>247</v>
      </c>
      <c r="B884" s="1" t="s">
        <v>1311</v>
      </c>
      <c r="C884" s="1" t="s">
        <v>92</v>
      </c>
      <c r="D884" s="1">
        <v>0.09</v>
      </c>
      <c r="E884" s="1">
        <v>2.88</v>
      </c>
      <c r="F884" s="1">
        <v>0.99</v>
      </c>
      <c r="G884" s="1" t="s">
        <v>14</v>
      </c>
      <c r="H884" s="1" t="s">
        <v>70</v>
      </c>
      <c r="I884" s="1" t="s">
        <v>24</v>
      </c>
      <c r="J884" s="1" t="s">
        <v>128</v>
      </c>
      <c r="K884" s="1" t="s">
        <v>49</v>
      </c>
      <c r="L884" s="1" t="s">
        <v>198</v>
      </c>
      <c r="M884" s="1">
        <v>0.36</v>
      </c>
      <c r="N884" s="1" t="s">
        <v>8</v>
      </c>
      <c r="O884" s="1" t="s">
        <v>9</v>
      </c>
      <c r="P884" s="1" t="s">
        <v>376</v>
      </c>
      <c r="Q884" s="1" t="s">
        <v>1312</v>
      </c>
      <c r="R884" s="1">
        <v>37804</v>
      </c>
      <c r="S884" s="2">
        <v>42084</v>
      </c>
      <c r="T884" s="2">
        <v>42086</v>
      </c>
      <c r="U884" s="1">
        <v>-145.08199999999999</v>
      </c>
      <c r="V884" s="1">
        <v>10</v>
      </c>
      <c r="W884" s="1">
        <v>28.73</v>
      </c>
      <c r="X884" s="1">
        <v>89140</v>
      </c>
      <c r="Y884" s="1">
        <f>Table1[[#This Row],[Unit Price]]-Table1[[#This Row],[Discount]]</f>
        <v>2.79</v>
      </c>
      <c r="Z884" s="1" t="s">
        <v>3219</v>
      </c>
    </row>
    <row r="885" spans="1:26" x14ac:dyDescent="0.2">
      <c r="A885" s="3">
        <v>1185</v>
      </c>
      <c r="B885" s="3" t="s">
        <v>1758</v>
      </c>
      <c r="C885" s="3" t="s">
        <v>92</v>
      </c>
      <c r="D885" s="3">
        <v>0</v>
      </c>
      <c r="E885" s="3">
        <v>6783.02</v>
      </c>
      <c r="F885" s="3">
        <v>24.49</v>
      </c>
      <c r="G885" s="3" t="s">
        <v>14</v>
      </c>
      <c r="H885" s="3" t="s">
        <v>15</v>
      </c>
      <c r="I885" s="3" t="s">
        <v>16</v>
      </c>
      <c r="J885" s="3" t="s">
        <v>32</v>
      </c>
      <c r="K885" s="3" t="s">
        <v>40</v>
      </c>
      <c r="L885" s="3" t="s">
        <v>290</v>
      </c>
      <c r="M885" s="3">
        <v>0.39</v>
      </c>
      <c r="N885" s="3" t="s">
        <v>8</v>
      </c>
      <c r="O885" s="3" t="s">
        <v>9</v>
      </c>
      <c r="P885" s="3" t="s">
        <v>140</v>
      </c>
      <c r="Q885" s="3" t="s">
        <v>334</v>
      </c>
      <c r="R885" s="3">
        <v>35756</v>
      </c>
      <c r="S885" s="4">
        <v>42084</v>
      </c>
      <c r="T885" s="4">
        <v>42085</v>
      </c>
      <c r="U885" s="3">
        <v>4.1100000000000003</v>
      </c>
      <c r="V885" s="3">
        <v>3</v>
      </c>
      <c r="W885" s="3">
        <v>20552.55</v>
      </c>
      <c r="X885" s="3">
        <v>85938</v>
      </c>
      <c r="Y885" s="3">
        <f>Table1[[#This Row],[Unit Price]]-Table1[[#This Row],[Discount]]</f>
        <v>6783.02</v>
      </c>
      <c r="Z885" s="3" t="s">
        <v>3219</v>
      </c>
    </row>
    <row r="886" spans="1:26" x14ac:dyDescent="0.2">
      <c r="A886" s="1">
        <v>3258</v>
      </c>
      <c r="B886" s="1" t="s">
        <v>1759</v>
      </c>
      <c r="C886" s="1" t="s">
        <v>46</v>
      </c>
      <c r="D886" s="1">
        <v>0.02</v>
      </c>
      <c r="E886" s="1">
        <v>55.94</v>
      </c>
      <c r="F886" s="1">
        <v>6.55</v>
      </c>
      <c r="G886" s="1" t="s">
        <v>14</v>
      </c>
      <c r="H886" s="1" t="s">
        <v>15</v>
      </c>
      <c r="I886" s="1" t="s">
        <v>16</v>
      </c>
      <c r="J886" s="1" t="s">
        <v>17</v>
      </c>
      <c r="K886" s="1" t="s">
        <v>49</v>
      </c>
      <c r="L886" s="1" t="s">
        <v>1760</v>
      </c>
      <c r="M886" s="1">
        <v>0.68</v>
      </c>
      <c r="N886" s="1" t="s">
        <v>8</v>
      </c>
      <c r="O886" s="1" t="s">
        <v>35</v>
      </c>
      <c r="P886" s="1" t="s">
        <v>42</v>
      </c>
      <c r="Q886" s="1" t="s">
        <v>1761</v>
      </c>
      <c r="R886" s="1">
        <v>98037</v>
      </c>
      <c r="S886" s="2">
        <v>42084</v>
      </c>
      <c r="T886" s="2">
        <v>42086</v>
      </c>
      <c r="U886" s="1">
        <v>401.85</v>
      </c>
      <c r="V886" s="1">
        <v>11</v>
      </c>
      <c r="W886" s="1">
        <v>646.88</v>
      </c>
      <c r="X886" s="1">
        <v>88824</v>
      </c>
      <c r="Y886" s="1">
        <f>Table1[[#This Row],[Unit Price]]-Table1[[#This Row],[Discount]]</f>
        <v>55.919999999999995</v>
      </c>
      <c r="Z886" s="1" t="s">
        <v>3221</v>
      </c>
    </row>
    <row r="887" spans="1:26" x14ac:dyDescent="0.2">
      <c r="A887" s="3">
        <v>87</v>
      </c>
      <c r="B887" s="3" t="s">
        <v>1762</v>
      </c>
      <c r="C887" s="3" t="s">
        <v>13</v>
      </c>
      <c r="D887" s="3">
        <v>0.09</v>
      </c>
      <c r="E887" s="3">
        <v>4.91</v>
      </c>
      <c r="F887" s="3">
        <v>0.5</v>
      </c>
      <c r="G887" s="3" t="s">
        <v>14</v>
      </c>
      <c r="H887" s="3" t="s">
        <v>70</v>
      </c>
      <c r="I887" s="3" t="s">
        <v>24</v>
      </c>
      <c r="J887" s="3" t="s">
        <v>128</v>
      </c>
      <c r="K887" s="3" t="s">
        <v>49</v>
      </c>
      <c r="L887" s="3" t="s">
        <v>949</v>
      </c>
      <c r="M887" s="3">
        <v>0.36</v>
      </c>
      <c r="N887" s="3" t="s">
        <v>8</v>
      </c>
      <c r="O887" s="3" t="s">
        <v>35</v>
      </c>
      <c r="P887" s="3" t="s">
        <v>66</v>
      </c>
      <c r="Q887" s="3" t="s">
        <v>1763</v>
      </c>
      <c r="R887" s="3">
        <v>95687</v>
      </c>
      <c r="S887" s="4">
        <v>42085</v>
      </c>
      <c r="T887" s="4">
        <v>42086</v>
      </c>
      <c r="U887" s="3">
        <v>28.855799999999999</v>
      </c>
      <c r="V887" s="3">
        <v>9</v>
      </c>
      <c r="W887" s="3">
        <v>41.82</v>
      </c>
      <c r="X887" s="3">
        <v>90597</v>
      </c>
      <c r="Y887" s="3">
        <f>Table1[[#This Row],[Unit Price]]-Table1[[#This Row],[Discount]]</f>
        <v>4.82</v>
      </c>
      <c r="Z887" s="3" t="s">
        <v>3221</v>
      </c>
    </row>
    <row r="888" spans="1:26" x14ac:dyDescent="0.2">
      <c r="A888" s="1">
        <v>87</v>
      </c>
      <c r="B888" s="1" t="s">
        <v>1762</v>
      </c>
      <c r="C888" s="1" t="s">
        <v>13</v>
      </c>
      <c r="D888" s="1">
        <v>0.01</v>
      </c>
      <c r="E888" s="1">
        <v>296.18</v>
      </c>
      <c r="F888" s="1">
        <v>54.12</v>
      </c>
      <c r="G888" s="1" t="s">
        <v>2</v>
      </c>
      <c r="H888" s="1" t="s">
        <v>70</v>
      </c>
      <c r="I888" s="1" t="s">
        <v>4</v>
      </c>
      <c r="J888" s="1" t="s">
        <v>5</v>
      </c>
      <c r="K888" s="1" t="s">
        <v>6</v>
      </c>
      <c r="L888" s="1" t="s">
        <v>1055</v>
      </c>
      <c r="M888" s="1">
        <v>0.76</v>
      </c>
      <c r="N888" s="1" t="s">
        <v>8</v>
      </c>
      <c r="O888" s="1" t="s">
        <v>35</v>
      </c>
      <c r="P888" s="1" t="s">
        <v>66</v>
      </c>
      <c r="Q888" s="1" t="s">
        <v>1763</v>
      </c>
      <c r="R888" s="1">
        <v>95687</v>
      </c>
      <c r="S888" s="2">
        <v>42085</v>
      </c>
      <c r="T888" s="2">
        <v>42088</v>
      </c>
      <c r="U888" s="1">
        <v>173.48</v>
      </c>
      <c r="V888" s="1">
        <v>9</v>
      </c>
      <c r="W888" s="1">
        <v>2875.72</v>
      </c>
      <c r="X888" s="1">
        <v>90597</v>
      </c>
      <c r="Y888" s="1">
        <f>Table1[[#This Row],[Unit Price]]-Table1[[#This Row],[Discount]]</f>
        <v>296.17</v>
      </c>
      <c r="Z888" s="1" t="s">
        <v>3221</v>
      </c>
    </row>
    <row r="889" spans="1:26" x14ac:dyDescent="0.2">
      <c r="A889" s="3">
        <v>2014</v>
      </c>
      <c r="B889" s="3" t="s">
        <v>1764</v>
      </c>
      <c r="C889" s="3" t="s">
        <v>13</v>
      </c>
      <c r="D889" s="3">
        <v>7.0000000000000007E-2</v>
      </c>
      <c r="E889" s="3">
        <v>39.479999999999997</v>
      </c>
      <c r="F889" s="3">
        <v>1.99</v>
      </c>
      <c r="G889" s="3" t="s">
        <v>14</v>
      </c>
      <c r="H889" s="3" t="s">
        <v>47</v>
      </c>
      <c r="I889" s="3" t="s">
        <v>16</v>
      </c>
      <c r="J889" s="3" t="s">
        <v>17</v>
      </c>
      <c r="K889" s="3" t="s">
        <v>18</v>
      </c>
      <c r="L889" s="3" t="s">
        <v>1233</v>
      </c>
      <c r="M889" s="3">
        <v>0.54</v>
      </c>
      <c r="N889" s="3" t="s">
        <v>8</v>
      </c>
      <c r="O889" s="3" t="s">
        <v>28</v>
      </c>
      <c r="P889" s="3" t="s">
        <v>189</v>
      </c>
      <c r="Q889" s="3" t="s">
        <v>1765</v>
      </c>
      <c r="R889" s="3">
        <v>51503</v>
      </c>
      <c r="S889" s="4">
        <v>42085</v>
      </c>
      <c r="T889" s="4">
        <v>42087</v>
      </c>
      <c r="U889" s="3">
        <v>88.72</v>
      </c>
      <c r="V889" s="3">
        <v>4</v>
      </c>
      <c r="W889" s="3">
        <v>151.27000000000001</v>
      </c>
      <c r="X889" s="3">
        <v>88367</v>
      </c>
      <c r="Y889" s="3">
        <f>Table1[[#This Row],[Unit Price]]-Table1[[#This Row],[Discount]]</f>
        <v>39.409999999999997</v>
      </c>
      <c r="Z889" s="3" t="s">
        <v>3220</v>
      </c>
    </row>
    <row r="890" spans="1:26" x14ac:dyDescent="0.2">
      <c r="A890" s="1">
        <v>2014</v>
      </c>
      <c r="B890" s="1" t="s">
        <v>1764</v>
      </c>
      <c r="C890" s="1" t="s">
        <v>13</v>
      </c>
      <c r="D890" s="1">
        <v>0</v>
      </c>
      <c r="E890" s="1">
        <v>4.91</v>
      </c>
      <c r="F890" s="1">
        <v>0.5</v>
      </c>
      <c r="G890" s="1" t="s">
        <v>14</v>
      </c>
      <c r="H890" s="1" t="s">
        <v>47</v>
      </c>
      <c r="I890" s="1" t="s">
        <v>24</v>
      </c>
      <c r="J890" s="1" t="s">
        <v>128</v>
      </c>
      <c r="K890" s="1" t="s">
        <v>49</v>
      </c>
      <c r="L890" s="1" t="s">
        <v>949</v>
      </c>
      <c r="M890" s="1">
        <v>0.36</v>
      </c>
      <c r="N890" s="1" t="s">
        <v>8</v>
      </c>
      <c r="O890" s="1" t="s">
        <v>28</v>
      </c>
      <c r="P890" s="1" t="s">
        <v>189</v>
      </c>
      <c r="Q890" s="1" t="s">
        <v>1765</v>
      </c>
      <c r="R890" s="1">
        <v>51503</v>
      </c>
      <c r="S890" s="2">
        <v>42085</v>
      </c>
      <c r="T890" s="2">
        <v>42087</v>
      </c>
      <c r="U890" s="1">
        <v>7.2519</v>
      </c>
      <c r="V890" s="1">
        <v>2</v>
      </c>
      <c r="W890" s="1">
        <v>10.51</v>
      </c>
      <c r="X890" s="1">
        <v>88367</v>
      </c>
      <c r="Y890" s="1">
        <f>Table1[[#This Row],[Unit Price]]-Table1[[#This Row],[Discount]]</f>
        <v>4.91</v>
      </c>
      <c r="Z890" s="1" t="s">
        <v>3220</v>
      </c>
    </row>
    <row r="891" spans="1:26" x14ac:dyDescent="0.2">
      <c r="A891" s="3">
        <v>949</v>
      </c>
      <c r="B891" s="3" t="s">
        <v>75</v>
      </c>
      <c r="C891" s="3" t="s">
        <v>23</v>
      </c>
      <c r="D891" s="3">
        <v>0.02</v>
      </c>
      <c r="E891" s="3">
        <v>48.04</v>
      </c>
      <c r="F891" s="3">
        <v>5.09</v>
      </c>
      <c r="G891" s="3" t="s">
        <v>14</v>
      </c>
      <c r="H891" s="3" t="s">
        <v>15</v>
      </c>
      <c r="I891" s="3" t="s">
        <v>24</v>
      </c>
      <c r="J891" s="3" t="s">
        <v>64</v>
      </c>
      <c r="K891" s="3" t="s">
        <v>49</v>
      </c>
      <c r="L891" s="3" t="s">
        <v>438</v>
      </c>
      <c r="M891" s="3">
        <v>0.37</v>
      </c>
      <c r="N891" s="3" t="s">
        <v>8</v>
      </c>
      <c r="O891" s="3" t="s">
        <v>35</v>
      </c>
      <c r="P891" s="3" t="s">
        <v>66</v>
      </c>
      <c r="Q891" s="3" t="s">
        <v>76</v>
      </c>
      <c r="R891" s="3">
        <v>90049</v>
      </c>
      <c r="S891" s="4">
        <v>42085</v>
      </c>
      <c r="T891" s="4">
        <v>42089</v>
      </c>
      <c r="U891" s="3">
        <v>373.67</v>
      </c>
      <c r="V891" s="3">
        <v>18</v>
      </c>
      <c r="W891" s="3">
        <v>881.32</v>
      </c>
      <c r="X891" s="3">
        <v>8257</v>
      </c>
      <c r="Y891" s="3">
        <f>Table1[[#This Row],[Unit Price]]-Table1[[#This Row],[Discount]]</f>
        <v>48.019999999999996</v>
      </c>
      <c r="Z891" s="3" t="s">
        <v>3221</v>
      </c>
    </row>
    <row r="892" spans="1:26" x14ac:dyDescent="0.2">
      <c r="A892" s="1">
        <v>950</v>
      </c>
      <c r="B892" s="1" t="s">
        <v>58</v>
      </c>
      <c r="C892" s="1" t="s">
        <v>23</v>
      </c>
      <c r="D892" s="1">
        <v>0.05</v>
      </c>
      <c r="E892" s="1">
        <v>1500.97</v>
      </c>
      <c r="F892" s="1">
        <v>29.7</v>
      </c>
      <c r="G892" s="1" t="s">
        <v>2</v>
      </c>
      <c r="H892" s="1" t="s">
        <v>15</v>
      </c>
      <c r="I892" s="1" t="s">
        <v>16</v>
      </c>
      <c r="J892" s="1" t="s">
        <v>32</v>
      </c>
      <c r="K892" s="1" t="s">
        <v>33</v>
      </c>
      <c r="L892" s="1" t="s">
        <v>1766</v>
      </c>
      <c r="M892" s="1">
        <v>0.56999999999999995</v>
      </c>
      <c r="N892" s="1" t="s">
        <v>8</v>
      </c>
      <c r="O892" s="1" t="s">
        <v>28</v>
      </c>
      <c r="P892" s="1" t="s">
        <v>60</v>
      </c>
      <c r="Q892" s="1" t="s">
        <v>61</v>
      </c>
      <c r="R892" s="1">
        <v>55372</v>
      </c>
      <c r="S892" s="2">
        <v>42085</v>
      </c>
      <c r="T892" s="2">
        <v>42085</v>
      </c>
      <c r="U892" s="1">
        <v>-2561.3235</v>
      </c>
      <c r="V892" s="1">
        <v>1</v>
      </c>
      <c r="W892" s="1">
        <v>1497.22</v>
      </c>
      <c r="X892" s="1">
        <v>89084</v>
      </c>
      <c r="Y892" s="1">
        <f>Table1[[#This Row],[Unit Price]]-Table1[[#This Row],[Discount]]</f>
        <v>1500.92</v>
      </c>
      <c r="Z892" s="1" t="s">
        <v>3220</v>
      </c>
    </row>
    <row r="893" spans="1:26" x14ac:dyDescent="0.2">
      <c r="A893" s="3">
        <v>950</v>
      </c>
      <c r="B893" s="3" t="s">
        <v>58</v>
      </c>
      <c r="C893" s="3" t="s">
        <v>23</v>
      </c>
      <c r="D893" s="3">
        <v>0.02</v>
      </c>
      <c r="E893" s="3">
        <v>48.04</v>
      </c>
      <c r="F893" s="3">
        <v>5.09</v>
      </c>
      <c r="G893" s="3" t="s">
        <v>14</v>
      </c>
      <c r="H893" s="3" t="s">
        <v>15</v>
      </c>
      <c r="I893" s="3" t="s">
        <v>24</v>
      </c>
      <c r="J893" s="3" t="s">
        <v>64</v>
      </c>
      <c r="K893" s="3" t="s">
        <v>49</v>
      </c>
      <c r="L893" s="3" t="s">
        <v>438</v>
      </c>
      <c r="M893" s="3">
        <v>0.37</v>
      </c>
      <c r="N893" s="3" t="s">
        <v>8</v>
      </c>
      <c r="O893" s="3" t="s">
        <v>28</v>
      </c>
      <c r="P893" s="3" t="s">
        <v>60</v>
      </c>
      <c r="Q893" s="3" t="s">
        <v>61</v>
      </c>
      <c r="R893" s="3">
        <v>55372</v>
      </c>
      <c r="S893" s="4">
        <v>42085</v>
      </c>
      <c r="T893" s="4">
        <v>42089</v>
      </c>
      <c r="U893" s="3">
        <v>168.91890000000001</v>
      </c>
      <c r="V893" s="3">
        <v>5</v>
      </c>
      <c r="W893" s="3">
        <v>244.81</v>
      </c>
      <c r="X893" s="3">
        <v>89084</v>
      </c>
      <c r="Y893" s="3">
        <f>Table1[[#This Row],[Unit Price]]-Table1[[#This Row],[Discount]]</f>
        <v>48.019999999999996</v>
      </c>
      <c r="Z893" s="3" t="s">
        <v>3220</v>
      </c>
    </row>
    <row r="894" spans="1:26" x14ac:dyDescent="0.2">
      <c r="A894" s="1">
        <v>950</v>
      </c>
      <c r="B894" s="1" t="s">
        <v>58</v>
      </c>
      <c r="C894" s="1" t="s">
        <v>23</v>
      </c>
      <c r="D894" s="1">
        <v>0.03</v>
      </c>
      <c r="E894" s="1">
        <v>4.28</v>
      </c>
      <c r="F894" s="1">
        <v>1.6</v>
      </c>
      <c r="G894" s="1" t="s">
        <v>14</v>
      </c>
      <c r="H894" s="1" t="s">
        <v>15</v>
      </c>
      <c r="I894" s="1" t="s">
        <v>24</v>
      </c>
      <c r="J894" s="1" t="s">
        <v>25</v>
      </c>
      <c r="K894" s="1" t="s">
        <v>26</v>
      </c>
      <c r="L894" s="1" t="s">
        <v>1767</v>
      </c>
      <c r="M894" s="1">
        <v>0.57999999999999996</v>
      </c>
      <c r="N894" s="1" t="s">
        <v>8</v>
      </c>
      <c r="O894" s="1" t="s">
        <v>28</v>
      </c>
      <c r="P894" s="1" t="s">
        <v>60</v>
      </c>
      <c r="Q894" s="1" t="s">
        <v>61</v>
      </c>
      <c r="R894" s="1">
        <v>55372</v>
      </c>
      <c r="S894" s="2">
        <v>42085</v>
      </c>
      <c r="T894" s="2">
        <v>42092</v>
      </c>
      <c r="U894" s="1">
        <v>-6.2</v>
      </c>
      <c r="V894" s="1">
        <v>1</v>
      </c>
      <c r="W894" s="1">
        <v>4.55</v>
      </c>
      <c r="X894" s="1">
        <v>89084</v>
      </c>
      <c r="Y894" s="1">
        <f>Table1[[#This Row],[Unit Price]]-Table1[[#This Row],[Discount]]</f>
        <v>4.25</v>
      </c>
      <c r="Z894" s="1" t="s">
        <v>3220</v>
      </c>
    </row>
    <row r="895" spans="1:26" x14ac:dyDescent="0.2">
      <c r="A895" s="3">
        <v>1938</v>
      </c>
      <c r="B895" s="3" t="s">
        <v>1768</v>
      </c>
      <c r="C895" s="3" t="s">
        <v>92</v>
      </c>
      <c r="D895" s="3">
        <v>0.1</v>
      </c>
      <c r="E895" s="3">
        <v>152.47999999999999</v>
      </c>
      <c r="F895" s="3">
        <v>4</v>
      </c>
      <c r="G895" s="3" t="s">
        <v>63</v>
      </c>
      <c r="H895" s="3" t="s">
        <v>70</v>
      </c>
      <c r="I895" s="3" t="s">
        <v>16</v>
      </c>
      <c r="J895" s="3" t="s">
        <v>17</v>
      </c>
      <c r="K895" s="3" t="s">
        <v>49</v>
      </c>
      <c r="L895" s="3" t="s">
        <v>1769</v>
      </c>
      <c r="M895" s="3">
        <v>0.79</v>
      </c>
      <c r="N895" s="3" t="s">
        <v>8</v>
      </c>
      <c r="O895" s="3" t="s">
        <v>28</v>
      </c>
      <c r="P895" s="3" t="s">
        <v>513</v>
      </c>
      <c r="Q895" s="3" t="s">
        <v>1770</v>
      </c>
      <c r="R895" s="3">
        <v>66801</v>
      </c>
      <c r="S895" s="4">
        <v>42085</v>
      </c>
      <c r="T895" s="4">
        <v>42086</v>
      </c>
      <c r="U895" s="3">
        <v>-521.09</v>
      </c>
      <c r="V895" s="3">
        <v>4</v>
      </c>
      <c r="W895" s="3">
        <v>558.16999999999996</v>
      </c>
      <c r="X895" s="3">
        <v>88870</v>
      </c>
      <c r="Y895" s="3">
        <f>Table1[[#This Row],[Unit Price]]-Table1[[#This Row],[Discount]]</f>
        <v>152.38</v>
      </c>
      <c r="Z895" s="3" t="s">
        <v>3220</v>
      </c>
    </row>
    <row r="896" spans="1:26" x14ac:dyDescent="0.2">
      <c r="A896" s="1">
        <v>1940</v>
      </c>
      <c r="B896" s="1" t="s">
        <v>1771</v>
      </c>
      <c r="C896" s="1" t="s">
        <v>92</v>
      </c>
      <c r="D896" s="1">
        <v>0.08</v>
      </c>
      <c r="E896" s="1">
        <v>6.84</v>
      </c>
      <c r="F896" s="1">
        <v>8.3699999999999992</v>
      </c>
      <c r="G896" s="1" t="s">
        <v>14</v>
      </c>
      <c r="H896" s="1" t="s">
        <v>70</v>
      </c>
      <c r="I896" s="1" t="s">
        <v>24</v>
      </c>
      <c r="J896" s="1" t="s">
        <v>544</v>
      </c>
      <c r="K896" s="1" t="s">
        <v>18</v>
      </c>
      <c r="L896" s="1" t="s">
        <v>712</v>
      </c>
      <c r="M896" s="1">
        <v>0.57999999999999996</v>
      </c>
      <c r="N896" s="1" t="s">
        <v>8</v>
      </c>
      <c r="O896" s="1" t="s">
        <v>35</v>
      </c>
      <c r="P896" s="1" t="s">
        <v>122</v>
      </c>
      <c r="Q896" s="1" t="s">
        <v>123</v>
      </c>
      <c r="R896" s="1">
        <v>84020</v>
      </c>
      <c r="S896" s="2">
        <v>42085</v>
      </c>
      <c r="T896" s="2">
        <v>42087</v>
      </c>
      <c r="U896" s="1">
        <v>-29.49</v>
      </c>
      <c r="V896" s="1">
        <v>1</v>
      </c>
      <c r="W896" s="1">
        <v>8.39</v>
      </c>
      <c r="X896" s="1">
        <v>88870</v>
      </c>
      <c r="Y896" s="1">
        <f>Table1[[#This Row],[Unit Price]]-Table1[[#This Row],[Discount]]</f>
        <v>6.76</v>
      </c>
      <c r="Z896" s="1" t="s">
        <v>3221</v>
      </c>
    </row>
    <row r="897" spans="1:26" x14ac:dyDescent="0.2">
      <c r="A897" s="3">
        <v>959</v>
      </c>
      <c r="B897" s="3" t="s">
        <v>1772</v>
      </c>
      <c r="C897" s="3" t="s">
        <v>46</v>
      </c>
      <c r="D897" s="3">
        <v>0.01</v>
      </c>
      <c r="E897" s="3">
        <v>145.44999999999999</v>
      </c>
      <c r="F897" s="3">
        <v>17.850000000000001</v>
      </c>
      <c r="G897" s="3" t="s">
        <v>2</v>
      </c>
      <c r="H897" s="3" t="s">
        <v>70</v>
      </c>
      <c r="I897" s="3" t="s">
        <v>16</v>
      </c>
      <c r="J897" s="3" t="s">
        <v>32</v>
      </c>
      <c r="K897" s="3" t="s">
        <v>33</v>
      </c>
      <c r="L897" s="3" t="s">
        <v>186</v>
      </c>
      <c r="M897" s="3">
        <v>0.56000000000000005</v>
      </c>
      <c r="N897" s="3" t="s">
        <v>8</v>
      </c>
      <c r="O897" s="3" t="s">
        <v>28</v>
      </c>
      <c r="P897" s="3" t="s">
        <v>163</v>
      </c>
      <c r="Q897" s="3" t="s">
        <v>173</v>
      </c>
      <c r="R897" s="3">
        <v>76028</v>
      </c>
      <c r="S897" s="4">
        <v>42085</v>
      </c>
      <c r="T897" s="4">
        <v>42086</v>
      </c>
      <c r="U897" s="3">
        <v>837.6807</v>
      </c>
      <c r="V897" s="3">
        <v>8</v>
      </c>
      <c r="W897" s="3">
        <v>1214.03</v>
      </c>
      <c r="X897" s="3">
        <v>91581</v>
      </c>
      <c r="Y897" s="3">
        <f>Table1[[#This Row],[Unit Price]]-Table1[[#This Row],[Discount]]</f>
        <v>145.44</v>
      </c>
      <c r="Z897" s="3" t="s">
        <v>3220</v>
      </c>
    </row>
    <row r="898" spans="1:26" x14ac:dyDescent="0.2">
      <c r="A898" s="1">
        <v>1553</v>
      </c>
      <c r="B898" s="1" t="s">
        <v>1773</v>
      </c>
      <c r="C898" s="1" t="s">
        <v>46</v>
      </c>
      <c r="D898" s="1">
        <v>0.03</v>
      </c>
      <c r="E898" s="1">
        <v>12.28</v>
      </c>
      <c r="F898" s="1">
        <v>6.35</v>
      </c>
      <c r="G898" s="1" t="s">
        <v>14</v>
      </c>
      <c r="H898" s="1" t="s">
        <v>3</v>
      </c>
      <c r="I898" s="1" t="s">
        <v>24</v>
      </c>
      <c r="J898" s="1" t="s">
        <v>64</v>
      </c>
      <c r="K898" s="1" t="s">
        <v>49</v>
      </c>
      <c r="L898" s="1" t="s">
        <v>1709</v>
      </c>
      <c r="M898" s="1">
        <v>0.38</v>
      </c>
      <c r="N898" s="1" t="s">
        <v>8</v>
      </c>
      <c r="O898" s="1" t="s">
        <v>9</v>
      </c>
      <c r="P898" s="1" t="s">
        <v>10</v>
      </c>
      <c r="Q898" s="1" t="s">
        <v>1003</v>
      </c>
      <c r="R898" s="1">
        <v>38701</v>
      </c>
      <c r="S898" s="2">
        <v>42085</v>
      </c>
      <c r="T898" s="2">
        <v>42087</v>
      </c>
      <c r="U898" s="1">
        <v>68.676000000000002</v>
      </c>
      <c r="V898" s="1">
        <v>7</v>
      </c>
      <c r="W898" s="1">
        <v>87.53</v>
      </c>
      <c r="X898" s="1">
        <v>87484</v>
      </c>
      <c r="Y898" s="1">
        <f>Table1[[#This Row],[Unit Price]]-Table1[[#This Row],[Discount]]</f>
        <v>12.25</v>
      </c>
      <c r="Z898" s="1" t="s">
        <v>3219</v>
      </c>
    </row>
    <row r="899" spans="1:26" x14ac:dyDescent="0.2">
      <c r="A899" s="3">
        <v>2561</v>
      </c>
      <c r="B899" s="3" t="s">
        <v>1774</v>
      </c>
      <c r="C899" s="3" t="s">
        <v>46</v>
      </c>
      <c r="D899" s="3">
        <v>0.03</v>
      </c>
      <c r="E899" s="3">
        <v>160.97999999999999</v>
      </c>
      <c r="F899" s="3">
        <v>30</v>
      </c>
      <c r="G899" s="3" t="s">
        <v>2</v>
      </c>
      <c r="H899" s="3" t="s">
        <v>15</v>
      </c>
      <c r="I899" s="3" t="s">
        <v>4</v>
      </c>
      <c r="J899" s="3" t="s">
        <v>85</v>
      </c>
      <c r="K899" s="3" t="s">
        <v>33</v>
      </c>
      <c r="L899" s="3" t="s">
        <v>868</v>
      </c>
      <c r="M899" s="3">
        <v>0.62</v>
      </c>
      <c r="N899" s="3" t="s">
        <v>8</v>
      </c>
      <c r="O899" s="3" t="s">
        <v>87</v>
      </c>
      <c r="P899" s="3" t="s">
        <v>88</v>
      </c>
      <c r="Q899" s="3" t="s">
        <v>1775</v>
      </c>
      <c r="R899" s="3">
        <v>10562</v>
      </c>
      <c r="S899" s="4">
        <v>42085</v>
      </c>
      <c r="T899" s="4">
        <v>42088</v>
      </c>
      <c r="U899" s="3">
        <v>1261.4718</v>
      </c>
      <c r="V899" s="3">
        <v>11</v>
      </c>
      <c r="W899" s="3">
        <v>1828.22</v>
      </c>
      <c r="X899" s="3">
        <v>86465</v>
      </c>
      <c r="Y899" s="3">
        <f>Table1[[#This Row],[Unit Price]]-Table1[[#This Row],[Discount]]</f>
        <v>160.94999999999999</v>
      </c>
      <c r="Z899" s="3" t="s">
        <v>3222</v>
      </c>
    </row>
    <row r="900" spans="1:26" x14ac:dyDescent="0.2">
      <c r="A900" s="1">
        <v>1976</v>
      </c>
      <c r="B900" s="1" t="s">
        <v>353</v>
      </c>
      <c r="C900" s="1" t="s">
        <v>1</v>
      </c>
      <c r="D900" s="1">
        <v>0.06</v>
      </c>
      <c r="E900" s="1">
        <v>40.99</v>
      </c>
      <c r="F900" s="1">
        <v>17.48</v>
      </c>
      <c r="G900" s="1" t="s">
        <v>14</v>
      </c>
      <c r="H900" s="1" t="s">
        <v>15</v>
      </c>
      <c r="I900" s="1" t="s">
        <v>24</v>
      </c>
      <c r="J900" s="1" t="s">
        <v>64</v>
      </c>
      <c r="K900" s="1" t="s">
        <v>49</v>
      </c>
      <c r="L900" s="1" t="s">
        <v>1374</v>
      </c>
      <c r="M900" s="1">
        <v>0.36</v>
      </c>
      <c r="N900" s="1" t="s">
        <v>8</v>
      </c>
      <c r="O900" s="1" t="s">
        <v>28</v>
      </c>
      <c r="P900" s="1" t="s">
        <v>265</v>
      </c>
      <c r="Q900" s="1" t="s">
        <v>355</v>
      </c>
      <c r="R900" s="1">
        <v>48823</v>
      </c>
      <c r="S900" s="2">
        <v>42086</v>
      </c>
      <c r="T900" s="2">
        <v>42088</v>
      </c>
      <c r="U900" s="1">
        <v>214.23</v>
      </c>
      <c r="V900" s="1">
        <v>14</v>
      </c>
      <c r="W900" s="1">
        <v>585.08000000000004</v>
      </c>
      <c r="X900" s="1">
        <v>89041</v>
      </c>
      <c r="Y900" s="1">
        <f>Table1[[#This Row],[Unit Price]]-Table1[[#This Row],[Discount]]</f>
        <v>40.93</v>
      </c>
      <c r="Z900" s="1" t="s">
        <v>3220</v>
      </c>
    </row>
    <row r="901" spans="1:26" x14ac:dyDescent="0.2">
      <c r="A901" s="3">
        <v>2618</v>
      </c>
      <c r="B901" s="3" t="s">
        <v>583</v>
      </c>
      <c r="C901" s="3" t="s">
        <v>1</v>
      </c>
      <c r="D901" s="3">
        <v>0.1</v>
      </c>
      <c r="E901" s="3">
        <v>20.27</v>
      </c>
      <c r="F901" s="3">
        <v>3.99</v>
      </c>
      <c r="G901" s="3" t="s">
        <v>14</v>
      </c>
      <c r="H901" s="3" t="s">
        <v>70</v>
      </c>
      <c r="I901" s="3" t="s">
        <v>24</v>
      </c>
      <c r="J901" s="3" t="s">
        <v>71</v>
      </c>
      <c r="K901" s="3" t="s">
        <v>49</v>
      </c>
      <c r="L901" s="3" t="s">
        <v>1776</v>
      </c>
      <c r="M901" s="3">
        <v>0.56999999999999995</v>
      </c>
      <c r="N901" s="3" t="s">
        <v>8</v>
      </c>
      <c r="O901" s="3" t="s">
        <v>87</v>
      </c>
      <c r="P901" s="3" t="s">
        <v>88</v>
      </c>
      <c r="Q901" s="3" t="s">
        <v>89</v>
      </c>
      <c r="R901" s="3">
        <v>10004</v>
      </c>
      <c r="S901" s="4">
        <v>42086</v>
      </c>
      <c r="T901" s="4">
        <v>42087</v>
      </c>
      <c r="U901" s="3">
        <v>84.05</v>
      </c>
      <c r="V901" s="3">
        <v>53</v>
      </c>
      <c r="W901" s="3">
        <v>1051.52</v>
      </c>
      <c r="X901" s="3">
        <v>53153</v>
      </c>
      <c r="Y901" s="3">
        <f>Table1[[#This Row],[Unit Price]]-Table1[[#This Row],[Discount]]</f>
        <v>20.169999999999998</v>
      </c>
      <c r="Z901" s="3" t="s">
        <v>3222</v>
      </c>
    </row>
    <row r="902" spans="1:26" x14ac:dyDescent="0.2">
      <c r="A902" s="1">
        <v>2620</v>
      </c>
      <c r="B902" s="1" t="s">
        <v>1777</v>
      </c>
      <c r="C902" s="1" t="s">
        <v>1</v>
      </c>
      <c r="D902" s="1">
        <v>0.1</v>
      </c>
      <c r="E902" s="1">
        <v>20.27</v>
      </c>
      <c r="F902" s="1">
        <v>3.99</v>
      </c>
      <c r="G902" s="1" t="s">
        <v>14</v>
      </c>
      <c r="H902" s="1" t="s">
        <v>70</v>
      </c>
      <c r="I902" s="1" t="s">
        <v>24</v>
      </c>
      <c r="J902" s="1" t="s">
        <v>71</v>
      </c>
      <c r="K902" s="1" t="s">
        <v>49</v>
      </c>
      <c r="L902" s="1" t="s">
        <v>1776</v>
      </c>
      <c r="M902" s="1">
        <v>0.56999999999999995</v>
      </c>
      <c r="N902" s="1" t="s">
        <v>8</v>
      </c>
      <c r="O902" s="1" t="s">
        <v>9</v>
      </c>
      <c r="P902" s="1" t="s">
        <v>376</v>
      </c>
      <c r="Q902" s="1" t="s">
        <v>1778</v>
      </c>
      <c r="R902" s="1">
        <v>38134</v>
      </c>
      <c r="S902" s="2">
        <v>42086</v>
      </c>
      <c r="T902" s="2">
        <v>42087</v>
      </c>
      <c r="U902" s="1">
        <v>381.61799999999999</v>
      </c>
      <c r="V902" s="1">
        <v>13</v>
      </c>
      <c r="W902" s="1">
        <v>257.92</v>
      </c>
      <c r="X902" s="1">
        <v>88017</v>
      </c>
      <c r="Y902" s="1">
        <f>Table1[[#This Row],[Unit Price]]-Table1[[#This Row],[Discount]]</f>
        <v>20.169999999999998</v>
      </c>
      <c r="Z902" s="1" t="s">
        <v>3219</v>
      </c>
    </row>
    <row r="903" spans="1:26" x14ac:dyDescent="0.2">
      <c r="A903" s="3">
        <v>2618</v>
      </c>
      <c r="B903" s="3" t="s">
        <v>583</v>
      </c>
      <c r="C903" s="3" t="s">
        <v>13</v>
      </c>
      <c r="D903" s="3">
        <v>0.05</v>
      </c>
      <c r="E903" s="3">
        <v>4.84</v>
      </c>
      <c r="F903" s="3">
        <v>0.71</v>
      </c>
      <c r="G903" s="3" t="s">
        <v>63</v>
      </c>
      <c r="H903" s="3" t="s">
        <v>70</v>
      </c>
      <c r="I903" s="3" t="s">
        <v>24</v>
      </c>
      <c r="J903" s="3" t="s">
        <v>25</v>
      </c>
      <c r="K903" s="3" t="s">
        <v>26</v>
      </c>
      <c r="L903" s="3" t="s">
        <v>27</v>
      </c>
      <c r="M903" s="3">
        <v>0.52</v>
      </c>
      <c r="N903" s="3" t="s">
        <v>8</v>
      </c>
      <c r="O903" s="3" t="s">
        <v>87</v>
      </c>
      <c r="P903" s="3" t="s">
        <v>88</v>
      </c>
      <c r="Q903" s="3" t="s">
        <v>89</v>
      </c>
      <c r="R903" s="3">
        <v>10004</v>
      </c>
      <c r="S903" s="4">
        <v>42086</v>
      </c>
      <c r="T903" s="4">
        <v>42086</v>
      </c>
      <c r="U903" s="3">
        <v>29.17</v>
      </c>
      <c r="V903" s="3">
        <v>20</v>
      </c>
      <c r="W903" s="3">
        <v>103.39</v>
      </c>
      <c r="X903" s="3">
        <v>34017</v>
      </c>
      <c r="Y903" s="3">
        <f>Table1[[#This Row],[Unit Price]]-Table1[[#This Row],[Discount]]</f>
        <v>4.79</v>
      </c>
      <c r="Z903" s="3" t="s">
        <v>3222</v>
      </c>
    </row>
    <row r="904" spans="1:26" x14ac:dyDescent="0.2">
      <c r="A904" s="1">
        <v>2618</v>
      </c>
      <c r="B904" s="1" t="s">
        <v>583</v>
      </c>
      <c r="C904" s="1" t="s">
        <v>13</v>
      </c>
      <c r="D904" s="1">
        <v>0.01</v>
      </c>
      <c r="E904" s="1">
        <v>14.98</v>
      </c>
      <c r="F904" s="1">
        <v>7.69</v>
      </c>
      <c r="G904" s="1" t="s">
        <v>14</v>
      </c>
      <c r="H904" s="1" t="s">
        <v>70</v>
      </c>
      <c r="I904" s="1" t="s">
        <v>24</v>
      </c>
      <c r="J904" s="1" t="s">
        <v>54</v>
      </c>
      <c r="K904" s="1" t="s">
        <v>49</v>
      </c>
      <c r="L904" s="1" t="s">
        <v>664</v>
      </c>
      <c r="M904" s="1">
        <v>0.56999999999999995</v>
      </c>
      <c r="N904" s="1" t="s">
        <v>8</v>
      </c>
      <c r="O904" s="1" t="s">
        <v>87</v>
      </c>
      <c r="P904" s="1" t="s">
        <v>88</v>
      </c>
      <c r="Q904" s="1" t="s">
        <v>89</v>
      </c>
      <c r="R904" s="1">
        <v>10004</v>
      </c>
      <c r="S904" s="2">
        <v>42086</v>
      </c>
      <c r="T904" s="2">
        <v>42088</v>
      </c>
      <c r="U904" s="1">
        <v>-48.97</v>
      </c>
      <c r="V904" s="1">
        <v>28</v>
      </c>
      <c r="W904" s="1">
        <v>435.39</v>
      </c>
      <c r="X904" s="1">
        <v>34017</v>
      </c>
      <c r="Y904" s="1">
        <f>Table1[[#This Row],[Unit Price]]-Table1[[#This Row],[Discount]]</f>
        <v>14.97</v>
      </c>
      <c r="Z904" s="1" t="s">
        <v>3222</v>
      </c>
    </row>
    <row r="905" spans="1:26" x14ac:dyDescent="0.2">
      <c r="A905" s="3">
        <v>2619</v>
      </c>
      <c r="B905" s="3" t="s">
        <v>1046</v>
      </c>
      <c r="C905" s="3" t="s">
        <v>13</v>
      </c>
      <c r="D905" s="3">
        <v>0.05</v>
      </c>
      <c r="E905" s="3">
        <v>4.84</v>
      </c>
      <c r="F905" s="3">
        <v>0.71</v>
      </c>
      <c r="G905" s="3" t="s">
        <v>63</v>
      </c>
      <c r="H905" s="3" t="s">
        <v>70</v>
      </c>
      <c r="I905" s="3" t="s">
        <v>24</v>
      </c>
      <c r="J905" s="3" t="s">
        <v>25</v>
      </c>
      <c r="K905" s="3" t="s">
        <v>26</v>
      </c>
      <c r="L905" s="3" t="s">
        <v>27</v>
      </c>
      <c r="M905" s="3">
        <v>0.52</v>
      </c>
      <c r="N905" s="3" t="s">
        <v>8</v>
      </c>
      <c r="O905" s="3" t="s">
        <v>28</v>
      </c>
      <c r="P905" s="3" t="s">
        <v>1047</v>
      </c>
      <c r="Q905" s="3" t="s">
        <v>1048</v>
      </c>
      <c r="R905" s="3">
        <v>57103</v>
      </c>
      <c r="S905" s="4">
        <v>42086</v>
      </c>
      <c r="T905" s="4">
        <v>42086</v>
      </c>
      <c r="U905" s="3">
        <v>17.836500000000001</v>
      </c>
      <c r="V905" s="3">
        <v>5</v>
      </c>
      <c r="W905" s="3">
        <v>25.85</v>
      </c>
      <c r="X905" s="3">
        <v>88014</v>
      </c>
      <c r="Y905" s="3">
        <f>Table1[[#This Row],[Unit Price]]-Table1[[#This Row],[Discount]]</f>
        <v>4.79</v>
      </c>
      <c r="Z905" s="3" t="s">
        <v>3220</v>
      </c>
    </row>
    <row r="906" spans="1:26" x14ac:dyDescent="0.2">
      <c r="A906" s="1">
        <v>2958</v>
      </c>
      <c r="B906" s="1" t="s">
        <v>1779</v>
      </c>
      <c r="C906" s="1" t="s">
        <v>23</v>
      </c>
      <c r="D906" s="1">
        <v>0.06</v>
      </c>
      <c r="E906" s="1">
        <v>20.99</v>
      </c>
      <c r="F906" s="1">
        <v>0.99</v>
      </c>
      <c r="G906" s="1" t="s">
        <v>14</v>
      </c>
      <c r="H906" s="1" t="s">
        <v>70</v>
      </c>
      <c r="I906" s="1" t="s">
        <v>16</v>
      </c>
      <c r="J906" s="1" t="s">
        <v>111</v>
      </c>
      <c r="K906" s="1" t="s">
        <v>26</v>
      </c>
      <c r="L906" s="1" t="s">
        <v>1780</v>
      </c>
      <c r="M906" s="1">
        <v>0.37</v>
      </c>
      <c r="N906" s="1" t="s">
        <v>8</v>
      </c>
      <c r="O906" s="1" t="s">
        <v>28</v>
      </c>
      <c r="P906" s="1" t="s">
        <v>333</v>
      </c>
      <c r="Q906" s="1" t="s">
        <v>1781</v>
      </c>
      <c r="R906" s="1">
        <v>54956</v>
      </c>
      <c r="S906" s="2">
        <v>42086</v>
      </c>
      <c r="T906" s="2">
        <v>42091</v>
      </c>
      <c r="U906" s="1">
        <v>224.9607</v>
      </c>
      <c r="V906" s="1">
        <v>18</v>
      </c>
      <c r="W906" s="1">
        <v>326.02999999999997</v>
      </c>
      <c r="X906" s="1">
        <v>90265</v>
      </c>
      <c r="Y906" s="1">
        <f>Table1[[#This Row],[Unit Price]]-Table1[[#This Row],[Discount]]</f>
        <v>20.93</v>
      </c>
      <c r="Z906" s="1" t="s">
        <v>3220</v>
      </c>
    </row>
    <row r="907" spans="1:26" x14ac:dyDescent="0.2">
      <c r="A907" s="3">
        <v>1368</v>
      </c>
      <c r="B907" s="3" t="s">
        <v>1782</v>
      </c>
      <c r="C907" s="3" t="s">
        <v>92</v>
      </c>
      <c r="D907" s="3">
        <v>0.09</v>
      </c>
      <c r="E907" s="3">
        <v>4.55</v>
      </c>
      <c r="F907" s="3">
        <v>1.49</v>
      </c>
      <c r="G907" s="3" t="s">
        <v>14</v>
      </c>
      <c r="H907" s="3" t="s">
        <v>15</v>
      </c>
      <c r="I907" s="3" t="s">
        <v>24</v>
      </c>
      <c r="J907" s="3" t="s">
        <v>48</v>
      </c>
      <c r="K907" s="3" t="s">
        <v>49</v>
      </c>
      <c r="L907" s="3" t="s">
        <v>1479</v>
      </c>
      <c r="M907" s="3">
        <v>0.35</v>
      </c>
      <c r="N907" s="3" t="s">
        <v>8</v>
      </c>
      <c r="O907" s="3" t="s">
        <v>28</v>
      </c>
      <c r="P907" s="3" t="s">
        <v>163</v>
      </c>
      <c r="Q907" s="3" t="s">
        <v>1783</v>
      </c>
      <c r="R907" s="3">
        <v>75901</v>
      </c>
      <c r="S907" s="4">
        <v>42086</v>
      </c>
      <c r="T907" s="4">
        <v>42088</v>
      </c>
      <c r="U907" s="3">
        <v>16.898</v>
      </c>
      <c r="V907" s="3">
        <v>6</v>
      </c>
      <c r="W907" s="3">
        <v>25.45</v>
      </c>
      <c r="X907" s="3">
        <v>90514</v>
      </c>
      <c r="Y907" s="3">
        <f>Table1[[#This Row],[Unit Price]]-Table1[[#This Row],[Discount]]</f>
        <v>4.46</v>
      </c>
      <c r="Z907" s="3" t="s">
        <v>3220</v>
      </c>
    </row>
    <row r="908" spans="1:26" x14ac:dyDescent="0.2">
      <c r="A908" s="1">
        <v>1369</v>
      </c>
      <c r="B908" s="1" t="s">
        <v>1784</v>
      </c>
      <c r="C908" s="1" t="s">
        <v>92</v>
      </c>
      <c r="D908" s="1">
        <v>7.0000000000000007E-2</v>
      </c>
      <c r="E908" s="1">
        <v>9.7799999999999994</v>
      </c>
      <c r="F908" s="1">
        <v>5.76</v>
      </c>
      <c r="G908" s="1" t="s">
        <v>63</v>
      </c>
      <c r="H908" s="1" t="s">
        <v>15</v>
      </c>
      <c r="I908" s="1" t="s">
        <v>24</v>
      </c>
      <c r="J908" s="1" t="s">
        <v>321</v>
      </c>
      <c r="K908" s="1" t="s">
        <v>49</v>
      </c>
      <c r="L908" s="1" t="s">
        <v>1487</v>
      </c>
      <c r="M908" s="1">
        <v>0.35</v>
      </c>
      <c r="N908" s="1" t="s">
        <v>8</v>
      </c>
      <c r="O908" s="1" t="s">
        <v>28</v>
      </c>
      <c r="P908" s="1" t="s">
        <v>163</v>
      </c>
      <c r="Q908" s="1" t="s">
        <v>1430</v>
      </c>
      <c r="R908" s="1">
        <v>76063</v>
      </c>
      <c r="S908" s="2">
        <v>42086</v>
      </c>
      <c r="T908" s="2">
        <v>42088</v>
      </c>
      <c r="U908" s="1">
        <v>20.14</v>
      </c>
      <c r="V908" s="1">
        <v>11</v>
      </c>
      <c r="W908" s="1">
        <v>110.72</v>
      </c>
      <c r="X908" s="1">
        <v>90514</v>
      </c>
      <c r="Y908" s="1">
        <f>Table1[[#This Row],[Unit Price]]-Table1[[#This Row],[Discount]]</f>
        <v>9.7099999999999991</v>
      </c>
      <c r="Z908" s="1" t="s">
        <v>3220</v>
      </c>
    </row>
    <row r="909" spans="1:26" x14ac:dyDescent="0.2">
      <c r="A909" s="3">
        <v>2395</v>
      </c>
      <c r="B909" s="3" t="s">
        <v>1785</v>
      </c>
      <c r="C909" s="3" t="s">
        <v>46</v>
      </c>
      <c r="D909" s="3">
        <v>0.04</v>
      </c>
      <c r="E909" s="3">
        <v>60.97</v>
      </c>
      <c r="F909" s="3">
        <v>4.5</v>
      </c>
      <c r="G909" s="3" t="s">
        <v>14</v>
      </c>
      <c r="H909" s="3" t="s">
        <v>70</v>
      </c>
      <c r="I909" s="3" t="s">
        <v>24</v>
      </c>
      <c r="J909" s="3" t="s">
        <v>71</v>
      </c>
      <c r="K909" s="3" t="s">
        <v>49</v>
      </c>
      <c r="L909" s="3" t="s">
        <v>72</v>
      </c>
      <c r="M909" s="3">
        <v>0.56000000000000005</v>
      </c>
      <c r="N909" s="3" t="s">
        <v>8</v>
      </c>
      <c r="O909" s="3" t="s">
        <v>9</v>
      </c>
      <c r="P909" s="3" t="s">
        <v>51</v>
      </c>
      <c r="Q909" s="3" t="s">
        <v>1786</v>
      </c>
      <c r="R909" s="3">
        <v>31401</v>
      </c>
      <c r="S909" s="4">
        <v>42086</v>
      </c>
      <c r="T909" s="4">
        <v>42087</v>
      </c>
      <c r="U909" s="3">
        <v>79.423199999999994</v>
      </c>
      <c r="V909" s="3">
        <v>15</v>
      </c>
      <c r="W909" s="3">
        <v>904.31</v>
      </c>
      <c r="X909" s="3">
        <v>86952</v>
      </c>
      <c r="Y909" s="3">
        <f>Table1[[#This Row],[Unit Price]]-Table1[[#This Row],[Discount]]</f>
        <v>60.93</v>
      </c>
      <c r="Z909" s="3" t="s">
        <v>3219</v>
      </c>
    </row>
    <row r="910" spans="1:26" x14ac:dyDescent="0.2">
      <c r="A910" s="1">
        <v>3381</v>
      </c>
      <c r="B910" s="1" t="s">
        <v>1787</v>
      </c>
      <c r="C910" s="1" t="s">
        <v>46</v>
      </c>
      <c r="D910" s="1">
        <v>0.05</v>
      </c>
      <c r="E910" s="1">
        <v>11.97</v>
      </c>
      <c r="F910" s="1">
        <v>5.81</v>
      </c>
      <c r="G910" s="1" t="s">
        <v>14</v>
      </c>
      <c r="H910" s="1" t="s">
        <v>70</v>
      </c>
      <c r="I910" s="1" t="s">
        <v>24</v>
      </c>
      <c r="J910" s="1" t="s">
        <v>25</v>
      </c>
      <c r="K910" s="1" t="s">
        <v>18</v>
      </c>
      <c r="L910" s="1" t="s">
        <v>1788</v>
      </c>
      <c r="M910" s="1">
        <v>0.6</v>
      </c>
      <c r="N910" s="1" t="s">
        <v>8</v>
      </c>
      <c r="O910" s="1" t="s">
        <v>9</v>
      </c>
      <c r="P910" s="1" t="s">
        <v>51</v>
      </c>
      <c r="Q910" s="1" t="s">
        <v>1789</v>
      </c>
      <c r="R910" s="1">
        <v>31204</v>
      </c>
      <c r="S910" s="2">
        <v>42086</v>
      </c>
      <c r="T910" s="2">
        <v>42088</v>
      </c>
      <c r="U910" s="1">
        <v>349.05930000000001</v>
      </c>
      <c r="V910" s="1">
        <v>2</v>
      </c>
      <c r="W910" s="1">
        <v>25.31</v>
      </c>
      <c r="X910" s="1">
        <v>88836</v>
      </c>
      <c r="Y910" s="1">
        <f>Table1[[#This Row],[Unit Price]]-Table1[[#This Row],[Discount]]</f>
        <v>11.92</v>
      </c>
      <c r="Z910" s="1" t="s">
        <v>3219</v>
      </c>
    </row>
    <row r="911" spans="1:26" x14ac:dyDescent="0.2">
      <c r="A911" s="3">
        <v>618</v>
      </c>
      <c r="B911" s="3" t="s">
        <v>1790</v>
      </c>
      <c r="C911" s="3" t="s">
        <v>1</v>
      </c>
      <c r="D911" s="3">
        <v>0.06</v>
      </c>
      <c r="E911" s="3">
        <v>17.98</v>
      </c>
      <c r="F911" s="3">
        <v>4</v>
      </c>
      <c r="G911" s="3" t="s">
        <v>14</v>
      </c>
      <c r="H911" s="3" t="s">
        <v>15</v>
      </c>
      <c r="I911" s="3" t="s">
        <v>16</v>
      </c>
      <c r="J911" s="3" t="s">
        <v>17</v>
      </c>
      <c r="K911" s="3" t="s">
        <v>49</v>
      </c>
      <c r="L911" s="3" t="s">
        <v>1633</v>
      </c>
      <c r="M911" s="3">
        <v>0.79</v>
      </c>
      <c r="N911" s="3" t="s">
        <v>8</v>
      </c>
      <c r="O911" s="3" t="s">
        <v>35</v>
      </c>
      <c r="P911" s="3" t="s">
        <v>36</v>
      </c>
      <c r="Q911" s="3" t="s">
        <v>1791</v>
      </c>
      <c r="R911" s="3">
        <v>81007</v>
      </c>
      <c r="S911" s="4">
        <v>42087</v>
      </c>
      <c r="T911" s="4">
        <v>42088</v>
      </c>
      <c r="U911" s="3">
        <v>-78.13</v>
      </c>
      <c r="V911" s="3">
        <v>4</v>
      </c>
      <c r="W911" s="3">
        <v>70.06</v>
      </c>
      <c r="X911" s="3">
        <v>88197</v>
      </c>
      <c r="Y911" s="3">
        <f>Table1[[#This Row],[Unit Price]]-Table1[[#This Row],[Discount]]</f>
        <v>17.920000000000002</v>
      </c>
      <c r="Z911" s="3" t="s">
        <v>3221</v>
      </c>
    </row>
    <row r="912" spans="1:26" x14ac:dyDescent="0.2">
      <c r="A912" s="1">
        <v>3309</v>
      </c>
      <c r="B912" s="1" t="s">
        <v>1792</v>
      </c>
      <c r="C912" s="1" t="s">
        <v>1</v>
      </c>
      <c r="D912" s="1">
        <v>0.1</v>
      </c>
      <c r="E912" s="1">
        <v>6.64</v>
      </c>
      <c r="F912" s="1">
        <v>54.95</v>
      </c>
      <c r="G912" s="1" t="s">
        <v>14</v>
      </c>
      <c r="H912" s="1" t="s">
        <v>3</v>
      </c>
      <c r="I912" s="1" t="s">
        <v>4</v>
      </c>
      <c r="J912" s="1" t="s">
        <v>102</v>
      </c>
      <c r="K912" s="1" t="s">
        <v>18</v>
      </c>
      <c r="L912" s="1" t="s">
        <v>244</v>
      </c>
      <c r="M912" s="1">
        <v>0.37</v>
      </c>
      <c r="N912" s="1" t="s">
        <v>8</v>
      </c>
      <c r="O912" s="1" t="s">
        <v>87</v>
      </c>
      <c r="P912" s="1" t="s">
        <v>379</v>
      </c>
      <c r="Q912" s="1" t="s">
        <v>1793</v>
      </c>
      <c r="R912" s="1">
        <v>1760</v>
      </c>
      <c r="S912" s="2">
        <v>42087</v>
      </c>
      <c r="T912" s="2">
        <v>42089</v>
      </c>
      <c r="U912" s="1">
        <v>-25</v>
      </c>
      <c r="V912" s="1">
        <v>4</v>
      </c>
      <c r="W912" s="1">
        <v>25.31</v>
      </c>
      <c r="X912" s="1">
        <v>90460</v>
      </c>
      <c r="Y912" s="1">
        <f>Table1[[#This Row],[Unit Price]]-Table1[[#This Row],[Discount]]</f>
        <v>6.54</v>
      </c>
      <c r="Z912" s="1" t="s">
        <v>3222</v>
      </c>
    </row>
    <row r="913" spans="1:26" x14ac:dyDescent="0.2">
      <c r="A913" s="3">
        <v>3310</v>
      </c>
      <c r="B913" s="3" t="s">
        <v>1794</v>
      </c>
      <c r="C913" s="3" t="s">
        <v>1</v>
      </c>
      <c r="D913" s="3">
        <v>0.05</v>
      </c>
      <c r="E913" s="3">
        <v>90.48</v>
      </c>
      <c r="F913" s="3">
        <v>19.989999999999998</v>
      </c>
      <c r="G913" s="3" t="s">
        <v>14</v>
      </c>
      <c r="H913" s="3" t="s">
        <v>3</v>
      </c>
      <c r="I913" s="3" t="s">
        <v>24</v>
      </c>
      <c r="J913" s="3" t="s">
        <v>321</v>
      </c>
      <c r="K913" s="3" t="s">
        <v>49</v>
      </c>
      <c r="L913" s="3" t="s">
        <v>478</v>
      </c>
      <c r="M913" s="3">
        <v>0.4</v>
      </c>
      <c r="N913" s="3" t="s">
        <v>8</v>
      </c>
      <c r="O913" s="3" t="s">
        <v>87</v>
      </c>
      <c r="P913" s="3" t="s">
        <v>379</v>
      </c>
      <c r="Q913" s="3" t="s">
        <v>1795</v>
      </c>
      <c r="R913" s="3">
        <v>2563</v>
      </c>
      <c r="S913" s="4">
        <v>42087</v>
      </c>
      <c r="T913" s="4">
        <v>42088</v>
      </c>
      <c r="U913" s="3">
        <v>255.1482</v>
      </c>
      <c r="V913" s="3">
        <v>4</v>
      </c>
      <c r="W913" s="3">
        <v>369.78</v>
      </c>
      <c r="X913" s="3">
        <v>90460</v>
      </c>
      <c r="Y913" s="3">
        <f>Table1[[#This Row],[Unit Price]]-Table1[[#This Row],[Discount]]</f>
        <v>90.43</v>
      </c>
      <c r="Z913" s="3" t="s">
        <v>3222</v>
      </c>
    </row>
    <row r="914" spans="1:26" x14ac:dyDescent="0.2">
      <c r="A914" s="1">
        <v>1689</v>
      </c>
      <c r="B914" s="1" t="s">
        <v>1796</v>
      </c>
      <c r="C914" s="1" t="s">
        <v>13</v>
      </c>
      <c r="D914" s="1">
        <v>0</v>
      </c>
      <c r="E914" s="1">
        <v>48.91</v>
      </c>
      <c r="F914" s="1">
        <v>35</v>
      </c>
      <c r="G914" s="1" t="s">
        <v>14</v>
      </c>
      <c r="H914" s="1" t="s">
        <v>70</v>
      </c>
      <c r="I914" s="1" t="s">
        <v>24</v>
      </c>
      <c r="J914" s="1" t="s">
        <v>54</v>
      </c>
      <c r="K914" s="1" t="s">
        <v>40</v>
      </c>
      <c r="L914" s="1" t="s">
        <v>1797</v>
      </c>
      <c r="M914" s="1">
        <v>0.83</v>
      </c>
      <c r="N914" s="1" t="s">
        <v>8</v>
      </c>
      <c r="O914" s="1" t="s">
        <v>28</v>
      </c>
      <c r="P914" s="1" t="s">
        <v>29</v>
      </c>
      <c r="Q914" s="1" t="s">
        <v>1798</v>
      </c>
      <c r="R914" s="1">
        <v>46322</v>
      </c>
      <c r="S914" s="2">
        <v>42087</v>
      </c>
      <c r="T914" s="2">
        <v>42088</v>
      </c>
      <c r="U914" s="1">
        <v>-628.38</v>
      </c>
      <c r="V914" s="1">
        <v>10</v>
      </c>
      <c r="W914" s="1">
        <v>514.79</v>
      </c>
      <c r="X914" s="1">
        <v>91077</v>
      </c>
      <c r="Y914" s="1">
        <f>Table1[[#This Row],[Unit Price]]-Table1[[#This Row],[Discount]]</f>
        <v>48.91</v>
      </c>
      <c r="Z914" s="1" t="s">
        <v>3220</v>
      </c>
    </row>
    <row r="915" spans="1:26" x14ac:dyDescent="0.2">
      <c r="A915" s="3">
        <v>2308</v>
      </c>
      <c r="B915" s="3" t="s">
        <v>1799</v>
      </c>
      <c r="C915" s="3" t="s">
        <v>23</v>
      </c>
      <c r="D915" s="3">
        <v>0.08</v>
      </c>
      <c r="E915" s="3">
        <v>9.48</v>
      </c>
      <c r="F915" s="3">
        <v>7.29</v>
      </c>
      <c r="G915" s="3" t="s">
        <v>14</v>
      </c>
      <c r="H915" s="3" t="s">
        <v>3</v>
      </c>
      <c r="I915" s="3" t="s">
        <v>4</v>
      </c>
      <c r="J915" s="3" t="s">
        <v>102</v>
      </c>
      <c r="K915" s="3" t="s">
        <v>18</v>
      </c>
      <c r="L915" s="3" t="s">
        <v>480</v>
      </c>
      <c r="M915" s="3">
        <v>0.45</v>
      </c>
      <c r="N915" s="3" t="s">
        <v>8</v>
      </c>
      <c r="O915" s="3" t="s">
        <v>9</v>
      </c>
      <c r="P915" s="3" t="s">
        <v>99</v>
      </c>
      <c r="Q915" s="3" t="s">
        <v>1800</v>
      </c>
      <c r="R915" s="3">
        <v>33971</v>
      </c>
      <c r="S915" s="4">
        <v>42087</v>
      </c>
      <c r="T915" s="4">
        <v>42089</v>
      </c>
      <c r="U915" s="3">
        <v>-50.4</v>
      </c>
      <c r="V915" s="3">
        <v>2</v>
      </c>
      <c r="W915" s="3">
        <v>20.22</v>
      </c>
      <c r="X915" s="3">
        <v>90557</v>
      </c>
      <c r="Y915" s="3">
        <f>Table1[[#This Row],[Unit Price]]-Table1[[#This Row],[Discount]]</f>
        <v>9.4</v>
      </c>
      <c r="Z915" s="3" t="s">
        <v>3219</v>
      </c>
    </row>
    <row r="916" spans="1:26" x14ac:dyDescent="0.2">
      <c r="A916" s="1">
        <v>2308</v>
      </c>
      <c r="B916" s="1" t="s">
        <v>1799</v>
      </c>
      <c r="C916" s="1" t="s">
        <v>23</v>
      </c>
      <c r="D916" s="1">
        <v>0.03</v>
      </c>
      <c r="E916" s="1">
        <v>193.17</v>
      </c>
      <c r="F916" s="1">
        <v>19.989999999999998</v>
      </c>
      <c r="G916" s="1" t="s">
        <v>14</v>
      </c>
      <c r="H916" s="1" t="s">
        <v>3</v>
      </c>
      <c r="I916" s="1" t="s">
        <v>24</v>
      </c>
      <c r="J916" s="1" t="s">
        <v>54</v>
      </c>
      <c r="K916" s="1" t="s">
        <v>49</v>
      </c>
      <c r="L916" s="1" t="s">
        <v>1558</v>
      </c>
      <c r="M916" s="1">
        <v>0.71</v>
      </c>
      <c r="N916" s="1" t="s">
        <v>8</v>
      </c>
      <c r="O916" s="1" t="s">
        <v>9</v>
      </c>
      <c r="P916" s="1" t="s">
        <v>99</v>
      </c>
      <c r="Q916" s="1" t="s">
        <v>1800</v>
      </c>
      <c r="R916" s="1">
        <v>33971</v>
      </c>
      <c r="S916" s="2">
        <v>42087</v>
      </c>
      <c r="T916" s="2">
        <v>42091</v>
      </c>
      <c r="U916" s="1">
        <v>-348.75400000000002</v>
      </c>
      <c r="V916" s="1">
        <v>8</v>
      </c>
      <c r="W916" s="1">
        <v>1548.97</v>
      </c>
      <c r="X916" s="1">
        <v>90557</v>
      </c>
      <c r="Y916" s="1">
        <f>Table1[[#This Row],[Unit Price]]-Table1[[#This Row],[Discount]]</f>
        <v>193.14</v>
      </c>
      <c r="Z916" s="1" t="s">
        <v>3219</v>
      </c>
    </row>
    <row r="917" spans="1:26" x14ac:dyDescent="0.2">
      <c r="A917" s="3">
        <v>1060</v>
      </c>
      <c r="B917" s="3" t="s">
        <v>1801</v>
      </c>
      <c r="C917" s="3" t="s">
        <v>92</v>
      </c>
      <c r="D917" s="3">
        <v>0.09</v>
      </c>
      <c r="E917" s="3">
        <v>138.75</v>
      </c>
      <c r="F917" s="3">
        <v>52.42</v>
      </c>
      <c r="G917" s="3" t="s">
        <v>2</v>
      </c>
      <c r="H917" s="3" t="s">
        <v>3</v>
      </c>
      <c r="I917" s="3" t="s">
        <v>4</v>
      </c>
      <c r="J917" s="3" t="s">
        <v>5</v>
      </c>
      <c r="K917" s="3" t="s">
        <v>6</v>
      </c>
      <c r="L917" s="3" t="s">
        <v>1802</v>
      </c>
      <c r="M917" s="3">
        <v>0.74</v>
      </c>
      <c r="N917" s="3" t="s">
        <v>8</v>
      </c>
      <c r="O917" s="3" t="s">
        <v>9</v>
      </c>
      <c r="P917" s="3" t="s">
        <v>51</v>
      </c>
      <c r="Q917" s="3" t="s">
        <v>337</v>
      </c>
      <c r="R917" s="3">
        <v>30318</v>
      </c>
      <c r="S917" s="4">
        <v>42087</v>
      </c>
      <c r="T917" s="4">
        <v>42088</v>
      </c>
      <c r="U917" s="3">
        <v>-445.97177625</v>
      </c>
      <c r="V917" s="3">
        <v>23</v>
      </c>
      <c r="W917" s="3">
        <v>2527.79</v>
      </c>
      <c r="X917" s="3">
        <v>58628</v>
      </c>
      <c r="Y917" s="3">
        <f>Table1[[#This Row],[Unit Price]]-Table1[[#This Row],[Discount]]</f>
        <v>138.66</v>
      </c>
      <c r="Z917" s="3" t="s">
        <v>3219</v>
      </c>
    </row>
    <row r="918" spans="1:26" x14ac:dyDescent="0.2">
      <c r="A918" s="1">
        <v>1062</v>
      </c>
      <c r="B918" s="1" t="s">
        <v>1803</v>
      </c>
      <c r="C918" s="1" t="s">
        <v>92</v>
      </c>
      <c r="D918" s="1">
        <v>0.09</v>
      </c>
      <c r="E918" s="1">
        <v>138.75</v>
      </c>
      <c r="F918" s="1">
        <v>52.42</v>
      </c>
      <c r="G918" s="1" t="s">
        <v>2</v>
      </c>
      <c r="H918" s="1" t="s">
        <v>3</v>
      </c>
      <c r="I918" s="1" t="s">
        <v>4</v>
      </c>
      <c r="J918" s="1" t="s">
        <v>5</v>
      </c>
      <c r="K918" s="1" t="s">
        <v>6</v>
      </c>
      <c r="L918" s="1" t="s">
        <v>1802</v>
      </c>
      <c r="M918" s="1">
        <v>0.74</v>
      </c>
      <c r="N918" s="1" t="s">
        <v>8</v>
      </c>
      <c r="O918" s="1" t="s">
        <v>87</v>
      </c>
      <c r="P918" s="1" t="s">
        <v>88</v>
      </c>
      <c r="Q918" s="1" t="s">
        <v>1804</v>
      </c>
      <c r="R918" s="1">
        <v>11727</v>
      </c>
      <c r="S918" s="2">
        <v>42087</v>
      </c>
      <c r="T918" s="2">
        <v>42088</v>
      </c>
      <c r="U918" s="1">
        <v>-335.31712499999998</v>
      </c>
      <c r="V918" s="1">
        <v>6</v>
      </c>
      <c r="W918" s="1">
        <v>659.42</v>
      </c>
      <c r="X918" s="1">
        <v>91354</v>
      </c>
      <c r="Y918" s="1">
        <f>Table1[[#This Row],[Unit Price]]-Table1[[#This Row],[Discount]]</f>
        <v>138.66</v>
      </c>
      <c r="Z918" s="1" t="s">
        <v>3222</v>
      </c>
    </row>
    <row r="919" spans="1:26" x14ac:dyDescent="0.2">
      <c r="A919" s="3">
        <v>1254</v>
      </c>
      <c r="B919" s="3" t="s">
        <v>1566</v>
      </c>
      <c r="C919" s="3" t="s">
        <v>92</v>
      </c>
      <c r="D919" s="3">
        <v>0.06</v>
      </c>
      <c r="E919" s="3">
        <v>3.95</v>
      </c>
      <c r="F919" s="3">
        <v>2</v>
      </c>
      <c r="G919" s="3" t="s">
        <v>14</v>
      </c>
      <c r="H919" s="3" t="s">
        <v>47</v>
      </c>
      <c r="I919" s="3" t="s">
        <v>24</v>
      </c>
      <c r="J919" s="3" t="s">
        <v>152</v>
      </c>
      <c r="K919" s="3" t="s">
        <v>26</v>
      </c>
      <c r="L919" s="3" t="s">
        <v>1805</v>
      </c>
      <c r="M919" s="3">
        <v>0.53</v>
      </c>
      <c r="N919" s="3" t="s">
        <v>8</v>
      </c>
      <c r="O919" s="3" t="s">
        <v>28</v>
      </c>
      <c r="P919" s="3" t="s">
        <v>163</v>
      </c>
      <c r="Q919" s="3" t="s">
        <v>1567</v>
      </c>
      <c r="R919" s="3">
        <v>77530</v>
      </c>
      <c r="S919" s="4">
        <v>42087</v>
      </c>
      <c r="T919" s="4">
        <v>42088</v>
      </c>
      <c r="U919" s="3">
        <v>-9.68</v>
      </c>
      <c r="V919" s="3">
        <v>5</v>
      </c>
      <c r="W919" s="3">
        <v>19.66</v>
      </c>
      <c r="X919" s="3">
        <v>89984</v>
      </c>
      <c r="Y919" s="3">
        <f>Table1[[#This Row],[Unit Price]]-Table1[[#This Row],[Discount]]</f>
        <v>3.89</v>
      </c>
      <c r="Z919" s="3" t="s">
        <v>3220</v>
      </c>
    </row>
    <row r="920" spans="1:26" x14ac:dyDescent="0.2">
      <c r="A920" s="1">
        <v>2256</v>
      </c>
      <c r="B920" s="1" t="s">
        <v>69</v>
      </c>
      <c r="C920" s="1" t="s">
        <v>92</v>
      </c>
      <c r="D920" s="1">
        <v>7.0000000000000007E-2</v>
      </c>
      <c r="E920" s="1">
        <v>70.98</v>
      </c>
      <c r="F920" s="1">
        <v>30</v>
      </c>
      <c r="G920" s="1" t="s">
        <v>2</v>
      </c>
      <c r="H920" s="1" t="s">
        <v>70</v>
      </c>
      <c r="I920" s="1" t="s">
        <v>4</v>
      </c>
      <c r="J920" s="1" t="s">
        <v>85</v>
      </c>
      <c r="K920" s="1" t="s">
        <v>33</v>
      </c>
      <c r="L920" s="1" t="s">
        <v>1806</v>
      </c>
      <c r="M920" s="1">
        <v>0.73</v>
      </c>
      <c r="N920" s="1" t="s">
        <v>8</v>
      </c>
      <c r="O920" s="1" t="s">
        <v>9</v>
      </c>
      <c r="P920" s="1" t="s">
        <v>73</v>
      </c>
      <c r="Q920" s="1" t="s">
        <v>74</v>
      </c>
      <c r="R920" s="1">
        <v>28560</v>
      </c>
      <c r="S920" s="2">
        <v>42087</v>
      </c>
      <c r="T920" s="2">
        <v>42089</v>
      </c>
      <c r="U920" s="1">
        <v>-222.95</v>
      </c>
      <c r="V920" s="1">
        <v>20</v>
      </c>
      <c r="W920" s="1">
        <v>1373.47</v>
      </c>
      <c r="X920" s="1">
        <v>87964</v>
      </c>
      <c r="Y920" s="1">
        <f>Table1[[#This Row],[Unit Price]]-Table1[[#This Row],[Discount]]</f>
        <v>70.910000000000011</v>
      </c>
      <c r="Z920" s="1" t="s">
        <v>3219</v>
      </c>
    </row>
    <row r="921" spans="1:26" x14ac:dyDescent="0.2">
      <c r="A921" s="3">
        <v>2330</v>
      </c>
      <c r="B921" s="3" t="s">
        <v>1807</v>
      </c>
      <c r="C921" s="3" t="s">
        <v>92</v>
      </c>
      <c r="D921" s="3">
        <v>0.06</v>
      </c>
      <c r="E921" s="3">
        <v>28.53</v>
      </c>
      <c r="F921" s="3">
        <v>1.49</v>
      </c>
      <c r="G921" s="3" t="s">
        <v>14</v>
      </c>
      <c r="H921" s="3" t="s">
        <v>47</v>
      </c>
      <c r="I921" s="3" t="s">
        <v>24</v>
      </c>
      <c r="J921" s="3" t="s">
        <v>48</v>
      </c>
      <c r="K921" s="3" t="s">
        <v>49</v>
      </c>
      <c r="L921" s="3" t="s">
        <v>1808</v>
      </c>
      <c r="M921" s="3">
        <v>0.38</v>
      </c>
      <c r="N921" s="3" t="s">
        <v>8</v>
      </c>
      <c r="O921" s="3" t="s">
        <v>28</v>
      </c>
      <c r="P921" s="3" t="s">
        <v>189</v>
      </c>
      <c r="Q921" s="3" t="s">
        <v>1809</v>
      </c>
      <c r="R921" s="3">
        <v>52302</v>
      </c>
      <c r="S921" s="4">
        <v>42087</v>
      </c>
      <c r="T921" s="4">
        <v>42090</v>
      </c>
      <c r="U921" s="3">
        <v>74.638499999999993</v>
      </c>
      <c r="V921" s="3">
        <v>5</v>
      </c>
      <c r="W921" s="3">
        <v>134.09</v>
      </c>
      <c r="X921" s="3">
        <v>90964</v>
      </c>
      <c r="Y921" s="3">
        <f>Table1[[#This Row],[Unit Price]]-Table1[[#This Row],[Discount]]</f>
        <v>28.470000000000002</v>
      </c>
      <c r="Z921" s="3" t="s">
        <v>3220</v>
      </c>
    </row>
    <row r="922" spans="1:26" x14ac:dyDescent="0.2">
      <c r="A922" s="1">
        <v>3143</v>
      </c>
      <c r="B922" s="1" t="s">
        <v>1810</v>
      </c>
      <c r="C922" s="1" t="s">
        <v>92</v>
      </c>
      <c r="D922" s="1">
        <v>0.02</v>
      </c>
      <c r="E922" s="1">
        <v>15.42</v>
      </c>
      <c r="F922" s="1">
        <v>5.41</v>
      </c>
      <c r="G922" s="1" t="s">
        <v>14</v>
      </c>
      <c r="H922" s="1" t="s">
        <v>15</v>
      </c>
      <c r="I922" s="1" t="s">
        <v>24</v>
      </c>
      <c r="J922" s="1" t="s">
        <v>54</v>
      </c>
      <c r="K922" s="1" t="s">
        <v>49</v>
      </c>
      <c r="L922" s="1" t="s">
        <v>1811</v>
      </c>
      <c r="M922" s="1">
        <v>0.59</v>
      </c>
      <c r="N922" s="1" t="s">
        <v>8</v>
      </c>
      <c r="O922" s="1" t="s">
        <v>28</v>
      </c>
      <c r="P922" s="1" t="s">
        <v>163</v>
      </c>
      <c r="Q922" s="1" t="s">
        <v>1812</v>
      </c>
      <c r="R922" s="1">
        <v>78660</v>
      </c>
      <c r="S922" s="2">
        <v>42087</v>
      </c>
      <c r="T922" s="2">
        <v>42088</v>
      </c>
      <c r="U922" s="1">
        <v>-16.37</v>
      </c>
      <c r="V922" s="1">
        <v>2</v>
      </c>
      <c r="W922" s="1">
        <v>33.840000000000003</v>
      </c>
      <c r="X922" s="1">
        <v>86368</v>
      </c>
      <c r="Y922" s="1">
        <f>Table1[[#This Row],[Unit Price]]-Table1[[#This Row],[Discount]]</f>
        <v>15.4</v>
      </c>
      <c r="Z922" s="1" t="s">
        <v>3220</v>
      </c>
    </row>
    <row r="923" spans="1:26" x14ac:dyDescent="0.2">
      <c r="A923" s="3">
        <v>2430</v>
      </c>
      <c r="B923" s="3" t="s">
        <v>1813</v>
      </c>
      <c r="C923" s="3" t="s">
        <v>46</v>
      </c>
      <c r="D923" s="3">
        <v>0.1</v>
      </c>
      <c r="E923" s="3">
        <v>14.28</v>
      </c>
      <c r="F923" s="3">
        <v>2.99</v>
      </c>
      <c r="G923" s="3" t="s">
        <v>14</v>
      </c>
      <c r="H923" s="3" t="s">
        <v>47</v>
      </c>
      <c r="I923" s="3" t="s">
        <v>24</v>
      </c>
      <c r="J923" s="3" t="s">
        <v>48</v>
      </c>
      <c r="K923" s="3" t="s">
        <v>49</v>
      </c>
      <c r="L923" s="3" t="s">
        <v>661</v>
      </c>
      <c r="M923" s="3">
        <v>0.39</v>
      </c>
      <c r="N923" s="3" t="s">
        <v>8</v>
      </c>
      <c r="O923" s="3" t="s">
        <v>28</v>
      </c>
      <c r="P923" s="3" t="s">
        <v>163</v>
      </c>
      <c r="Q923" s="3" t="s">
        <v>1814</v>
      </c>
      <c r="R923" s="3">
        <v>76541</v>
      </c>
      <c r="S923" s="4">
        <v>42087</v>
      </c>
      <c r="T923" s="4">
        <v>42088</v>
      </c>
      <c r="U923" s="3">
        <v>104.9145</v>
      </c>
      <c r="V923" s="3">
        <v>11</v>
      </c>
      <c r="W923" s="3">
        <v>152.05000000000001</v>
      </c>
      <c r="X923" s="3">
        <v>91108</v>
      </c>
      <c r="Y923" s="3">
        <f>Table1[[#This Row],[Unit Price]]-Table1[[#This Row],[Discount]]</f>
        <v>14.18</v>
      </c>
      <c r="Z923" s="3" t="s">
        <v>3220</v>
      </c>
    </row>
    <row r="924" spans="1:26" x14ac:dyDescent="0.2">
      <c r="A924" s="1">
        <v>880</v>
      </c>
      <c r="B924" s="1" t="s">
        <v>1815</v>
      </c>
      <c r="C924" s="1" t="s">
        <v>1</v>
      </c>
      <c r="D924" s="1">
        <v>7.0000000000000007E-2</v>
      </c>
      <c r="E924" s="1">
        <v>5.68</v>
      </c>
      <c r="F924" s="1">
        <v>1.39</v>
      </c>
      <c r="G924" s="1" t="s">
        <v>14</v>
      </c>
      <c r="H924" s="1" t="s">
        <v>3</v>
      </c>
      <c r="I924" s="1" t="s">
        <v>24</v>
      </c>
      <c r="J924" s="1" t="s">
        <v>321</v>
      </c>
      <c r="K924" s="1" t="s">
        <v>49</v>
      </c>
      <c r="L924" s="1" t="s">
        <v>574</v>
      </c>
      <c r="M924" s="1">
        <v>0.38</v>
      </c>
      <c r="N924" s="1" t="s">
        <v>8</v>
      </c>
      <c r="O924" s="1" t="s">
        <v>35</v>
      </c>
      <c r="P924" s="1" t="s">
        <v>564</v>
      </c>
      <c r="Q924" s="1" t="s">
        <v>1816</v>
      </c>
      <c r="R924" s="1">
        <v>85254</v>
      </c>
      <c r="S924" s="2">
        <v>42088</v>
      </c>
      <c r="T924" s="2">
        <v>42090</v>
      </c>
      <c r="U924" s="1">
        <v>18.643799999999999</v>
      </c>
      <c r="V924" s="1">
        <v>5</v>
      </c>
      <c r="W924" s="1">
        <v>27.02</v>
      </c>
      <c r="X924" s="1">
        <v>86153</v>
      </c>
      <c r="Y924" s="1">
        <f>Table1[[#This Row],[Unit Price]]-Table1[[#This Row],[Discount]]</f>
        <v>5.6099999999999994</v>
      </c>
      <c r="Z924" s="1" t="s">
        <v>3221</v>
      </c>
    </row>
    <row r="925" spans="1:26" x14ac:dyDescent="0.2">
      <c r="A925" s="3">
        <v>880</v>
      </c>
      <c r="B925" s="3" t="s">
        <v>1815</v>
      </c>
      <c r="C925" s="3" t="s">
        <v>1</v>
      </c>
      <c r="D925" s="3">
        <v>0.06</v>
      </c>
      <c r="E925" s="3">
        <v>22.84</v>
      </c>
      <c r="F925" s="3">
        <v>11.54</v>
      </c>
      <c r="G925" s="3" t="s">
        <v>14</v>
      </c>
      <c r="H925" s="3" t="s">
        <v>3</v>
      </c>
      <c r="I925" s="3" t="s">
        <v>24</v>
      </c>
      <c r="J925" s="3" t="s">
        <v>64</v>
      </c>
      <c r="K925" s="3" t="s">
        <v>49</v>
      </c>
      <c r="L925" s="3" t="s">
        <v>1817</v>
      </c>
      <c r="M925" s="3">
        <v>0.39</v>
      </c>
      <c r="N925" s="3" t="s">
        <v>8</v>
      </c>
      <c r="O925" s="3" t="s">
        <v>35</v>
      </c>
      <c r="P925" s="3" t="s">
        <v>564</v>
      </c>
      <c r="Q925" s="3" t="s">
        <v>1816</v>
      </c>
      <c r="R925" s="3">
        <v>85254</v>
      </c>
      <c r="S925" s="4">
        <v>42088</v>
      </c>
      <c r="T925" s="4">
        <v>42090</v>
      </c>
      <c r="U925" s="3">
        <v>-31.24</v>
      </c>
      <c r="V925" s="3">
        <v>1</v>
      </c>
      <c r="W925" s="3">
        <v>27.67</v>
      </c>
      <c r="X925" s="3">
        <v>86153</v>
      </c>
      <c r="Y925" s="3">
        <f>Table1[[#This Row],[Unit Price]]-Table1[[#This Row],[Discount]]</f>
        <v>22.78</v>
      </c>
      <c r="Z925" s="3" t="s">
        <v>3221</v>
      </c>
    </row>
    <row r="926" spans="1:26" x14ac:dyDescent="0.2">
      <c r="A926" s="1">
        <v>1241</v>
      </c>
      <c r="B926" s="1" t="s">
        <v>1660</v>
      </c>
      <c r="C926" s="1" t="s">
        <v>1</v>
      </c>
      <c r="D926" s="1">
        <v>0.06</v>
      </c>
      <c r="E926" s="1">
        <v>200.97</v>
      </c>
      <c r="F926" s="1">
        <v>15.59</v>
      </c>
      <c r="G926" s="1" t="s">
        <v>2</v>
      </c>
      <c r="H926" s="1" t="s">
        <v>3</v>
      </c>
      <c r="I926" s="1" t="s">
        <v>16</v>
      </c>
      <c r="J926" s="1" t="s">
        <v>32</v>
      </c>
      <c r="K926" s="1" t="s">
        <v>33</v>
      </c>
      <c r="L926" s="1" t="s">
        <v>916</v>
      </c>
      <c r="M926" s="1">
        <v>0.36</v>
      </c>
      <c r="N926" s="1" t="s">
        <v>8</v>
      </c>
      <c r="O926" s="1" t="s">
        <v>9</v>
      </c>
      <c r="P926" s="1" t="s">
        <v>140</v>
      </c>
      <c r="Q926" s="1" t="s">
        <v>1180</v>
      </c>
      <c r="R926" s="1">
        <v>36830</v>
      </c>
      <c r="S926" s="2">
        <v>42088</v>
      </c>
      <c r="T926" s="2">
        <v>42088</v>
      </c>
      <c r="U926" s="1">
        <v>531.61800000000005</v>
      </c>
      <c r="V926" s="1">
        <v>7</v>
      </c>
      <c r="W926" s="1">
        <v>1348.83</v>
      </c>
      <c r="X926" s="1">
        <v>90881</v>
      </c>
      <c r="Y926" s="1">
        <f>Table1[[#This Row],[Unit Price]]-Table1[[#This Row],[Discount]]</f>
        <v>200.91</v>
      </c>
      <c r="Z926" s="1" t="s">
        <v>3219</v>
      </c>
    </row>
    <row r="927" spans="1:26" x14ac:dyDescent="0.2">
      <c r="A927" s="3">
        <v>1648</v>
      </c>
      <c r="B927" s="3" t="s">
        <v>1818</v>
      </c>
      <c r="C927" s="3" t="s">
        <v>1</v>
      </c>
      <c r="D927" s="3">
        <v>0.08</v>
      </c>
      <c r="E927" s="3">
        <v>46.89</v>
      </c>
      <c r="F927" s="3">
        <v>5.0999999999999996</v>
      </c>
      <c r="G927" s="3" t="s">
        <v>14</v>
      </c>
      <c r="H927" s="3" t="s">
        <v>70</v>
      </c>
      <c r="I927" s="3" t="s">
        <v>24</v>
      </c>
      <c r="J927" s="3" t="s">
        <v>71</v>
      </c>
      <c r="K927" s="3" t="s">
        <v>120</v>
      </c>
      <c r="L927" s="3" t="s">
        <v>1819</v>
      </c>
      <c r="M927" s="3">
        <v>0.46</v>
      </c>
      <c r="N927" s="3" t="s">
        <v>8</v>
      </c>
      <c r="O927" s="3" t="s">
        <v>28</v>
      </c>
      <c r="P927" s="3" t="s">
        <v>79</v>
      </c>
      <c r="Q927" s="3" t="s">
        <v>640</v>
      </c>
      <c r="R927" s="3">
        <v>60098</v>
      </c>
      <c r="S927" s="4">
        <v>42088</v>
      </c>
      <c r="T927" s="4">
        <v>42090</v>
      </c>
      <c r="U927" s="3">
        <v>507.63299999999998</v>
      </c>
      <c r="V927" s="3">
        <v>17</v>
      </c>
      <c r="W927" s="3">
        <v>735.7</v>
      </c>
      <c r="X927" s="3">
        <v>91043</v>
      </c>
      <c r="Y927" s="3">
        <f>Table1[[#This Row],[Unit Price]]-Table1[[#This Row],[Discount]]</f>
        <v>46.81</v>
      </c>
      <c r="Z927" s="3" t="s">
        <v>3220</v>
      </c>
    </row>
    <row r="928" spans="1:26" x14ac:dyDescent="0.2">
      <c r="A928" s="1">
        <v>1648</v>
      </c>
      <c r="B928" s="1" t="s">
        <v>1818</v>
      </c>
      <c r="C928" s="1" t="s">
        <v>1</v>
      </c>
      <c r="D928" s="1">
        <v>0.05</v>
      </c>
      <c r="E928" s="1">
        <v>12.98</v>
      </c>
      <c r="F928" s="1">
        <v>3.14</v>
      </c>
      <c r="G928" s="1" t="s">
        <v>14</v>
      </c>
      <c r="H928" s="1" t="s">
        <v>70</v>
      </c>
      <c r="I928" s="1" t="s">
        <v>24</v>
      </c>
      <c r="J928" s="1" t="s">
        <v>544</v>
      </c>
      <c r="K928" s="1" t="s">
        <v>18</v>
      </c>
      <c r="L928" s="1" t="s">
        <v>545</v>
      </c>
      <c r="M928" s="1">
        <v>0.6</v>
      </c>
      <c r="N928" s="1" t="s">
        <v>8</v>
      </c>
      <c r="O928" s="1" t="s">
        <v>28</v>
      </c>
      <c r="P928" s="1" t="s">
        <v>79</v>
      </c>
      <c r="Q928" s="1" t="s">
        <v>640</v>
      </c>
      <c r="R928" s="1">
        <v>60098</v>
      </c>
      <c r="S928" s="2">
        <v>42088</v>
      </c>
      <c r="T928" s="2">
        <v>42088</v>
      </c>
      <c r="U928" s="1">
        <v>38.229999999999997</v>
      </c>
      <c r="V928" s="1">
        <v>18</v>
      </c>
      <c r="W928" s="1">
        <v>225.59</v>
      </c>
      <c r="X928" s="1">
        <v>91043</v>
      </c>
      <c r="Y928" s="1">
        <f>Table1[[#This Row],[Unit Price]]-Table1[[#This Row],[Discount]]</f>
        <v>12.93</v>
      </c>
      <c r="Z928" s="1" t="s">
        <v>3220</v>
      </c>
    </row>
    <row r="929" spans="1:26" x14ac:dyDescent="0.2">
      <c r="A929" s="3">
        <v>1829</v>
      </c>
      <c r="B929" s="3" t="s">
        <v>230</v>
      </c>
      <c r="C929" s="3" t="s">
        <v>1</v>
      </c>
      <c r="D929" s="3">
        <v>0.01</v>
      </c>
      <c r="E929" s="3">
        <v>10.64</v>
      </c>
      <c r="F929" s="3">
        <v>5.16</v>
      </c>
      <c r="G929" s="3" t="s">
        <v>63</v>
      </c>
      <c r="H929" s="3" t="s">
        <v>70</v>
      </c>
      <c r="I929" s="3" t="s">
        <v>4</v>
      </c>
      <c r="J929" s="3" t="s">
        <v>102</v>
      </c>
      <c r="K929" s="3" t="s">
        <v>49</v>
      </c>
      <c r="L929" s="3" t="s">
        <v>1820</v>
      </c>
      <c r="M929" s="3">
        <v>0.56999999999999995</v>
      </c>
      <c r="N929" s="3" t="s">
        <v>8</v>
      </c>
      <c r="O929" s="3" t="s">
        <v>28</v>
      </c>
      <c r="P929" s="3" t="s">
        <v>189</v>
      </c>
      <c r="Q929" s="3" t="s">
        <v>232</v>
      </c>
      <c r="R929" s="3">
        <v>52402</v>
      </c>
      <c r="S929" s="4">
        <v>42088</v>
      </c>
      <c r="T929" s="4">
        <v>42090</v>
      </c>
      <c r="U929" s="3">
        <v>-11.69</v>
      </c>
      <c r="V929" s="3">
        <v>5</v>
      </c>
      <c r="W929" s="3">
        <v>58.52</v>
      </c>
      <c r="X929" s="3">
        <v>86957</v>
      </c>
      <c r="Y929" s="3">
        <f>Table1[[#This Row],[Unit Price]]-Table1[[#This Row],[Discount]]</f>
        <v>10.63</v>
      </c>
      <c r="Z929" s="3" t="s">
        <v>3220</v>
      </c>
    </row>
    <row r="930" spans="1:26" x14ac:dyDescent="0.2">
      <c r="A930" s="1">
        <v>2201</v>
      </c>
      <c r="B930" s="1" t="s">
        <v>1821</v>
      </c>
      <c r="C930" s="1" t="s">
        <v>1</v>
      </c>
      <c r="D930" s="1">
        <v>0.17</v>
      </c>
      <c r="E930" s="1">
        <v>14.89</v>
      </c>
      <c r="F930" s="1">
        <v>13.56</v>
      </c>
      <c r="G930" s="1" t="s">
        <v>14</v>
      </c>
      <c r="H930" s="1" t="s">
        <v>3</v>
      </c>
      <c r="I930" s="1" t="s">
        <v>4</v>
      </c>
      <c r="J930" s="1" t="s">
        <v>102</v>
      </c>
      <c r="K930" s="1" t="s">
        <v>40</v>
      </c>
      <c r="L930" s="1" t="s">
        <v>1822</v>
      </c>
      <c r="M930" s="1">
        <v>0.57999999999999996</v>
      </c>
      <c r="N930" s="1" t="s">
        <v>8</v>
      </c>
      <c r="O930" s="1" t="s">
        <v>28</v>
      </c>
      <c r="P930" s="1" t="s">
        <v>60</v>
      </c>
      <c r="Q930" s="1" t="s">
        <v>1823</v>
      </c>
      <c r="R930" s="1">
        <v>55420</v>
      </c>
      <c r="S930" s="2">
        <v>42088</v>
      </c>
      <c r="T930" s="2">
        <v>42090</v>
      </c>
      <c r="U930" s="1">
        <v>-9.1300000000000008</v>
      </c>
      <c r="V930" s="1">
        <v>1</v>
      </c>
      <c r="W930" s="1">
        <v>27.96</v>
      </c>
      <c r="X930" s="1">
        <v>86054</v>
      </c>
      <c r="Y930" s="1">
        <f>Table1[[#This Row],[Unit Price]]-Table1[[#This Row],[Discount]]</f>
        <v>14.72</v>
      </c>
      <c r="Z930" s="1" t="s">
        <v>3220</v>
      </c>
    </row>
    <row r="931" spans="1:26" x14ac:dyDescent="0.2">
      <c r="A931" s="3">
        <v>3100</v>
      </c>
      <c r="B931" s="3" t="s">
        <v>1824</v>
      </c>
      <c r="C931" s="3" t="s">
        <v>1</v>
      </c>
      <c r="D931" s="3">
        <v>7.0000000000000007E-2</v>
      </c>
      <c r="E931" s="3">
        <v>35.99</v>
      </c>
      <c r="F931" s="3">
        <v>5</v>
      </c>
      <c r="G931" s="3" t="s">
        <v>14</v>
      </c>
      <c r="H931" s="3" t="s">
        <v>15</v>
      </c>
      <c r="I931" s="3" t="s">
        <v>16</v>
      </c>
      <c r="J931" s="3" t="s">
        <v>111</v>
      </c>
      <c r="K931" s="3" t="s">
        <v>26</v>
      </c>
      <c r="L931" s="3" t="s">
        <v>1825</v>
      </c>
      <c r="M931" s="3">
        <v>0.82</v>
      </c>
      <c r="N931" s="3" t="s">
        <v>8</v>
      </c>
      <c r="O931" s="3" t="s">
        <v>9</v>
      </c>
      <c r="P931" s="3" t="s">
        <v>99</v>
      </c>
      <c r="Q931" s="3" t="s">
        <v>1826</v>
      </c>
      <c r="R931" s="3">
        <v>33334</v>
      </c>
      <c r="S931" s="4">
        <v>42088</v>
      </c>
      <c r="T931" s="4">
        <v>42090</v>
      </c>
      <c r="U931" s="3">
        <v>-299.81420000000003</v>
      </c>
      <c r="V931" s="3">
        <v>1</v>
      </c>
      <c r="W931" s="3">
        <v>31.71</v>
      </c>
      <c r="X931" s="3">
        <v>89988</v>
      </c>
      <c r="Y931" s="3">
        <f>Table1[[#This Row],[Unit Price]]-Table1[[#This Row],[Discount]]</f>
        <v>35.92</v>
      </c>
      <c r="Z931" s="3" t="s">
        <v>3219</v>
      </c>
    </row>
    <row r="932" spans="1:26" x14ac:dyDescent="0.2">
      <c r="A932" s="1">
        <v>693</v>
      </c>
      <c r="B932" s="1" t="s">
        <v>1525</v>
      </c>
      <c r="C932" s="1" t="s">
        <v>23</v>
      </c>
      <c r="D932" s="1">
        <v>0.02</v>
      </c>
      <c r="E932" s="1">
        <v>500.98</v>
      </c>
      <c r="F932" s="1">
        <v>41.44</v>
      </c>
      <c r="G932" s="1" t="s">
        <v>2</v>
      </c>
      <c r="H932" s="1" t="s">
        <v>3</v>
      </c>
      <c r="I932" s="1" t="s">
        <v>4</v>
      </c>
      <c r="J932" s="1" t="s">
        <v>93</v>
      </c>
      <c r="K932" s="1" t="s">
        <v>6</v>
      </c>
      <c r="L932" s="1" t="s">
        <v>1827</v>
      </c>
      <c r="M932" s="1">
        <v>0.66</v>
      </c>
      <c r="N932" s="1" t="s">
        <v>8</v>
      </c>
      <c r="O932" s="1" t="s">
        <v>35</v>
      </c>
      <c r="P932" s="1" t="s">
        <v>36</v>
      </c>
      <c r="Q932" s="1" t="s">
        <v>1526</v>
      </c>
      <c r="R932" s="1">
        <v>80229</v>
      </c>
      <c r="S932" s="2">
        <v>42088</v>
      </c>
      <c r="T932" s="2">
        <v>42088</v>
      </c>
      <c r="U932" s="1">
        <v>2568.4629</v>
      </c>
      <c r="V932" s="1">
        <v>7</v>
      </c>
      <c r="W932" s="1">
        <v>3722.41</v>
      </c>
      <c r="X932" s="1">
        <v>87811</v>
      </c>
      <c r="Y932" s="1">
        <f>Table1[[#This Row],[Unit Price]]-Table1[[#This Row],[Discount]]</f>
        <v>500.96000000000004</v>
      </c>
      <c r="Z932" s="1" t="s">
        <v>3221</v>
      </c>
    </row>
    <row r="933" spans="1:26" x14ac:dyDescent="0.2">
      <c r="A933" s="3">
        <v>1557</v>
      </c>
      <c r="B933" s="3" t="s">
        <v>1828</v>
      </c>
      <c r="C933" s="3" t="s">
        <v>23</v>
      </c>
      <c r="D933" s="3">
        <v>0.09</v>
      </c>
      <c r="E933" s="3">
        <v>60.98</v>
      </c>
      <c r="F933" s="3">
        <v>49</v>
      </c>
      <c r="G933" s="3" t="s">
        <v>14</v>
      </c>
      <c r="H933" s="3" t="s">
        <v>15</v>
      </c>
      <c r="I933" s="3" t="s">
        <v>24</v>
      </c>
      <c r="J933" s="3" t="s">
        <v>71</v>
      </c>
      <c r="K933" s="3" t="s">
        <v>40</v>
      </c>
      <c r="L933" s="3" t="s">
        <v>1506</v>
      </c>
      <c r="M933" s="3">
        <v>0.59</v>
      </c>
      <c r="N933" s="3" t="s">
        <v>8</v>
      </c>
      <c r="O933" s="3" t="s">
        <v>9</v>
      </c>
      <c r="P933" s="3" t="s">
        <v>218</v>
      </c>
      <c r="Q933" s="3" t="s">
        <v>1829</v>
      </c>
      <c r="R933" s="3">
        <v>22003</v>
      </c>
      <c r="S933" s="4">
        <v>42088</v>
      </c>
      <c r="T933" s="4">
        <v>42096</v>
      </c>
      <c r="U933" s="3">
        <v>-954.75800000000004</v>
      </c>
      <c r="V933" s="3">
        <v>15</v>
      </c>
      <c r="W933" s="3">
        <v>879.62</v>
      </c>
      <c r="X933" s="3">
        <v>87426</v>
      </c>
      <c r="Y933" s="3">
        <f>Table1[[#This Row],[Unit Price]]-Table1[[#This Row],[Discount]]</f>
        <v>60.889999999999993</v>
      </c>
      <c r="Z933" s="3" t="s">
        <v>3219</v>
      </c>
    </row>
    <row r="934" spans="1:26" x14ac:dyDescent="0.2">
      <c r="A934" s="1">
        <v>1557</v>
      </c>
      <c r="B934" s="1" t="s">
        <v>1828</v>
      </c>
      <c r="C934" s="1" t="s">
        <v>23</v>
      </c>
      <c r="D934" s="1">
        <v>0.05</v>
      </c>
      <c r="E934" s="1">
        <v>29.89</v>
      </c>
      <c r="F934" s="1">
        <v>1.99</v>
      </c>
      <c r="G934" s="1" t="s">
        <v>14</v>
      </c>
      <c r="H934" s="1" t="s">
        <v>15</v>
      </c>
      <c r="I934" s="1" t="s">
        <v>16</v>
      </c>
      <c r="J934" s="1" t="s">
        <v>17</v>
      </c>
      <c r="K934" s="1" t="s">
        <v>18</v>
      </c>
      <c r="L934" s="1" t="s">
        <v>419</v>
      </c>
      <c r="M934" s="1">
        <v>0.5</v>
      </c>
      <c r="N934" s="1" t="s">
        <v>8</v>
      </c>
      <c r="O934" s="1" t="s">
        <v>9</v>
      </c>
      <c r="P934" s="1" t="s">
        <v>218</v>
      </c>
      <c r="Q934" s="1" t="s">
        <v>1829</v>
      </c>
      <c r="R934" s="1">
        <v>22003</v>
      </c>
      <c r="S934" s="2">
        <v>42088</v>
      </c>
      <c r="T934" s="2">
        <v>42090</v>
      </c>
      <c r="U934" s="1">
        <v>219.4734</v>
      </c>
      <c r="V934" s="1">
        <v>12</v>
      </c>
      <c r="W934" s="1">
        <v>361.19</v>
      </c>
      <c r="X934" s="1">
        <v>87426</v>
      </c>
      <c r="Y934" s="1">
        <f>Table1[[#This Row],[Unit Price]]-Table1[[#This Row],[Discount]]</f>
        <v>29.84</v>
      </c>
      <c r="Z934" s="1" t="s">
        <v>3219</v>
      </c>
    </row>
    <row r="935" spans="1:26" x14ac:dyDescent="0.2">
      <c r="A935" s="3">
        <v>1699</v>
      </c>
      <c r="B935" s="3" t="s">
        <v>1830</v>
      </c>
      <c r="C935" s="3" t="s">
        <v>23</v>
      </c>
      <c r="D935" s="3">
        <v>0.05</v>
      </c>
      <c r="E935" s="3">
        <v>3.98</v>
      </c>
      <c r="F935" s="3">
        <v>5.26</v>
      </c>
      <c r="G935" s="3" t="s">
        <v>14</v>
      </c>
      <c r="H935" s="3" t="s">
        <v>3</v>
      </c>
      <c r="I935" s="3" t="s">
        <v>24</v>
      </c>
      <c r="J935" s="3" t="s">
        <v>48</v>
      </c>
      <c r="K935" s="3" t="s">
        <v>49</v>
      </c>
      <c r="L935" s="3" t="s">
        <v>1831</v>
      </c>
      <c r="M935" s="3">
        <v>0.38</v>
      </c>
      <c r="N935" s="3" t="s">
        <v>8</v>
      </c>
      <c r="O935" s="3" t="s">
        <v>87</v>
      </c>
      <c r="P935" s="3" t="s">
        <v>296</v>
      </c>
      <c r="Q935" s="3" t="s">
        <v>1832</v>
      </c>
      <c r="R935" s="3">
        <v>19057</v>
      </c>
      <c r="S935" s="4">
        <v>42088</v>
      </c>
      <c r="T935" s="4">
        <v>42092</v>
      </c>
      <c r="U935" s="3">
        <v>-152.52449999999999</v>
      </c>
      <c r="V935" s="3">
        <v>12</v>
      </c>
      <c r="W935" s="3">
        <v>49.44</v>
      </c>
      <c r="X935" s="3">
        <v>87345</v>
      </c>
      <c r="Y935" s="3">
        <f>Table1[[#This Row],[Unit Price]]-Table1[[#This Row],[Discount]]</f>
        <v>3.93</v>
      </c>
      <c r="Z935" s="3" t="s">
        <v>3222</v>
      </c>
    </row>
    <row r="936" spans="1:26" x14ac:dyDescent="0.2">
      <c r="A936" s="1">
        <v>1699</v>
      </c>
      <c r="B936" s="1" t="s">
        <v>1830</v>
      </c>
      <c r="C936" s="1" t="s">
        <v>23</v>
      </c>
      <c r="D936" s="1">
        <v>0.01</v>
      </c>
      <c r="E936" s="1">
        <v>6.48</v>
      </c>
      <c r="F936" s="1">
        <v>5.4</v>
      </c>
      <c r="G936" s="1" t="s">
        <v>14</v>
      </c>
      <c r="H936" s="1" t="s">
        <v>3</v>
      </c>
      <c r="I936" s="1" t="s">
        <v>24</v>
      </c>
      <c r="J936" s="1" t="s">
        <v>64</v>
      </c>
      <c r="K936" s="1" t="s">
        <v>49</v>
      </c>
      <c r="L936" s="1" t="s">
        <v>1833</v>
      </c>
      <c r="M936" s="1">
        <v>0.37</v>
      </c>
      <c r="N936" s="1" t="s">
        <v>8</v>
      </c>
      <c r="O936" s="1" t="s">
        <v>87</v>
      </c>
      <c r="P936" s="1" t="s">
        <v>296</v>
      </c>
      <c r="Q936" s="1" t="s">
        <v>1832</v>
      </c>
      <c r="R936" s="1">
        <v>19057</v>
      </c>
      <c r="S936" s="2">
        <v>42088</v>
      </c>
      <c r="T936" s="2">
        <v>42088</v>
      </c>
      <c r="U936" s="1">
        <v>-18.850000000000001</v>
      </c>
      <c r="V936" s="1">
        <v>2</v>
      </c>
      <c r="W936" s="1">
        <v>14.29</v>
      </c>
      <c r="X936" s="1">
        <v>87345</v>
      </c>
      <c r="Y936" s="1">
        <f>Table1[[#This Row],[Unit Price]]-Table1[[#This Row],[Discount]]</f>
        <v>6.4700000000000006</v>
      </c>
      <c r="Z936" s="1" t="s">
        <v>3222</v>
      </c>
    </row>
    <row r="937" spans="1:26" x14ac:dyDescent="0.2">
      <c r="A937" s="3">
        <v>290</v>
      </c>
      <c r="B937" s="3" t="s">
        <v>1834</v>
      </c>
      <c r="C937" s="3" t="s">
        <v>46</v>
      </c>
      <c r="D937" s="3">
        <v>0.04</v>
      </c>
      <c r="E937" s="3">
        <v>4.9800000000000004</v>
      </c>
      <c r="F937" s="3">
        <v>4.62</v>
      </c>
      <c r="G937" s="3" t="s">
        <v>14</v>
      </c>
      <c r="H937" s="3" t="s">
        <v>3</v>
      </c>
      <c r="I937" s="3" t="s">
        <v>16</v>
      </c>
      <c r="J937" s="3" t="s">
        <v>17</v>
      </c>
      <c r="K937" s="3" t="s">
        <v>18</v>
      </c>
      <c r="L937" s="3" t="s">
        <v>1197</v>
      </c>
      <c r="M937" s="3">
        <v>0.64</v>
      </c>
      <c r="N937" s="3" t="s">
        <v>8</v>
      </c>
      <c r="O937" s="3" t="s">
        <v>35</v>
      </c>
      <c r="P937" s="3" t="s">
        <v>36</v>
      </c>
      <c r="Q937" s="3" t="s">
        <v>1835</v>
      </c>
      <c r="R937" s="3">
        <v>80538</v>
      </c>
      <c r="S937" s="4">
        <v>42088</v>
      </c>
      <c r="T937" s="4">
        <v>42089</v>
      </c>
      <c r="U937" s="3">
        <v>-135.16</v>
      </c>
      <c r="V937" s="3">
        <v>20</v>
      </c>
      <c r="W937" s="3">
        <v>102.54</v>
      </c>
      <c r="X937" s="3">
        <v>90837</v>
      </c>
      <c r="Y937" s="3">
        <f>Table1[[#This Row],[Unit Price]]-Table1[[#This Row],[Discount]]</f>
        <v>4.9400000000000004</v>
      </c>
      <c r="Z937" s="3" t="s">
        <v>3221</v>
      </c>
    </row>
    <row r="938" spans="1:26" x14ac:dyDescent="0.2">
      <c r="A938" s="1">
        <v>2287</v>
      </c>
      <c r="B938" s="1" t="s">
        <v>1239</v>
      </c>
      <c r="C938" s="1" t="s">
        <v>46</v>
      </c>
      <c r="D938" s="1">
        <v>0.01</v>
      </c>
      <c r="E938" s="1">
        <v>18.97</v>
      </c>
      <c r="F938" s="1">
        <v>9.0299999999999994</v>
      </c>
      <c r="G938" s="1" t="s">
        <v>14</v>
      </c>
      <c r="H938" s="1" t="s">
        <v>70</v>
      </c>
      <c r="I938" s="1" t="s">
        <v>24</v>
      </c>
      <c r="J938" s="1" t="s">
        <v>64</v>
      </c>
      <c r="K938" s="1" t="s">
        <v>49</v>
      </c>
      <c r="L938" s="1" t="s">
        <v>606</v>
      </c>
      <c r="M938" s="1">
        <v>0.37</v>
      </c>
      <c r="N938" s="1" t="s">
        <v>8</v>
      </c>
      <c r="O938" s="1" t="s">
        <v>9</v>
      </c>
      <c r="P938" s="1" t="s">
        <v>247</v>
      </c>
      <c r="Q938" s="1" t="s">
        <v>1241</v>
      </c>
      <c r="R938" s="1">
        <v>29483</v>
      </c>
      <c r="S938" s="2">
        <v>42088</v>
      </c>
      <c r="T938" s="2">
        <v>42088</v>
      </c>
      <c r="U938" s="1">
        <v>-12.0267</v>
      </c>
      <c r="V938" s="1">
        <v>8</v>
      </c>
      <c r="W938" s="1">
        <v>164.67</v>
      </c>
      <c r="X938" s="1">
        <v>90146</v>
      </c>
      <c r="Y938" s="1">
        <f>Table1[[#This Row],[Unit Price]]-Table1[[#This Row],[Discount]]</f>
        <v>18.959999999999997</v>
      </c>
      <c r="Z938" s="1" t="s">
        <v>3219</v>
      </c>
    </row>
    <row r="939" spans="1:26" x14ac:dyDescent="0.2">
      <c r="A939" s="3">
        <v>2287</v>
      </c>
      <c r="B939" s="3" t="s">
        <v>1239</v>
      </c>
      <c r="C939" s="3" t="s">
        <v>46</v>
      </c>
      <c r="D939" s="3">
        <v>0.03</v>
      </c>
      <c r="E939" s="3">
        <v>12.28</v>
      </c>
      <c r="F939" s="3">
        <v>4.8600000000000003</v>
      </c>
      <c r="G939" s="3" t="s">
        <v>14</v>
      </c>
      <c r="H939" s="3" t="s">
        <v>70</v>
      </c>
      <c r="I939" s="3" t="s">
        <v>24</v>
      </c>
      <c r="J939" s="3" t="s">
        <v>64</v>
      </c>
      <c r="K939" s="3" t="s">
        <v>49</v>
      </c>
      <c r="L939" s="3" t="s">
        <v>1836</v>
      </c>
      <c r="M939" s="3">
        <v>0.38</v>
      </c>
      <c r="N939" s="3" t="s">
        <v>8</v>
      </c>
      <c r="O939" s="3" t="s">
        <v>9</v>
      </c>
      <c r="P939" s="3" t="s">
        <v>247</v>
      </c>
      <c r="Q939" s="3" t="s">
        <v>1241</v>
      </c>
      <c r="R939" s="3">
        <v>29483</v>
      </c>
      <c r="S939" s="4">
        <v>42088</v>
      </c>
      <c r="T939" s="4">
        <v>42089</v>
      </c>
      <c r="U939" s="3">
        <v>122.508</v>
      </c>
      <c r="V939" s="3">
        <v>6</v>
      </c>
      <c r="W939" s="3">
        <v>72.739999999999995</v>
      </c>
      <c r="X939" s="3">
        <v>90146</v>
      </c>
      <c r="Y939" s="3">
        <f>Table1[[#This Row],[Unit Price]]-Table1[[#This Row],[Discount]]</f>
        <v>12.25</v>
      </c>
      <c r="Z939" s="3" t="s">
        <v>3219</v>
      </c>
    </row>
    <row r="940" spans="1:26" x14ac:dyDescent="0.2">
      <c r="A940" s="1">
        <v>2287</v>
      </c>
      <c r="B940" s="1" t="s">
        <v>1239</v>
      </c>
      <c r="C940" s="1" t="s">
        <v>46</v>
      </c>
      <c r="D940" s="1">
        <v>0.05</v>
      </c>
      <c r="E940" s="1">
        <v>34.99</v>
      </c>
      <c r="F940" s="1">
        <v>7.73</v>
      </c>
      <c r="G940" s="1" t="s">
        <v>63</v>
      </c>
      <c r="H940" s="1" t="s">
        <v>70</v>
      </c>
      <c r="I940" s="1" t="s">
        <v>24</v>
      </c>
      <c r="J940" s="1" t="s">
        <v>25</v>
      </c>
      <c r="K940" s="1" t="s">
        <v>49</v>
      </c>
      <c r="L940" s="1" t="s">
        <v>1280</v>
      </c>
      <c r="M940" s="1">
        <v>0.59</v>
      </c>
      <c r="N940" s="1" t="s">
        <v>8</v>
      </c>
      <c r="O940" s="1" t="s">
        <v>9</v>
      </c>
      <c r="P940" s="1" t="s">
        <v>247</v>
      </c>
      <c r="Q940" s="1" t="s">
        <v>1241</v>
      </c>
      <c r="R940" s="1">
        <v>29483</v>
      </c>
      <c r="S940" s="2">
        <v>42088</v>
      </c>
      <c r="T940" s="2">
        <v>42090</v>
      </c>
      <c r="U940" s="1">
        <v>-12.0267</v>
      </c>
      <c r="V940" s="1">
        <v>12</v>
      </c>
      <c r="W940" s="1">
        <v>418.75</v>
      </c>
      <c r="X940" s="1">
        <v>90146</v>
      </c>
      <c r="Y940" s="1">
        <f>Table1[[#This Row],[Unit Price]]-Table1[[#This Row],[Discount]]</f>
        <v>34.940000000000005</v>
      </c>
      <c r="Z940" s="1" t="s">
        <v>3219</v>
      </c>
    </row>
    <row r="941" spans="1:26" x14ac:dyDescent="0.2">
      <c r="A941" s="3">
        <v>2833</v>
      </c>
      <c r="B941" s="3" t="s">
        <v>1837</v>
      </c>
      <c r="C941" s="3" t="s">
        <v>46</v>
      </c>
      <c r="D941" s="3">
        <v>0.03</v>
      </c>
      <c r="E941" s="3">
        <v>140.97999999999999</v>
      </c>
      <c r="F941" s="3">
        <v>36.090000000000003</v>
      </c>
      <c r="G941" s="3" t="s">
        <v>2</v>
      </c>
      <c r="H941" s="3" t="s">
        <v>3</v>
      </c>
      <c r="I941" s="3" t="s">
        <v>4</v>
      </c>
      <c r="J941" s="3" t="s">
        <v>93</v>
      </c>
      <c r="K941" s="3" t="s">
        <v>6</v>
      </c>
      <c r="L941" s="3" t="s">
        <v>1838</v>
      </c>
      <c r="M941" s="3">
        <v>0.77</v>
      </c>
      <c r="N941" s="3" t="s">
        <v>8</v>
      </c>
      <c r="O941" s="3" t="s">
        <v>28</v>
      </c>
      <c r="P941" s="3" t="s">
        <v>60</v>
      </c>
      <c r="Q941" s="3" t="s">
        <v>1839</v>
      </c>
      <c r="R941" s="3">
        <v>55076</v>
      </c>
      <c r="S941" s="4">
        <v>42088</v>
      </c>
      <c r="T941" s="4">
        <v>42090</v>
      </c>
      <c r="U941" s="3">
        <v>-221.5</v>
      </c>
      <c r="V941" s="3">
        <v>4</v>
      </c>
      <c r="W941" s="3">
        <v>608.80999999999995</v>
      </c>
      <c r="X941" s="3">
        <v>91030</v>
      </c>
      <c r="Y941" s="3">
        <f>Table1[[#This Row],[Unit Price]]-Table1[[#This Row],[Discount]]</f>
        <v>140.94999999999999</v>
      </c>
      <c r="Z941" s="3" t="s">
        <v>3220</v>
      </c>
    </row>
    <row r="942" spans="1:26" x14ac:dyDescent="0.2">
      <c r="A942" s="1">
        <v>2833</v>
      </c>
      <c r="B942" s="1" t="s">
        <v>1837</v>
      </c>
      <c r="C942" s="1" t="s">
        <v>46</v>
      </c>
      <c r="D942" s="1">
        <v>0.08</v>
      </c>
      <c r="E942" s="1">
        <v>65.989999999999995</v>
      </c>
      <c r="F942" s="1">
        <v>8.99</v>
      </c>
      <c r="G942" s="1" t="s">
        <v>14</v>
      </c>
      <c r="H942" s="1" t="s">
        <v>3</v>
      </c>
      <c r="I942" s="1" t="s">
        <v>16</v>
      </c>
      <c r="J942" s="1" t="s">
        <v>111</v>
      </c>
      <c r="K942" s="1" t="s">
        <v>49</v>
      </c>
      <c r="L942" s="1" t="s">
        <v>1840</v>
      </c>
      <c r="M942" s="1">
        <v>0.56000000000000005</v>
      </c>
      <c r="N942" s="1" t="s">
        <v>8</v>
      </c>
      <c r="O942" s="1" t="s">
        <v>28</v>
      </c>
      <c r="P942" s="1" t="s">
        <v>60</v>
      </c>
      <c r="Q942" s="1" t="s">
        <v>1839</v>
      </c>
      <c r="R942" s="1">
        <v>55076</v>
      </c>
      <c r="S942" s="2">
        <v>42088</v>
      </c>
      <c r="T942" s="2">
        <v>42089</v>
      </c>
      <c r="U942" s="1">
        <v>206.352</v>
      </c>
      <c r="V942" s="1">
        <v>15</v>
      </c>
      <c r="W942" s="1">
        <v>808.61</v>
      </c>
      <c r="X942" s="1">
        <v>91030</v>
      </c>
      <c r="Y942" s="1">
        <f>Table1[[#This Row],[Unit Price]]-Table1[[#This Row],[Discount]]</f>
        <v>65.91</v>
      </c>
      <c r="Z942" s="1" t="s">
        <v>3220</v>
      </c>
    </row>
    <row r="943" spans="1:26" x14ac:dyDescent="0.2">
      <c r="A943" s="3">
        <v>1767</v>
      </c>
      <c r="B943" s="3" t="s">
        <v>1841</v>
      </c>
      <c r="C943" s="3" t="s">
        <v>1</v>
      </c>
      <c r="D943" s="3">
        <v>0.01</v>
      </c>
      <c r="E943" s="3">
        <v>50.98</v>
      </c>
      <c r="F943" s="3">
        <v>6.5</v>
      </c>
      <c r="G943" s="3" t="s">
        <v>14</v>
      </c>
      <c r="H943" s="3" t="s">
        <v>47</v>
      </c>
      <c r="I943" s="3" t="s">
        <v>16</v>
      </c>
      <c r="J943" s="3" t="s">
        <v>17</v>
      </c>
      <c r="K943" s="3" t="s">
        <v>49</v>
      </c>
      <c r="L943" s="3" t="s">
        <v>1842</v>
      </c>
      <c r="M943" s="3">
        <v>0.73</v>
      </c>
      <c r="N943" s="3" t="s">
        <v>8</v>
      </c>
      <c r="O943" s="3" t="s">
        <v>9</v>
      </c>
      <c r="P943" s="3" t="s">
        <v>51</v>
      </c>
      <c r="Q943" s="3" t="s">
        <v>1843</v>
      </c>
      <c r="R943" s="3">
        <v>30265</v>
      </c>
      <c r="S943" s="4">
        <v>42089</v>
      </c>
      <c r="T943" s="4">
        <v>42090</v>
      </c>
      <c r="U943" s="3">
        <v>5.3396999999999997</v>
      </c>
      <c r="V943" s="3">
        <v>16</v>
      </c>
      <c r="W943" s="3">
        <v>818.49</v>
      </c>
      <c r="X943" s="3">
        <v>89211</v>
      </c>
      <c r="Y943" s="3">
        <f>Table1[[#This Row],[Unit Price]]-Table1[[#This Row],[Discount]]</f>
        <v>50.97</v>
      </c>
      <c r="Z943" s="3" t="s">
        <v>3219</v>
      </c>
    </row>
    <row r="944" spans="1:26" x14ac:dyDescent="0.2">
      <c r="A944" s="1">
        <v>2114</v>
      </c>
      <c r="B944" s="1" t="s">
        <v>1351</v>
      </c>
      <c r="C944" s="1" t="s">
        <v>1</v>
      </c>
      <c r="D944" s="1">
        <v>0.08</v>
      </c>
      <c r="E944" s="1">
        <v>6.68</v>
      </c>
      <c r="F944" s="1">
        <v>1.5</v>
      </c>
      <c r="G944" s="1" t="s">
        <v>14</v>
      </c>
      <c r="H944" s="1" t="s">
        <v>70</v>
      </c>
      <c r="I944" s="1" t="s">
        <v>24</v>
      </c>
      <c r="J944" s="1" t="s">
        <v>25</v>
      </c>
      <c r="K944" s="1" t="s">
        <v>26</v>
      </c>
      <c r="L944" s="1" t="s">
        <v>1844</v>
      </c>
      <c r="M944" s="1">
        <v>0.48</v>
      </c>
      <c r="N944" s="1" t="s">
        <v>8</v>
      </c>
      <c r="O944" s="1" t="s">
        <v>9</v>
      </c>
      <c r="P944" s="1" t="s">
        <v>218</v>
      </c>
      <c r="Q944" s="1" t="s">
        <v>1353</v>
      </c>
      <c r="R944" s="1">
        <v>23518</v>
      </c>
      <c r="S944" s="2">
        <v>42089</v>
      </c>
      <c r="T944" s="2">
        <v>42091</v>
      </c>
      <c r="U944" s="1">
        <v>-601.80399999999997</v>
      </c>
      <c r="V944" s="1">
        <v>10</v>
      </c>
      <c r="W944" s="1">
        <v>66.12</v>
      </c>
      <c r="X944" s="1">
        <v>88403</v>
      </c>
      <c r="Y944" s="1">
        <f>Table1[[#This Row],[Unit Price]]-Table1[[#This Row],[Discount]]</f>
        <v>6.6</v>
      </c>
      <c r="Z944" s="1" t="s">
        <v>3219</v>
      </c>
    </row>
    <row r="945" spans="1:26" x14ac:dyDescent="0.2">
      <c r="A945" s="3">
        <v>3379</v>
      </c>
      <c r="B945" s="3" t="s">
        <v>1845</v>
      </c>
      <c r="C945" s="3" t="s">
        <v>1</v>
      </c>
      <c r="D945" s="3">
        <v>0</v>
      </c>
      <c r="E945" s="3">
        <v>19.98</v>
      </c>
      <c r="F945" s="3">
        <v>5.97</v>
      </c>
      <c r="G945" s="3" t="s">
        <v>63</v>
      </c>
      <c r="H945" s="3" t="s">
        <v>70</v>
      </c>
      <c r="I945" s="3" t="s">
        <v>24</v>
      </c>
      <c r="J945" s="3" t="s">
        <v>64</v>
      </c>
      <c r="K945" s="3" t="s">
        <v>49</v>
      </c>
      <c r="L945" s="3" t="s">
        <v>1846</v>
      </c>
      <c r="M945" s="3">
        <v>0.38</v>
      </c>
      <c r="N945" s="3" t="s">
        <v>8</v>
      </c>
      <c r="O945" s="3" t="s">
        <v>9</v>
      </c>
      <c r="P945" s="3" t="s">
        <v>51</v>
      </c>
      <c r="Q945" s="3" t="s">
        <v>1847</v>
      </c>
      <c r="R945" s="3">
        <v>30144</v>
      </c>
      <c r="S945" s="4">
        <v>42089</v>
      </c>
      <c r="T945" s="4">
        <v>42092</v>
      </c>
      <c r="U945" s="3">
        <v>-189.714</v>
      </c>
      <c r="V945" s="3">
        <v>12</v>
      </c>
      <c r="W945" s="3">
        <v>249.07</v>
      </c>
      <c r="X945" s="3">
        <v>88837</v>
      </c>
      <c r="Y945" s="3">
        <f>Table1[[#This Row],[Unit Price]]-Table1[[#This Row],[Discount]]</f>
        <v>19.98</v>
      </c>
      <c r="Z945" s="3" t="s">
        <v>3219</v>
      </c>
    </row>
    <row r="946" spans="1:26" x14ac:dyDescent="0.2">
      <c r="A946" s="1">
        <v>2124</v>
      </c>
      <c r="B946" s="1" t="s">
        <v>12</v>
      </c>
      <c r="C946" s="1" t="s">
        <v>13</v>
      </c>
      <c r="D946" s="1">
        <v>0.03</v>
      </c>
      <c r="E946" s="1">
        <v>124.49</v>
      </c>
      <c r="F946" s="1">
        <v>51.94</v>
      </c>
      <c r="G946" s="1" t="s">
        <v>2</v>
      </c>
      <c r="H946" s="1" t="s">
        <v>70</v>
      </c>
      <c r="I946" s="1" t="s">
        <v>4</v>
      </c>
      <c r="J946" s="1" t="s">
        <v>5</v>
      </c>
      <c r="K946" s="1" t="s">
        <v>6</v>
      </c>
      <c r="L946" s="1" t="s">
        <v>1125</v>
      </c>
      <c r="M946" s="1">
        <v>0.63</v>
      </c>
      <c r="N946" s="1" t="s">
        <v>8</v>
      </c>
      <c r="O946" s="1" t="s">
        <v>9</v>
      </c>
      <c r="P946" s="1" t="s">
        <v>20</v>
      </c>
      <c r="Q946" s="1" t="s">
        <v>21</v>
      </c>
      <c r="R946" s="1">
        <v>72301</v>
      </c>
      <c r="S946" s="2">
        <v>42089</v>
      </c>
      <c r="T946" s="2">
        <v>42090</v>
      </c>
      <c r="U946" s="1">
        <v>18.173999999999999</v>
      </c>
      <c r="V946" s="1">
        <v>21</v>
      </c>
      <c r="W946" s="1">
        <v>2761.94</v>
      </c>
      <c r="X946" s="1">
        <v>89666</v>
      </c>
      <c r="Y946" s="1">
        <f>Table1[[#This Row],[Unit Price]]-Table1[[#This Row],[Discount]]</f>
        <v>124.46</v>
      </c>
      <c r="Z946" s="1" t="s">
        <v>3219</v>
      </c>
    </row>
    <row r="947" spans="1:26" x14ac:dyDescent="0.2">
      <c r="A947" s="3">
        <v>2066</v>
      </c>
      <c r="B947" s="3" t="s">
        <v>1848</v>
      </c>
      <c r="C947" s="3" t="s">
        <v>92</v>
      </c>
      <c r="D947" s="3">
        <v>0.09</v>
      </c>
      <c r="E947" s="3">
        <v>20.89</v>
      </c>
      <c r="F947" s="3">
        <v>11.52</v>
      </c>
      <c r="G947" s="3" t="s">
        <v>14</v>
      </c>
      <c r="H947" s="3" t="s">
        <v>47</v>
      </c>
      <c r="I947" s="3" t="s">
        <v>24</v>
      </c>
      <c r="J947" s="3" t="s">
        <v>54</v>
      </c>
      <c r="K947" s="3" t="s">
        <v>49</v>
      </c>
      <c r="L947" s="3" t="s">
        <v>1849</v>
      </c>
      <c r="M947" s="3">
        <v>0.83</v>
      </c>
      <c r="N947" s="3" t="s">
        <v>8</v>
      </c>
      <c r="O947" s="3" t="s">
        <v>9</v>
      </c>
      <c r="P947" s="3" t="s">
        <v>73</v>
      </c>
      <c r="Q947" s="3" t="s">
        <v>1850</v>
      </c>
      <c r="R947" s="3">
        <v>28079</v>
      </c>
      <c r="S947" s="4">
        <v>42089</v>
      </c>
      <c r="T947" s="4">
        <v>42090</v>
      </c>
      <c r="U947" s="3">
        <v>-133.54599999999999</v>
      </c>
      <c r="V947" s="3">
        <v>7</v>
      </c>
      <c r="W947" s="3">
        <v>146.5</v>
      </c>
      <c r="X947" s="3">
        <v>85833</v>
      </c>
      <c r="Y947" s="3">
        <f>Table1[[#This Row],[Unit Price]]-Table1[[#This Row],[Discount]]</f>
        <v>20.8</v>
      </c>
      <c r="Z947" s="3" t="s">
        <v>3219</v>
      </c>
    </row>
    <row r="948" spans="1:26" x14ac:dyDescent="0.2">
      <c r="A948" s="1">
        <v>2419</v>
      </c>
      <c r="B948" s="1" t="s">
        <v>1851</v>
      </c>
      <c r="C948" s="1" t="s">
        <v>46</v>
      </c>
      <c r="D948" s="1">
        <v>7.0000000000000007E-2</v>
      </c>
      <c r="E948" s="1">
        <v>225.04</v>
      </c>
      <c r="F948" s="1">
        <v>11.79</v>
      </c>
      <c r="G948" s="1" t="s">
        <v>14</v>
      </c>
      <c r="H948" s="1" t="s">
        <v>15</v>
      </c>
      <c r="I948" s="1" t="s">
        <v>24</v>
      </c>
      <c r="J948" s="1" t="s">
        <v>71</v>
      </c>
      <c r="K948" s="1" t="s">
        <v>120</v>
      </c>
      <c r="L948" s="1" t="s">
        <v>1852</v>
      </c>
      <c r="M948" s="1">
        <v>0.42</v>
      </c>
      <c r="N948" s="1" t="s">
        <v>8</v>
      </c>
      <c r="O948" s="1" t="s">
        <v>9</v>
      </c>
      <c r="P948" s="1" t="s">
        <v>218</v>
      </c>
      <c r="Q948" s="1" t="s">
        <v>1853</v>
      </c>
      <c r="R948" s="1">
        <v>23701</v>
      </c>
      <c r="S948" s="2">
        <v>42089</v>
      </c>
      <c r="T948" s="2">
        <v>42089</v>
      </c>
      <c r="U948" s="1">
        <v>-162.91800000000001</v>
      </c>
      <c r="V948" s="1">
        <v>5</v>
      </c>
      <c r="W948" s="1">
        <v>1130.1500000000001</v>
      </c>
      <c r="X948" s="1">
        <v>86751</v>
      </c>
      <c r="Y948" s="1">
        <f>Table1[[#This Row],[Unit Price]]-Table1[[#This Row],[Discount]]</f>
        <v>224.97</v>
      </c>
      <c r="Z948" s="1" t="s">
        <v>3219</v>
      </c>
    </row>
    <row r="949" spans="1:26" x14ac:dyDescent="0.2">
      <c r="A949" s="3">
        <v>2419</v>
      </c>
      <c r="B949" s="3" t="s">
        <v>1851</v>
      </c>
      <c r="C949" s="3" t="s">
        <v>46</v>
      </c>
      <c r="D949" s="3">
        <v>0.03</v>
      </c>
      <c r="E949" s="3">
        <v>7.84</v>
      </c>
      <c r="F949" s="3">
        <v>4.71</v>
      </c>
      <c r="G949" s="3" t="s">
        <v>14</v>
      </c>
      <c r="H949" s="3" t="s">
        <v>15</v>
      </c>
      <c r="I949" s="3" t="s">
        <v>24</v>
      </c>
      <c r="J949" s="3" t="s">
        <v>48</v>
      </c>
      <c r="K949" s="3" t="s">
        <v>49</v>
      </c>
      <c r="L949" s="3" t="s">
        <v>655</v>
      </c>
      <c r="M949" s="3">
        <v>0.35</v>
      </c>
      <c r="N949" s="3" t="s">
        <v>8</v>
      </c>
      <c r="O949" s="3" t="s">
        <v>9</v>
      </c>
      <c r="P949" s="3" t="s">
        <v>218</v>
      </c>
      <c r="Q949" s="3" t="s">
        <v>1853</v>
      </c>
      <c r="R949" s="3">
        <v>23701</v>
      </c>
      <c r="S949" s="4">
        <v>42089</v>
      </c>
      <c r="T949" s="4">
        <v>42092</v>
      </c>
      <c r="U949" s="3">
        <v>859.71780000000001</v>
      </c>
      <c r="V949" s="3">
        <v>7</v>
      </c>
      <c r="W949" s="3">
        <v>54.37</v>
      </c>
      <c r="X949" s="3">
        <v>86751</v>
      </c>
      <c r="Y949" s="3">
        <f>Table1[[#This Row],[Unit Price]]-Table1[[#This Row],[Discount]]</f>
        <v>7.81</v>
      </c>
      <c r="Z949" s="3" t="s">
        <v>3219</v>
      </c>
    </row>
    <row r="950" spans="1:26" x14ac:dyDescent="0.2">
      <c r="A950" s="1">
        <v>2773</v>
      </c>
      <c r="B950" s="1" t="s">
        <v>1854</v>
      </c>
      <c r="C950" s="1" t="s">
        <v>46</v>
      </c>
      <c r="D950" s="1">
        <v>0.1</v>
      </c>
      <c r="E950" s="1">
        <v>5.18</v>
      </c>
      <c r="F950" s="1">
        <v>5.74</v>
      </c>
      <c r="G950" s="1" t="s">
        <v>14</v>
      </c>
      <c r="H950" s="1" t="s">
        <v>70</v>
      </c>
      <c r="I950" s="1" t="s">
        <v>24</v>
      </c>
      <c r="J950" s="1" t="s">
        <v>48</v>
      </c>
      <c r="K950" s="1" t="s">
        <v>49</v>
      </c>
      <c r="L950" s="1" t="s">
        <v>826</v>
      </c>
      <c r="M950" s="1">
        <v>0.36</v>
      </c>
      <c r="N950" s="1" t="s">
        <v>8</v>
      </c>
      <c r="O950" s="1" t="s">
        <v>35</v>
      </c>
      <c r="P950" s="1" t="s">
        <v>66</v>
      </c>
      <c r="Q950" s="1" t="s">
        <v>1586</v>
      </c>
      <c r="R950" s="1">
        <v>94568</v>
      </c>
      <c r="S950" s="2">
        <v>42089</v>
      </c>
      <c r="T950" s="2">
        <v>42091</v>
      </c>
      <c r="U950" s="1">
        <v>-29.003</v>
      </c>
      <c r="V950" s="1">
        <v>2</v>
      </c>
      <c r="W950" s="1">
        <v>10.96</v>
      </c>
      <c r="X950" s="1">
        <v>91584</v>
      </c>
      <c r="Y950" s="1">
        <f>Table1[[#This Row],[Unit Price]]-Table1[[#This Row],[Discount]]</f>
        <v>5.08</v>
      </c>
      <c r="Z950" s="1" t="s">
        <v>3221</v>
      </c>
    </row>
    <row r="951" spans="1:26" x14ac:dyDescent="0.2">
      <c r="A951" s="3">
        <v>2059</v>
      </c>
      <c r="B951" s="3" t="s">
        <v>592</v>
      </c>
      <c r="C951" s="3" t="s">
        <v>1</v>
      </c>
      <c r="D951" s="3">
        <v>0.1</v>
      </c>
      <c r="E951" s="3">
        <v>9.85</v>
      </c>
      <c r="F951" s="3">
        <v>4.82</v>
      </c>
      <c r="G951" s="3" t="s">
        <v>14</v>
      </c>
      <c r="H951" s="3" t="s">
        <v>70</v>
      </c>
      <c r="I951" s="3" t="s">
        <v>24</v>
      </c>
      <c r="J951" s="3" t="s">
        <v>25</v>
      </c>
      <c r="K951" s="3" t="s">
        <v>26</v>
      </c>
      <c r="L951" s="3" t="s">
        <v>1855</v>
      </c>
      <c r="M951" s="3">
        <v>0.47</v>
      </c>
      <c r="N951" s="3" t="s">
        <v>8</v>
      </c>
      <c r="O951" s="3" t="s">
        <v>9</v>
      </c>
      <c r="P951" s="3" t="s">
        <v>73</v>
      </c>
      <c r="Q951" s="3" t="s">
        <v>593</v>
      </c>
      <c r="R951" s="3">
        <v>27260</v>
      </c>
      <c r="S951" s="4">
        <v>42090</v>
      </c>
      <c r="T951" s="4">
        <v>42091</v>
      </c>
      <c r="U951" s="3">
        <v>374.904</v>
      </c>
      <c r="V951" s="3">
        <v>12</v>
      </c>
      <c r="W951" s="3">
        <v>114.91</v>
      </c>
      <c r="X951" s="3">
        <v>88041</v>
      </c>
      <c r="Y951" s="3">
        <f>Table1[[#This Row],[Unit Price]]-Table1[[#This Row],[Discount]]</f>
        <v>9.75</v>
      </c>
      <c r="Z951" s="3" t="s">
        <v>3219</v>
      </c>
    </row>
    <row r="952" spans="1:26" x14ac:dyDescent="0.2">
      <c r="A952" s="1">
        <v>2059</v>
      </c>
      <c r="B952" s="1" t="s">
        <v>592</v>
      </c>
      <c r="C952" s="1" t="s">
        <v>1</v>
      </c>
      <c r="D952" s="1">
        <v>0.04</v>
      </c>
      <c r="E952" s="1">
        <v>125.99</v>
      </c>
      <c r="F952" s="1">
        <v>7.69</v>
      </c>
      <c r="G952" s="1" t="s">
        <v>14</v>
      </c>
      <c r="H952" s="1" t="s">
        <v>70</v>
      </c>
      <c r="I952" s="1" t="s">
        <v>16</v>
      </c>
      <c r="J952" s="1" t="s">
        <v>111</v>
      </c>
      <c r="K952" s="1" t="s">
        <v>49</v>
      </c>
      <c r="L952" s="1" t="s">
        <v>1025</v>
      </c>
      <c r="M952" s="1">
        <v>0.57999999999999996</v>
      </c>
      <c r="N952" s="1" t="s">
        <v>8</v>
      </c>
      <c r="O952" s="1" t="s">
        <v>9</v>
      </c>
      <c r="P952" s="1" t="s">
        <v>73</v>
      </c>
      <c r="Q952" s="1" t="s">
        <v>593</v>
      </c>
      <c r="R952" s="1">
        <v>27260</v>
      </c>
      <c r="S952" s="2">
        <v>42090</v>
      </c>
      <c r="T952" s="2">
        <v>42091</v>
      </c>
      <c r="U952" s="1">
        <v>-528.83600000000001</v>
      </c>
      <c r="V952" s="1">
        <v>9</v>
      </c>
      <c r="W952" s="1">
        <v>934.52</v>
      </c>
      <c r="X952" s="1">
        <v>88041</v>
      </c>
      <c r="Y952" s="1">
        <f>Table1[[#This Row],[Unit Price]]-Table1[[#This Row],[Discount]]</f>
        <v>125.94999999999999</v>
      </c>
      <c r="Z952" s="1" t="s">
        <v>3219</v>
      </c>
    </row>
    <row r="953" spans="1:26" x14ac:dyDescent="0.2">
      <c r="A953" s="3">
        <v>32</v>
      </c>
      <c r="B953" s="3" t="s">
        <v>620</v>
      </c>
      <c r="C953" s="3" t="s">
        <v>13</v>
      </c>
      <c r="D953" s="3">
        <v>0.01</v>
      </c>
      <c r="E953" s="3">
        <v>17.98</v>
      </c>
      <c r="F953" s="3">
        <v>8.51</v>
      </c>
      <c r="G953" s="3" t="s">
        <v>14</v>
      </c>
      <c r="H953" s="3" t="s">
        <v>70</v>
      </c>
      <c r="I953" s="3" t="s">
        <v>16</v>
      </c>
      <c r="J953" s="3" t="s">
        <v>32</v>
      </c>
      <c r="K953" s="3" t="s">
        <v>120</v>
      </c>
      <c r="L953" s="3" t="s">
        <v>1856</v>
      </c>
      <c r="M953" s="3">
        <v>0.4</v>
      </c>
      <c r="N953" s="3" t="s">
        <v>8</v>
      </c>
      <c r="O953" s="3" t="s">
        <v>35</v>
      </c>
      <c r="P953" s="3" t="s">
        <v>115</v>
      </c>
      <c r="Q953" s="3" t="s">
        <v>622</v>
      </c>
      <c r="R953" s="3">
        <v>97526</v>
      </c>
      <c r="S953" s="4">
        <v>42090</v>
      </c>
      <c r="T953" s="4">
        <v>42091</v>
      </c>
      <c r="U953" s="3">
        <v>-35.878799999999998</v>
      </c>
      <c r="V953" s="3">
        <v>2</v>
      </c>
      <c r="W953" s="3">
        <v>40.17</v>
      </c>
      <c r="X953" s="3">
        <v>89200</v>
      </c>
      <c r="Y953" s="3">
        <f>Table1[[#This Row],[Unit Price]]-Table1[[#This Row],[Discount]]</f>
        <v>17.97</v>
      </c>
      <c r="Z953" s="3" t="s">
        <v>3221</v>
      </c>
    </row>
    <row r="954" spans="1:26" x14ac:dyDescent="0.2">
      <c r="A954" s="1">
        <v>234</v>
      </c>
      <c r="B954" s="1" t="s">
        <v>961</v>
      </c>
      <c r="C954" s="1" t="s">
        <v>13</v>
      </c>
      <c r="D954" s="1">
        <v>0.03</v>
      </c>
      <c r="E954" s="1">
        <v>28.53</v>
      </c>
      <c r="F954" s="1">
        <v>1.49</v>
      </c>
      <c r="G954" s="1" t="s">
        <v>14</v>
      </c>
      <c r="H954" s="1" t="s">
        <v>3</v>
      </c>
      <c r="I954" s="1" t="s">
        <v>24</v>
      </c>
      <c r="J954" s="1" t="s">
        <v>48</v>
      </c>
      <c r="K954" s="1" t="s">
        <v>49</v>
      </c>
      <c r="L954" s="1" t="s">
        <v>1808</v>
      </c>
      <c r="M954" s="1">
        <v>0.38</v>
      </c>
      <c r="N954" s="1" t="s">
        <v>8</v>
      </c>
      <c r="O954" s="1" t="s">
        <v>28</v>
      </c>
      <c r="P954" s="1" t="s">
        <v>189</v>
      </c>
      <c r="Q954" s="1" t="s">
        <v>713</v>
      </c>
      <c r="R954" s="1">
        <v>50208</v>
      </c>
      <c r="S954" s="2">
        <v>42090</v>
      </c>
      <c r="T954" s="2">
        <v>42092</v>
      </c>
      <c r="U954" s="1">
        <v>136.33709999999999</v>
      </c>
      <c r="V954" s="1">
        <v>7</v>
      </c>
      <c r="W954" s="1">
        <v>197.59</v>
      </c>
      <c r="X954" s="1">
        <v>90238</v>
      </c>
      <c r="Y954" s="1">
        <f>Table1[[#This Row],[Unit Price]]-Table1[[#This Row],[Discount]]</f>
        <v>28.5</v>
      </c>
      <c r="Z954" s="1" t="s">
        <v>3220</v>
      </c>
    </row>
    <row r="955" spans="1:26" x14ac:dyDescent="0.2">
      <c r="A955" s="3">
        <v>234</v>
      </c>
      <c r="B955" s="3" t="s">
        <v>961</v>
      </c>
      <c r="C955" s="3" t="s">
        <v>13</v>
      </c>
      <c r="D955" s="3">
        <v>0.01</v>
      </c>
      <c r="E955" s="3">
        <v>15.28</v>
      </c>
      <c r="F955" s="3">
        <v>1.99</v>
      </c>
      <c r="G955" s="3" t="s">
        <v>14</v>
      </c>
      <c r="H955" s="3" t="s">
        <v>3</v>
      </c>
      <c r="I955" s="3" t="s">
        <v>16</v>
      </c>
      <c r="J955" s="3" t="s">
        <v>17</v>
      </c>
      <c r="K955" s="3" t="s">
        <v>18</v>
      </c>
      <c r="L955" s="3" t="s">
        <v>488</v>
      </c>
      <c r="M955" s="3">
        <v>0.42</v>
      </c>
      <c r="N955" s="3" t="s">
        <v>8</v>
      </c>
      <c r="O955" s="3" t="s">
        <v>28</v>
      </c>
      <c r="P955" s="3" t="s">
        <v>189</v>
      </c>
      <c r="Q955" s="3" t="s">
        <v>713</v>
      </c>
      <c r="R955" s="3">
        <v>50208</v>
      </c>
      <c r="S955" s="4">
        <v>42090</v>
      </c>
      <c r="T955" s="4">
        <v>42092</v>
      </c>
      <c r="U955" s="3">
        <v>-12.46</v>
      </c>
      <c r="V955" s="3">
        <v>2</v>
      </c>
      <c r="W955" s="3">
        <v>33.04</v>
      </c>
      <c r="X955" s="3">
        <v>90238</v>
      </c>
      <c r="Y955" s="3">
        <f>Table1[[#This Row],[Unit Price]]-Table1[[#This Row],[Discount]]</f>
        <v>15.27</v>
      </c>
      <c r="Z955" s="3" t="s">
        <v>3220</v>
      </c>
    </row>
    <row r="956" spans="1:26" x14ac:dyDescent="0.2">
      <c r="A956" s="1">
        <v>920</v>
      </c>
      <c r="B956" s="1" t="s">
        <v>1857</v>
      </c>
      <c r="C956" s="1" t="s">
        <v>23</v>
      </c>
      <c r="D956" s="1">
        <v>0.1</v>
      </c>
      <c r="E956" s="1">
        <v>15.98</v>
      </c>
      <c r="F956" s="1">
        <v>4</v>
      </c>
      <c r="G956" s="1" t="s">
        <v>14</v>
      </c>
      <c r="H956" s="1" t="s">
        <v>70</v>
      </c>
      <c r="I956" s="1" t="s">
        <v>16</v>
      </c>
      <c r="J956" s="1" t="s">
        <v>17</v>
      </c>
      <c r="K956" s="1" t="s">
        <v>49</v>
      </c>
      <c r="L956" s="1" t="s">
        <v>1858</v>
      </c>
      <c r="M956" s="1">
        <v>0.37</v>
      </c>
      <c r="N956" s="1" t="s">
        <v>8</v>
      </c>
      <c r="O956" s="1" t="s">
        <v>35</v>
      </c>
      <c r="P956" s="1" t="s">
        <v>66</v>
      </c>
      <c r="Q956" s="1" t="s">
        <v>1205</v>
      </c>
      <c r="R956" s="1">
        <v>92374</v>
      </c>
      <c r="S956" s="2">
        <v>42090</v>
      </c>
      <c r="T956" s="2">
        <v>42095</v>
      </c>
      <c r="U956" s="1">
        <v>92.722200000000001</v>
      </c>
      <c r="V956" s="1">
        <v>9</v>
      </c>
      <c r="W956" s="1">
        <v>134.38</v>
      </c>
      <c r="X956" s="1">
        <v>90491</v>
      </c>
      <c r="Y956" s="1">
        <f>Table1[[#This Row],[Unit Price]]-Table1[[#This Row],[Discount]]</f>
        <v>15.88</v>
      </c>
      <c r="Z956" s="1" t="s">
        <v>3221</v>
      </c>
    </row>
    <row r="957" spans="1:26" x14ac:dyDescent="0.2">
      <c r="A957" s="3">
        <v>696</v>
      </c>
      <c r="B957" s="3" t="s">
        <v>1859</v>
      </c>
      <c r="C957" s="3" t="s">
        <v>92</v>
      </c>
      <c r="D957" s="3">
        <v>0.06</v>
      </c>
      <c r="E957" s="3">
        <v>8.1199999999999992</v>
      </c>
      <c r="F957" s="3">
        <v>2.83</v>
      </c>
      <c r="G957" s="3" t="s">
        <v>14</v>
      </c>
      <c r="H957" s="3" t="s">
        <v>70</v>
      </c>
      <c r="I957" s="3" t="s">
        <v>16</v>
      </c>
      <c r="J957" s="3" t="s">
        <v>17</v>
      </c>
      <c r="K957" s="3" t="s">
        <v>18</v>
      </c>
      <c r="L957" s="3" t="s">
        <v>1674</v>
      </c>
      <c r="M957" s="3">
        <v>0.77</v>
      </c>
      <c r="N957" s="3" t="s">
        <v>8</v>
      </c>
      <c r="O957" s="3" t="s">
        <v>28</v>
      </c>
      <c r="P957" s="3" t="s">
        <v>29</v>
      </c>
      <c r="Q957" s="3" t="s">
        <v>1860</v>
      </c>
      <c r="R957" s="3">
        <v>46307</v>
      </c>
      <c r="S957" s="4">
        <v>42090</v>
      </c>
      <c r="T957" s="4">
        <v>42091</v>
      </c>
      <c r="U957" s="3">
        <v>-82.83</v>
      </c>
      <c r="V957" s="3">
        <v>10</v>
      </c>
      <c r="W957" s="3">
        <v>78.540000000000006</v>
      </c>
      <c r="X957" s="3">
        <v>89847</v>
      </c>
      <c r="Y957" s="3">
        <f>Table1[[#This Row],[Unit Price]]-Table1[[#This Row],[Discount]]</f>
        <v>8.0599999999999987</v>
      </c>
      <c r="Z957" s="3" t="s">
        <v>3220</v>
      </c>
    </row>
    <row r="958" spans="1:26" x14ac:dyDescent="0.2">
      <c r="A958" s="1">
        <v>696</v>
      </c>
      <c r="B958" s="1" t="s">
        <v>1859</v>
      </c>
      <c r="C958" s="1" t="s">
        <v>92</v>
      </c>
      <c r="D958" s="1">
        <v>0.05</v>
      </c>
      <c r="E958" s="1">
        <v>51.65</v>
      </c>
      <c r="F958" s="1">
        <v>18.45</v>
      </c>
      <c r="G958" s="1" t="s">
        <v>14</v>
      </c>
      <c r="H958" s="1" t="s">
        <v>70</v>
      </c>
      <c r="I958" s="1" t="s">
        <v>4</v>
      </c>
      <c r="J958" s="1" t="s">
        <v>102</v>
      </c>
      <c r="K958" s="1" t="s">
        <v>120</v>
      </c>
      <c r="L958" s="1" t="s">
        <v>1861</v>
      </c>
      <c r="M958" s="1">
        <v>0.65</v>
      </c>
      <c r="N958" s="1" t="s">
        <v>8</v>
      </c>
      <c r="O958" s="1" t="s">
        <v>28</v>
      </c>
      <c r="P958" s="1" t="s">
        <v>29</v>
      </c>
      <c r="Q958" s="1" t="s">
        <v>1860</v>
      </c>
      <c r="R958" s="1">
        <v>46307</v>
      </c>
      <c r="S958" s="2">
        <v>42090</v>
      </c>
      <c r="T958" s="2">
        <v>42091</v>
      </c>
      <c r="U958" s="1">
        <v>25.04</v>
      </c>
      <c r="V958" s="1">
        <v>12</v>
      </c>
      <c r="W958" s="1">
        <v>605.1</v>
      </c>
      <c r="X958" s="1">
        <v>89847</v>
      </c>
      <c r="Y958" s="1">
        <f>Table1[[#This Row],[Unit Price]]-Table1[[#This Row],[Discount]]</f>
        <v>51.6</v>
      </c>
      <c r="Z958" s="1" t="s">
        <v>3220</v>
      </c>
    </row>
    <row r="959" spans="1:26" x14ac:dyDescent="0.2">
      <c r="A959" s="3">
        <v>697</v>
      </c>
      <c r="B959" s="3" t="s">
        <v>1017</v>
      </c>
      <c r="C959" s="3" t="s">
        <v>92</v>
      </c>
      <c r="D959" s="3">
        <v>0.1</v>
      </c>
      <c r="E959" s="3">
        <v>175.99</v>
      </c>
      <c r="F959" s="3">
        <v>8.99</v>
      </c>
      <c r="G959" s="3" t="s">
        <v>14</v>
      </c>
      <c r="H959" s="3" t="s">
        <v>70</v>
      </c>
      <c r="I959" s="3" t="s">
        <v>16</v>
      </c>
      <c r="J959" s="3" t="s">
        <v>111</v>
      </c>
      <c r="K959" s="3" t="s">
        <v>49</v>
      </c>
      <c r="L959" s="3" t="s">
        <v>1155</v>
      </c>
      <c r="M959" s="3">
        <v>0.56999999999999995</v>
      </c>
      <c r="N959" s="3" t="s">
        <v>8</v>
      </c>
      <c r="O959" s="3" t="s">
        <v>28</v>
      </c>
      <c r="P959" s="3" t="s">
        <v>29</v>
      </c>
      <c r="Q959" s="3" t="s">
        <v>1018</v>
      </c>
      <c r="R959" s="3">
        <v>46312</v>
      </c>
      <c r="S959" s="4">
        <v>42090</v>
      </c>
      <c r="T959" s="4">
        <v>42091</v>
      </c>
      <c r="U959" s="3">
        <v>928.96079999999995</v>
      </c>
      <c r="V959" s="3">
        <v>10</v>
      </c>
      <c r="W959" s="3">
        <v>1346.32</v>
      </c>
      <c r="X959" s="3">
        <v>89847</v>
      </c>
      <c r="Y959" s="3">
        <f>Table1[[#This Row],[Unit Price]]-Table1[[#This Row],[Discount]]</f>
        <v>175.89000000000001</v>
      </c>
      <c r="Z959" s="3" t="s">
        <v>3220</v>
      </c>
    </row>
    <row r="960" spans="1:26" x14ac:dyDescent="0.2">
      <c r="A960" s="1">
        <v>698</v>
      </c>
      <c r="B960" s="1" t="s">
        <v>1019</v>
      </c>
      <c r="C960" s="1" t="s">
        <v>92</v>
      </c>
      <c r="D960" s="1">
        <v>0.06</v>
      </c>
      <c r="E960" s="1">
        <v>8.1199999999999992</v>
      </c>
      <c r="F960" s="1">
        <v>2.83</v>
      </c>
      <c r="G960" s="1" t="s">
        <v>14</v>
      </c>
      <c r="H960" s="1" t="s">
        <v>70</v>
      </c>
      <c r="I960" s="1" t="s">
        <v>16</v>
      </c>
      <c r="J960" s="1" t="s">
        <v>17</v>
      </c>
      <c r="K960" s="1" t="s">
        <v>18</v>
      </c>
      <c r="L960" s="1" t="s">
        <v>1674</v>
      </c>
      <c r="M960" s="1">
        <v>0.77</v>
      </c>
      <c r="N960" s="1" t="s">
        <v>8</v>
      </c>
      <c r="O960" s="1" t="s">
        <v>35</v>
      </c>
      <c r="P960" s="1" t="s">
        <v>42</v>
      </c>
      <c r="Q960" s="1" t="s">
        <v>118</v>
      </c>
      <c r="R960" s="1">
        <v>98105</v>
      </c>
      <c r="S960" s="2">
        <v>42090</v>
      </c>
      <c r="T960" s="2">
        <v>42091</v>
      </c>
      <c r="U960" s="1">
        <v>-82.83</v>
      </c>
      <c r="V960" s="1">
        <v>41</v>
      </c>
      <c r="W960" s="1">
        <v>322.02999999999997</v>
      </c>
      <c r="X960" s="1">
        <v>32869</v>
      </c>
      <c r="Y960" s="1">
        <f>Table1[[#This Row],[Unit Price]]-Table1[[#This Row],[Discount]]</f>
        <v>8.0599999999999987</v>
      </c>
      <c r="Z960" s="1" t="s">
        <v>3221</v>
      </c>
    </row>
    <row r="961" spans="1:26" x14ac:dyDescent="0.2">
      <c r="A961" s="3">
        <v>698</v>
      </c>
      <c r="B961" s="3" t="s">
        <v>1019</v>
      </c>
      <c r="C961" s="3" t="s">
        <v>92</v>
      </c>
      <c r="D961" s="3">
        <v>0.05</v>
      </c>
      <c r="E961" s="3">
        <v>51.65</v>
      </c>
      <c r="F961" s="3">
        <v>18.45</v>
      </c>
      <c r="G961" s="3" t="s">
        <v>14</v>
      </c>
      <c r="H961" s="3" t="s">
        <v>70</v>
      </c>
      <c r="I961" s="3" t="s">
        <v>4</v>
      </c>
      <c r="J961" s="3" t="s">
        <v>102</v>
      </c>
      <c r="K961" s="3" t="s">
        <v>120</v>
      </c>
      <c r="L961" s="3" t="s">
        <v>1861</v>
      </c>
      <c r="M961" s="3">
        <v>0.65</v>
      </c>
      <c r="N961" s="3" t="s">
        <v>8</v>
      </c>
      <c r="O961" s="3" t="s">
        <v>35</v>
      </c>
      <c r="P961" s="3" t="s">
        <v>42</v>
      </c>
      <c r="Q961" s="3" t="s">
        <v>118</v>
      </c>
      <c r="R961" s="3">
        <v>98105</v>
      </c>
      <c r="S961" s="4">
        <v>42090</v>
      </c>
      <c r="T961" s="4">
        <v>42091</v>
      </c>
      <c r="U961" s="3">
        <v>25.04</v>
      </c>
      <c r="V961" s="3">
        <v>49</v>
      </c>
      <c r="W961" s="3">
        <v>2470.84</v>
      </c>
      <c r="X961" s="3">
        <v>32869</v>
      </c>
      <c r="Y961" s="3">
        <f>Table1[[#This Row],[Unit Price]]-Table1[[#This Row],[Discount]]</f>
        <v>51.6</v>
      </c>
      <c r="Z961" s="3" t="s">
        <v>3221</v>
      </c>
    </row>
    <row r="962" spans="1:26" x14ac:dyDescent="0.2">
      <c r="A962" s="1">
        <v>698</v>
      </c>
      <c r="B962" s="1" t="s">
        <v>1019</v>
      </c>
      <c r="C962" s="1" t="s">
        <v>92</v>
      </c>
      <c r="D962" s="1">
        <v>0.1</v>
      </c>
      <c r="E962" s="1">
        <v>175.99</v>
      </c>
      <c r="F962" s="1">
        <v>8.99</v>
      </c>
      <c r="G962" s="1" t="s">
        <v>14</v>
      </c>
      <c r="H962" s="1" t="s">
        <v>70</v>
      </c>
      <c r="I962" s="1" t="s">
        <v>16</v>
      </c>
      <c r="J962" s="1" t="s">
        <v>111</v>
      </c>
      <c r="K962" s="1" t="s">
        <v>49</v>
      </c>
      <c r="L962" s="1" t="s">
        <v>1155</v>
      </c>
      <c r="M962" s="1">
        <v>0.56999999999999995</v>
      </c>
      <c r="N962" s="1" t="s">
        <v>8</v>
      </c>
      <c r="O962" s="1" t="s">
        <v>35</v>
      </c>
      <c r="P962" s="1" t="s">
        <v>42</v>
      </c>
      <c r="Q962" s="1" t="s">
        <v>118</v>
      </c>
      <c r="R962" s="1">
        <v>98105</v>
      </c>
      <c r="S962" s="2">
        <v>42090</v>
      </c>
      <c r="T962" s="2">
        <v>42091</v>
      </c>
      <c r="U962" s="1">
        <v>930.98699999999997</v>
      </c>
      <c r="V962" s="1">
        <v>39</v>
      </c>
      <c r="W962" s="1">
        <v>5250.66</v>
      </c>
      <c r="X962" s="1">
        <v>32869</v>
      </c>
      <c r="Y962" s="1">
        <f>Table1[[#This Row],[Unit Price]]-Table1[[#This Row],[Discount]]</f>
        <v>175.89000000000001</v>
      </c>
      <c r="Z962" s="1" t="s">
        <v>3221</v>
      </c>
    </row>
    <row r="963" spans="1:26" x14ac:dyDescent="0.2">
      <c r="A963" s="3">
        <v>1625</v>
      </c>
      <c r="B963" s="3" t="s">
        <v>1199</v>
      </c>
      <c r="C963" s="3" t="s">
        <v>92</v>
      </c>
      <c r="D963" s="3">
        <v>0.08</v>
      </c>
      <c r="E963" s="3">
        <v>213.45</v>
      </c>
      <c r="F963" s="3">
        <v>14.7</v>
      </c>
      <c r="G963" s="3" t="s">
        <v>2</v>
      </c>
      <c r="H963" s="3" t="s">
        <v>47</v>
      </c>
      <c r="I963" s="3" t="s">
        <v>16</v>
      </c>
      <c r="J963" s="3" t="s">
        <v>32</v>
      </c>
      <c r="K963" s="3" t="s">
        <v>33</v>
      </c>
      <c r="L963" s="3" t="s">
        <v>156</v>
      </c>
      <c r="M963" s="3">
        <v>0.59</v>
      </c>
      <c r="N963" s="3" t="s">
        <v>8</v>
      </c>
      <c r="O963" s="3" t="s">
        <v>87</v>
      </c>
      <c r="P963" s="3" t="s">
        <v>88</v>
      </c>
      <c r="Q963" s="3" t="s">
        <v>1201</v>
      </c>
      <c r="R963" s="3">
        <v>11542</v>
      </c>
      <c r="S963" s="4">
        <v>42090</v>
      </c>
      <c r="T963" s="4">
        <v>42092</v>
      </c>
      <c r="U963" s="3">
        <v>1674.7542000000001</v>
      </c>
      <c r="V963" s="3">
        <v>12</v>
      </c>
      <c r="W963" s="3">
        <v>2427.1799999999998</v>
      </c>
      <c r="X963" s="3">
        <v>90600</v>
      </c>
      <c r="Y963" s="3">
        <f>Table1[[#This Row],[Unit Price]]-Table1[[#This Row],[Discount]]</f>
        <v>213.36999999999998</v>
      </c>
      <c r="Z963" s="3" t="s">
        <v>3222</v>
      </c>
    </row>
    <row r="964" spans="1:26" x14ac:dyDescent="0.2">
      <c r="A964" s="1">
        <v>1625</v>
      </c>
      <c r="B964" s="1" t="s">
        <v>1199</v>
      </c>
      <c r="C964" s="1" t="s">
        <v>92</v>
      </c>
      <c r="D964" s="1">
        <v>0.1</v>
      </c>
      <c r="E964" s="1">
        <v>55.98</v>
      </c>
      <c r="F964" s="1">
        <v>13.88</v>
      </c>
      <c r="G964" s="1" t="s">
        <v>14</v>
      </c>
      <c r="H964" s="1" t="s">
        <v>47</v>
      </c>
      <c r="I964" s="1" t="s">
        <v>24</v>
      </c>
      <c r="J964" s="1" t="s">
        <v>64</v>
      </c>
      <c r="K964" s="1" t="s">
        <v>49</v>
      </c>
      <c r="L964" s="1" t="s">
        <v>1862</v>
      </c>
      <c r="M964" s="1">
        <v>0.36</v>
      </c>
      <c r="N964" s="1" t="s">
        <v>8</v>
      </c>
      <c r="O964" s="1" t="s">
        <v>87</v>
      </c>
      <c r="P964" s="1" t="s">
        <v>88</v>
      </c>
      <c r="Q964" s="1" t="s">
        <v>1201</v>
      </c>
      <c r="R964" s="1">
        <v>11542</v>
      </c>
      <c r="S964" s="2">
        <v>42090</v>
      </c>
      <c r="T964" s="2">
        <v>42092</v>
      </c>
      <c r="U964" s="1">
        <v>300.04649999999998</v>
      </c>
      <c r="V964" s="1">
        <v>8</v>
      </c>
      <c r="W964" s="1">
        <v>434.85</v>
      </c>
      <c r="X964" s="1">
        <v>90600</v>
      </c>
      <c r="Y964" s="1">
        <f>Table1[[#This Row],[Unit Price]]-Table1[[#This Row],[Discount]]</f>
        <v>55.879999999999995</v>
      </c>
      <c r="Z964" s="1" t="s">
        <v>3222</v>
      </c>
    </row>
    <row r="965" spans="1:26" x14ac:dyDescent="0.2">
      <c r="A965" s="3">
        <v>1625</v>
      </c>
      <c r="B965" s="3" t="s">
        <v>1199</v>
      </c>
      <c r="C965" s="3" t="s">
        <v>92</v>
      </c>
      <c r="D965" s="3">
        <v>0</v>
      </c>
      <c r="E965" s="3">
        <v>16.059999999999999</v>
      </c>
      <c r="F965" s="3">
        <v>8.34</v>
      </c>
      <c r="G965" s="3" t="s">
        <v>14</v>
      </c>
      <c r="H965" s="3" t="s">
        <v>47</v>
      </c>
      <c r="I965" s="3" t="s">
        <v>24</v>
      </c>
      <c r="J965" s="3" t="s">
        <v>54</v>
      </c>
      <c r="K965" s="3" t="s">
        <v>49</v>
      </c>
      <c r="L965" s="3" t="s">
        <v>1863</v>
      </c>
      <c r="M965" s="3">
        <v>0.59</v>
      </c>
      <c r="N965" s="3" t="s">
        <v>8</v>
      </c>
      <c r="O965" s="3" t="s">
        <v>87</v>
      </c>
      <c r="P965" s="3" t="s">
        <v>88</v>
      </c>
      <c r="Q965" s="3" t="s">
        <v>1201</v>
      </c>
      <c r="R965" s="3">
        <v>11542</v>
      </c>
      <c r="S965" s="4">
        <v>42090</v>
      </c>
      <c r="T965" s="4">
        <v>42091</v>
      </c>
      <c r="U965" s="3">
        <v>-28.09</v>
      </c>
      <c r="V965" s="3">
        <v>1</v>
      </c>
      <c r="W965" s="3">
        <v>19.16</v>
      </c>
      <c r="X965" s="3">
        <v>90600</v>
      </c>
      <c r="Y965" s="3">
        <f>Table1[[#This Row],[Unit Price]]-Table1[[#This Row],[Discount]]</f>
        <v>16.059999999999999</v>
      </c>
      <c r="Z965" s="3" t="s">
        <v>3222</v>
      </c>
    </row>
    <row r="966" spans="1:26" x14ac:dyDescent="0.2">
      <c r="A966" s="1">
        <v>1917</v>
      </c>
      <c r="B966" s="1" t="s">
        <v>1432</v>
      </c>
      <c r="C966" s="1" t="s">
        <v>92</v>
      </c>
      <c r="D966" s="1">
        <v>0.08</v>
      </c>
      <c r="E966" s="1">
        <v>18.7</v>
      </c>
      <c r="F966" s="1">
        <v>8.99</v>
      </c>
      <c r="G966" s="1" t="s">
        <v>14</v>
      </c>
      <c r="H966" s="1" t="s">
        <v>47</v>
      </c>
      <c r="I966" s="1" t="s">
        <v>4</v>
      </c>
      <c r="J966" s="1" t="s">
        <v>102</v>
      </c>
      <c r="K966" s="1" t="s">
        <v>18</v>
      </c>
      <c r="L966" s="1" t="s">
        <v>1864</v>
      </c>
      <c r="M966" s="1">
        <v>0.47</v>
      </c>
      <c r="N966" s="1" t="s">
        <v>8</v>
      </c>
      <c r="O966" s="1" t="s">
        <v>9</v>
      </c>
      <c r="P966" s="1" t="s">
        <v>20</v>
      </c>
      <c r="Q966" s="1" t="s">
        <v>1434</v>
      </c>
      <c r="R966" s="1">
        <v>72113</v>
      </c>
      <c r="S966" s="2">
        <v>42090</v>
      </c>
      <c r="T966" s="2">
        <v>42091</v>
      </c>
      <c r="U966" s="1">
        <v>16.136399999999998</v>
      </c>
      <c r="V966" s="1">
        <v>7</v>
      </c>
      <c r="W966" s="1">
        <v>132.22999999999999</v>
      </c>
      <c r="X966" s="1">
        <v>85894</v>
      </c>
      <c r="Y966" s="1">
        <f>Table1[[#This Row],[Unit Price]]-Table1[[#This Row],[Discount]]</f>
        <v>18.62</v>
      </c>
      <c r="Z966" s="1" t="s">
        <v>3219</v>
      </c>
    </row>
    <row r="967" spans="1:26" x14ac:dyDescent="0.2">
      <c r="A967" s="3">
        <v>1072</v>
      </c>
      <c r="B967" s="3" t="s">
        <v>1865</v>
      </c>
      <c r="C967" s="3" t="s">
        <v>46</v>
      </c>
      <c r="D967" s="3">
        <v>0.01</v>
      </c>
      <c r="E967" s="3">
        <v>150.88999999999999</v>
      </c>
      <c r="F967" s="3">
        <v>60.2</v>
      </c>
      <c r="G967" s="3" t="s">
        <v>2</v>
      </c>
      <c r="H967" s="3" t="s">
        <v>70</v>
      </c>
      <c r="I967" s="3" t="s">
        <v>4</v>
      </c>
      <c r="J967" s="3" t="s">
        <v>85</v>
      </c>
      <c r="K967" s="3" t="s">
        <v>33</v>
      </c>
      <c r="L967" s="3" t="s">
        <v>1279</v>
      </c>
      <c r="M967" s="3">
        <v>0.77</v>
      </c>
      <c r="N967" s="3" t="s">
        <v>8</v>
      </c>
      <c r="O967" s="3" t="s">
        <v>87</v>
      </c>
      <c r="P967" s="3" t="s">
        <v>296</v>
      </c>
      <c r="Q967" s="3" t="s">
        <v>1866</v>
      </c>
      <c r="R967" s="3">
        <v>18018</v>
      </c>
      <c r="S967" s="4">
        <v>42090</v>
      </c>
      <c r="T967" s="4">
        <v>42093</v>
      </c>
      <c r="U967" s="3">
        <v>-505.76</v>
      </c>
      <c r="V967" s="3">
        <v>3</v>
      </c>
      <c r="W967" s="3">
        <v>473.53</v>
      </c>
      <c r="X967" s="3">
        <v>89631</v>
      </c>
      <c r="Y967" s="3">
        <f>Table1[[#This Row],[Unit Price]]-Table1[[#This Row],[Discount]]</f>
        <v>150.88</v>
      </c>
      <c r="Z967" s="3" t="s">
        <v>3222</v>
      </c>
    </row>
    <row r="968" spans="1:26" x14ac:dyDescent="0.2">
      <c r="A968" s="1">
        <v>1481</v>
      </c>
      <c r="B968" s="1" t="s">
        <v>1867</v>
      </c>
      <c r="C968" s="1" t="s">
        <v>46</v>
      </c>
      <c r="D968" s="1">
        <v>7.0000000000000007E-2</v>
      </c>
      <c r="E968" s="1">
        <v>8.9499999999999993</v>
      </c>
      <c r="F968" s="1">
        <v>2.0099999999999998</v>
      </c>
      <c r="G968" s="1" t="s">
        <v>14</v>
      </c>
      <c r="H968" s="1" t="s">
        <v>70</v>
      </c>
      <c r="I968" s="1" t="s">
        <v>24</v>
      </c>
      <c r="J968" s="1" t="s">
        <v>64</v>
      </c>
      <c r="K968" s="1" t="s">
        <v>26</v>
      </c>
      <c r="L968" s="1" t="s">
        <v>1868</v>
      </c>
      <c r="M968" s="1">
        <v>0.39</v>
      </c>
      <c r="N968" s="1" t="s">
        <v>8</v>
      </c>
      <c r="O968" s="1" t="s">
        <v>35</v>
      </c>
      <c r="P968" s="1" t="s">
        <v>66</v>
      </c>
      <c r="Q968" s="1" t="s">
        <v>76</v>
      </c>
      <c r="R968" s="1">
        <v>90049</v>
      </c>
      <c r="S968" s="2">
        <v>42090</v>
      </c>
      <c r="T968" s="2">
        <v>42091</v>
      </c>
      <c r="U968" s="1">
        <v>91.73</v>
      </c>
      <c r="V968" s="1">
        <v>36</v>
      </c>
      <c r="W968" s="1">
        <v>307.64999999999998</v>
      </c>
      <c r="X968" s="1">
        <v>53953</v>
      </c>
      <c r="Y968" s="1">
        <f>Table1[[#This Row],[Unit Price]]-Table1[[#This Row],[Discount]]</f>
        <v>8.879999999999999</v>
      </c>
      <c r="Z968" s="1" t="s">
        <v>3221</v>
      </c>
    </row>
    <row r="969" spans="1:26" x14ac:dyDescent="0.2">
      <c r="A969" s="3">
        <v>1482</v>
      </c>
      <c r="B969" s="3" t="s">
        <v>1414</v>
      </c>
      <c r="C969" s="3" t="s">
        <v>46</v>
      </c>
      <c r="D969" s="3">
        <v>7.0000000000000007E-2</v>
      </c>
      <c r="E969" s="3">
        <v>8.9499999999999993</v>
      </c>
      <c r="F969" s="3">
        <v>2.0099999999999998</v>
      </c>
      <c r="G969" s="3" t="s">
        <v>14</v>
      </c>
      <c r="H969" s="3" t="s">
        <v>70</v>
      </c>
      <c r="I969" s="3" t="s">
        <v>24</v>
      </c>
      <c r="J969" s="3" t="s">
        <v>64</v>
      </c>
      <c r="K969" s="3" t="s">
        <v>26</v>
      </c>
      <c r="L969" s="3" t="s">
        <v>1868</v>
      </c>
      <c r="M969" s="3">
        <v>0.39</v>
      </c>
      <c r="N969" s="3" t="s">
        <v>8</v>
      </c>
      <c r="O969" s="3" t="s">
        <v>28</v>
      </c>
      <c r="P969" s="3" t="s">
        <v>265</v>
      </c>
      <c r="Q969" s="3" t="s">
        <v>970</v>
      </c>
      <c r="R969" s="3">
        <v>48708</v>
      </c>
      <c r="S969" s="4">
        <v>42090</v>
      </c>
      <c r="T969" s="4">
        <v>42091</v>
      </c>
      <c r="U969" s="3">
        <v>53.067900000000002</v>
      </c>
      <c r="V969" s="3">
        <v>9</v>
      </c>
      <c r="W969" s="3">
        <v>76.91</v>
      </c>
      <c r="X969" s="3">
        <v>91362</v>
      </c>
      <c r="Y969" s="3">
        <f>Table1[[#This Row],[Unit Price]]-Table1[[#This Row],[Discount]]</f>
        <v>8.879999999999999</v>
      </c>
      <c r="Z969" s="3" t="s">
        <v>3220</v>
      </c>
    </row>
    <row r="970" spans="1:26" x14ac:dyDescent="0.2">
      <c r="A970" s="1">
        <v>3354</v>
      </c>
      <c r="B970" s="1" t="s">
        <v>1869</v>
      </c>
      <c r="C970" s="1" t="s">
        <v>46</v>
      </c>
      <c r="D970" s="1">
        <v>0.04</v>
      </c>
      <c r="E970" s="1">
        <v>3.69</v>
      </c>
      <c r="F970" s="1">
        <v>0.5</v>
      </c>
      <c r="G970" s="1" t="s">
        <v>14</v>
      </c>
      <c r="H970" s="1" t="s">
        <v>70</v>
      </c>
      <c r="I970" s="1" t="s">
        <v>24</v>
      </c>
      <c r="J970" s="1" t="s">
        <v>128</v>
      </c>
      <c r="K970" s="1" t="s">
        <v>49</v>
      </c>
      <c r="L970" s="1" t="s">
        <v>1870</v>
      </c>
      <c r="M970" s="1">
        <v>0.38</v>
      </c>
      <c r="N970" s="1" t="s">
        <v>8</v>
      </c>
      <c r="O970" s="1" t="s">
        <v>35</v>
      </c>
      <c r="P970" s="1" t="s">
        <v>66</v>
      </c>
      <c r="Q970" s="1" t="s">
        <v>1871</v>
      </c>
      <c r="R970" s="1">
        <v>92231</v>
      </c>
      <c r="S970" s="2">
        <v>42090</v>
      </c>
      <c r="T970" s="2">
        <v>42092</v>
      </c>
      <c r="U970" s="1">
        <v>47.527200000000001</v>
      </c>
      <c r="V970" s="1">
        <v>19</v>
      </c>
      <c r="W970" s="1">
        <v>68.88</v>
      </c>
      <c r="X970" s="1">
        <v>88590</v>
      </c>
      <c r="Y970" s="1">
        <f>Table1[[#This Row],[Unit Price]]-Table1[[#This Row],[Discount]]</f>
        <v>3.65</v>
      </c>
      <c r="Z970" s="1" t="s">
        <v>3221</v>
      </c>
    </row>
    <row r="971" spans="1:26" x14ac:dyDescent="0.2">
      <c r="A971" s="3">
        <v>2668</v>
      </c>
      <c r="B971" s="3" t="s">
        <v>1872</v>
      </c>
      <c r="C971" s="3" t="s">
        <v>13</v>
      </c>
      <c r="D971" s="3">
        <v>0.04</v>
      </c>
      <c r="E971" s="3">
        <v>10.4</v>
      </c>
      <c r="F971" s="3">
        <v>5.4</v>
      </c>
      <c r="G971" s="3" t="s">
        <v>14</v>
      </c>
      <c r="H971" s="3" t="s">
        <v>70</v>
      </c>
      <c r="I971" s="3" t="s">
        <v>4</v>
      </c>
      <c r="J971" s="3" t="s">
        <v>102</v>
      </c>
      <c r="K971" s="3" t="s">
        <v>18</v>
      </c>
      <c r="L971" s="3" t="s">
        <v>1873</v>
      </c>
      <c r="M971" s="3">
        <v>0.51</v>
      </c>
      <c r="N971" s="3" t="s">
        <v>8</v>
      </c>
      <c r="O971" s="3" t="s">
        <v>28</v>
      </c>
      <c r="P971" s="3" t="s">
        <v>1047</v>
      </c>
      <c r="Q971" s="3" t="s">
        <v>1874</v>
      </c>
      <c r="R971" s="3">
        <v>57701</v>
      </c>
      <c r="S971" s="4">
        <v>42091</v>
      </c>
      <c r="T971" s="4">
        <v>42092</v>
      </c>
      <c r="U971" s="3">
        <v>29.98</v>
      </c>
      <c r="V971" s="3">
        <v>12</v>
      </c>
      <c r="W971" s="3">
        <v>130.74</v>
      </c>
      <c r="X971" s="3">
        <v>87830</v>
      </c>
      <c r="Y971" s="3">
        <f>Table1[[#This Row],[Unit Price]]-Table1[[#This Row],[Discount]]</f>
        <v>10.360000000000001</v>
      </c>
      <c r="Z971" s="3" t="s">
        <v>3220</v>
      </c>
    </row>
    <row r="972" spans="1:26" x14ac:dyDescent="0.2">
      <c r="A972" s="1">
        <v>2668</v>
      </c>
      <c r="B972" s="1" t="s">
        <v>1872</v>
      </c>
      <c r="C972" s="1" t="s">
        <v>13</v>
      </c>
      <c r="D972" s="1">
        <v>0.08</v>
      </c>
      <c r="E972" s="1">
        <v>4.28</v>
      </c>
      <c r="F972" s="1">
        <v>4.79</v>
      </c>
      <c r="G972" s="1" t="s">
        <v>14</v>
      </c>
      <c r="H972" s="1" t="s">
        <v>70</v>
      </c>
      <c r="I972" s="1" t="s">
        <v>24</v>
      </c>
      <c r="J972" s="1" t="s">
        <v>64</v>
      </c>
      <c r="K972" s="1" t="s">
        <v>49</v>
      </c>
      <c r="L972" s="1" t="s">
        <v>1875</v>
      </c>
      <c r="M972" s="1">
        <v>0.4</v>
      </c>
      <c r="N972" s="1" t="s">
        <v>8</v>
      </c>
      <c r="O972" s="1" t="s">
        <v>28</v>
      </c>
      <c r="P972" s="1" t="s">
        <v>1047</v>
      </c>
      <c r="Q972" s="1" t="s">
        <v>1874</v>
      </c>
      <c r="R972" s="1">
        <v>57701</v>
      </c>
      <c r="S972" s="2">
        <v>42091</v>
      </c>
      <c r="T972" s="2">
        <v>42093</v>
      </c>
      <c r="U972" s="1">
        <v>-121.2</v>
      </c>
      <c r="V972" s="1">
        <v>12</v>
      </c>
      <c r="W972" s="1">
        <v>49.87</v>
      </c>
      <c r="X972" s="1">
        <v>87830</v>
      </c>
      <c r="Y972" s="1">
        <f>Table1[[#This Row],[Unit Price]]-Table1[[#This Row],[Discount]]</f>
        <v>4.2</v>
      </c>
      <c r="Z972" s="1" t="s">
        <v>3220</v>
      </c>
    </row>
    <row r="973" spans="1:26" x14ac:dyDescent="0.2">
      <c r="A973" s="3">
        <v>2968</v>
      </c>
      <c r="B973" s="3" t="s">
        <v>1295</v>
      </c>
      <c r="C973" s="3" t="s">
        <v>13</v>
      </c>
      <c r="D973" s="3">
        <v>0.06</v>
      </c>
      <c r="E973" s="3">
        <v>363.25</v>
      </c>
      <c r="F973" s="3">
        <v>19.989999999999998</v>
      </c>
      <c r="G973" s="3" t="s">
        <v>14</v>
      </c>
      <c r="H973" s="3" t="s">
        <v>3</v>
      </c>
      <c r="I973" s="3" t="s">
        <v>24</v>
      </c>
      <c r="J973" s="3" t="s">
        <v>71</v>
      </c>
      <c r="K973" s="3" t="s">
        <v>49</v>
      </c>
      <c r="L973" s="3" t="s">
        <v>175</v>
      </c>
      <c r="M973" s="3">
        <v>0.56999999999999995</v>
      </c>
      <c r="N973" s="3" t="s">
        <v>8</v>
      </c>
      <c r="O973" s="3" t="s">
        <v>9</v>
      </c>
      <c r="P973" s="3" t="s">
        <v>99</v>
      </c>
      <c r="Q973" s="3" t="s">
        <v>1297</v>
      </c>
      <c r="R973" s="3">
        <v>33021</v>
      </c>
      <c r="S973" s="4">
        <v>42091</v>
      </c>
      <c r="T973" s="4">
        <v>42093</v>
      </c>
      <c r="U973" s="3">
        <v>36.164099999999998</v>
      </c>
      <c r="V973" s="3">
        <v>1</v>
      </c>
      <c r="W973" s="3">
        <v>344.87</v>
      </c>
      <c r="X973" s="3">
        <v>86086</v>
      </c>
      <c r="Y973" s="3">
        <f>Table1[[#This Row],[Unit Price]]-Table1[[#This Row],[Discount]]</f>
        <v>363.19</v>
      </c>
      <c r="Z973" s="3" t="s">
        <v>3219</v>
      </c>
    </row>
    <row r="974" spans="1:26" x14ac:dyDescent="0.2">
      <c r="A974" s="1">
        <v>800</v>
      </c>
      <c r="B974" s="1" t="s">
        <v>1876</v>
      </c>
      <c r="C974" s="1" t="s">
        <v>23</v>
      </c>
      <c r="D974" s="1">
        <v>0.04</v>
      </c>
      <c r="E974" s="1">
        <v>50.98</v>
      </c>
      <c r="F974" s="1">
        <v>6.5</v>
      </c>
      <c r="G974" s="1" t="s">
        <v>14</v>
      </c>
      <c r="H974" s="1" t="s">
        <v>15</v>
      </c>
      <c r="I974" s="1" t="s">
        <v>16</v>
      </c>
      <c r="J974" s="1" t="s">
        <v>17</v>
      </c>
      <c r="K974" s="1" t="s">
        <v>49</v>
      </c>
      <c r="L974" s="1" t="s">
        <v>1842</v>
      </c>
      <c r="M974" s="1">
        <v>0.73</v>
      </c>
      <c r="N974" s="1" t="s">
        <v>8</v>
      </c>
      <c r="O974" s="1" t="s">
        <v>35</v>
      </c>
      <c r="P974" s="1" t="s">
        <v>122</v>
      </c>
      <c r="Q974" s="1" t="s">
        <v>1502</v>
      </c>
      <c r="R974" s="1">
        <v>84067</v>
      </c>
      <c r="S974" s="2">
        <v>42091</v>
      </c>
      <c r="T974" s="2">
        <v>42097</v>
      </c>
      <c r="U974" s="1">
        <v>-13.28</v>
      </c>
      <c r="V974" s="1">
        <v>11</v>
      </c>
      <c r="W974" s="1">
        <v>568.25</v>
      </c>
      <c r="X974" s="1">
        <v>89910</v>
      </c>
      <c r="Y974" s="1">
        <f>Table1[[#This Row],[Unit Price]]-Table1[[#This Row],[Discount]]</f>
        <v>50.94</v>
      </c>
      <c r="Z974" s="1" t="s">
        <v>3221</v>
      </c>
    </row>
    <row r="975" spans="1:26" x14ac:dyDescent="0.2">
      <c r="A975" s="3">
        <v>800</v>
      </c>
      <c r="B975" s="3" t="s">
        <v>1876</v>
      </c>
      <c r="C975" s="3" t="s">
        <v>23</v>
      </c>
      <c r="D975" s="3">
        <v>0.02</v>
      </c>
      <c r="E975" s="3">
        <v>6.48</v>
      </c>
      <c r="F975" s="3">
        <v>5.14</v>
      </c>
      <c r="G975" s="3" t="s">
        <v>14</v>
      </c>
      <c r="H975" s="3" t="s">
        <v>15</v>
      </c>
      <c r="I975" s="3" t="s">
        <v>24</v>
      </c>
      <c r="J975" s="3" t="s">
        <v>64</v>
      </c>
      <c r="K975" s="3" t="s">
        <v>49</v>
      </c>
      <c r="L975" s="3" t="s">
        <v>1721</v>
      </c>
      <c r="M975" s="3">
        <v>0.37</v>
      </c>
      <c r="N975" s="3" t="s">
        <v>8</v>
      </c>
      <c r="O975" s="3" t="s">
        <v>35</v>
      </c>
      <c r="P975" s="3" t="s">
        <v>122</v>
      </c>
      <c r="Q975" s="3" t="s">
        <v>1502</v>
      </c>
      <c r="R975" s="3">
        <v>84067</v>
      </c>
      <c r="S975" s="4">
        <v>42091</v>
      </c>
      <c r="T975" s="4">
        <v>42093</v>
      </c>
      <c r="U975" s="3">
        <v>-48.68</v>
      </c>
      <c r="V975" s="3">
        <v>19</v>
      </c>
      <c r="W975" s="3">
        <v>126.66</v>
      </c>
      <c r="X975" s="3">
        <v>89910</v>
      </c>
      <c r="Y975" s="3">
        <f>Table1[[#This Row],[Unit Price]]-Table1[[#This Row],[Discount]]</f>
        <v>6.4600000000000009</v>
      </c>
      <c r="Z975" s="3" t="s">
        <v>3221</v>
      </c>
    </row>
    <row r="976" spans="1:26" x14ac:dyDescent="0.2">
      <c r="A976" s="1">
        <v>1738</v>
      </c>
      <c r="B976" s="1" t="s">
        <v>1877</v>
      </c>
      <c r="C976" s="1" t="s">
        <v>92</v>
      </c>
      <c r="D976" s="1">
        <v>0.08</v>
      </c>
      <c r="E976" s="1">
        <v>175.99</v>
      </c>
      <c r="F976" s="1">
        <v>4.99</v>
      </c>
      <c r="G976" s="1" t="s">
        <v>14</v>
      </c>
      <c r="H976" s="1" t="s">
        <v>70</v>
      </c>
      <c r="I976" s="1" t="s">
        <v>16</v>
      </c>
      <c r="J976" s="1" t="s">
        <v>111</v>
      </c>
      <c r="K976" s="1" t="s">
        <v>49</v>
      </c>
      <c r="L976" s="1" t="s">
        <v>1225</v>
      </c>
      <c r="M976" s="1">
        <v>0.59</v>
      </c>
      <c r="N976" s="1" t="s">
        <v>8</v>
      </c>
      <c r="O976" s="1" t="s">
        <v>9</v>
      </c>
      <c r="P976" s="1" t="s">
        <v>73</v>
      </c>
      <c r="Q976" s="1" t="s">
        <v>1878</v>
      </c>
      <c r="R976" s="1">
        <v>28052</v>
      </c>
      <c r="S976" s="2">
        <v>42091</v>
      </c>
      <c r="T976" s="2">
        <v>42091</v>
      </c>
      <c r="U976" s="1">
        <v>-16476.838</v>
      </c>
      <c r="V976" s="1">
        <v>10</v>
      </c>
      <c r="W976" s="1">
        <v>1486.34</v>
      </c>
      <c r="X976" s="1">
        <v>85865</v>
      </c>
      <c r="Y976" s="1">
        <f>Table1[[#This Row],[Unit Price]]-Table1[[#This Row],[Discount]]</f>
        <v>175.91</v>
      </c>
      <c r="Z976" s="1" t="s">
        <v>3219</v>
      </c>
    </row>
    <row r="977" spans="1:26" x14ac:dyDescent="0.2">
      <c r="A977" s="3">
        <v>2880</v>
      </c>
      <c r="B977" s="3" t="s">
        <v>1879</v>
      </c>
      <c r="C977" s="3" t="s">
        <v>92</v>
      </c>
      <c r="D977" s="3">
        <v>0.05</v>
      </c>
      <c r="E977" s="3">
        <v>6.68</v>
      </c>
      <c r="F977" s="3">
        <v>6.93</v>
      </c>
      <c r="G977" s="3" t="s">
        <v>14</v>
      </c>
      <c r="H977" s="3" t="s">
        <v>3</v>
      </c>
      <c r="I977" s="3" t="s">
        <v>24</v>
      </c>
      <c r="J977" s="3" t="s">
        <v>64</v>
      </c>
      <c r="K977" s="3" t="s">
        <v>49</v>
      </c>
      <c r="L977" s="3" t="s">
        <v>952</v>
      </c>
      <c r="M977" s="3">
        <v>0.37</v>
      </c>
      <c r="N977" s="3" t="s">
        <v>8</v>
      </c>
      <c r="O977" s="3" t="s">
        <v>9</v>
      </c>
      <c r="P977" s="3" t="s">
        <v>99</v>
      </c>
      <c r="Q977" s="3" t="s">
        <v>1880</v>
      </c>
      <c r="R977" s="3">
        <v>33160</v>
      </c>
      <c r="S977" s="4">
        <v>42091</v>
      </c>
      <c r="T977" s="4">
        <v>42092</v>
      </c>
      <c r="U977" s="3">
        <v>-2.3519999999999999</v>
      </c>
      <c r="V977" s="3">
        <v>11</v>
      </c>
      <c r="W977" s="3">
        <v>77.2</v>
      </c>
      <c r="X977" s="3">
        <v>88626</v>
      </c>
      <c r="Y977" s="3">
        <f>Table1[[#This Row],[Unit Price]]-Table1[[#This Row],[Discount]]</f>
        <v>6.63</v>
      </c>
      <c r="Z977" s="3" t="s">
        <v>3219</v>
      </c>
    </row>
    <row r="978" spans="1:26" x14ac:dyDescent="0.2">
      <c r="A978" s="1">
        <v>152</v>
      </c>
      <c r="B978" s="1" t="s">
        <v>481</v>
      </c>
      <c r="C978" s="1" t="s">
        <v>13</v>
      </c>
      <c r="D978" s="1">
        <v>0.01</v>
      </c>
      <c r="E978" s="1">
        <v>65.989999999999995</v>
      </c>
      <c r="F978" s="1">
        <v>8.99</v>
      </c>
      <c r="G978" s="1" t="s">
        <v>14</v>
      </c>
      <c r="H978" s="1" t="s">
        <v>15</v>
      </c>
      <c r="I978" s="1" t="s">
        <v>16</v>
      </c>
      <c r="J978" s="1" t="s">
        <v>111</v>
      </c>
      <c r="K978" s="1" t="s">
        <v>49</v>
      </c>
      <c r="L978" s="1" t="s">
        <v>1881</v>
      </c>
      <c r="M978" s="1">
        <v>0.6</v>
      </c>
      <c r="N978" s="1" t="s">
        <v>8</v>
      </c>
      <c r="O978" s="1" t="s">
        <v>9</v>
      </c>
      <c r="P978" s="1" t="s">
        <v>376</v>
      </c>
      <c r="Q978" s="1" t="s">
        <v>483</v>
      </c>
      <c r="R978" s="1">
        <v>37918</v>
      </c>
      <c r="S978" s="2">
        <v>42092</v>
      </c>
      <c r="T978" s="2">
        <v>42095</v>
      </c>
      <c r="U978" s="1">
        <v>97.86</v>
      </c>
      <c r="V978" s="1">
        <v>5</v>
      </c>
      <c r="W978" s="1">
        <v>292.23</v>
      </c>
      <c r="X978" s="1">
        <v>89524</v>
      </c>
      <c r="Y978" s="1">
        <f>Table1[[#This Row],[Unit Price]]-Table1[[#This Row],[Discount]]</f>
        <v>65.97999999999999</v>
      </c>
      <c r="Z978" s="1" t="s">
        <v>3219</v>
      </c>
    </row>
    <row r="979" spans="1:26" x14ac:dyDescent="0.2">
      <c r="A979" s="3">
        <v>2338</v>
      </c>
      <c r="B979" s="3" t="s">
        <v>434</v>
      </c>
      <c r="C979" s="3" t="s">
        <v>13</v>
      </c>
      <c r="D979" s="3">
        <v>0.1</v>
      </c>
      <c r="E979" s="3">
        <v>6.75</v>
      </c>
      <c r="F979" s="3">
        <v>2.99</v>
      </c>
      <c r="G979" s="3" t="s">
        <v>14</v>
      </c>
      <c r="H979" s="3" t="s">
        <v>47</v>
      </c>
      <c r="I979" s="3" t="s">
        <v>24</v>
      </c>
      <c r="J979" s="3" t="s">
        <v>48</v>
      </c>
      <c r="K979" s="3" t="s">
        <v>49</v>
      </c>
      <c r="L979" s="3" t="s">
        <v>1882</v>
      </c>
      <c r="M979" s="3">
        <v>0.35</v>
      </c>
      <c r="N979" s="3" t="s">
        <v>8</v>
      </c>
      <c r="O979" s="3" t="s">
        <v>87</v>
      </c>
      <c r="P979" s="3" t="s">
        <v>394</v>
      </c>
      <c r="Q979" s="3" t="s">
        <v>436</v>
      </c>
      <c r="R979" s="3">
        <v>20740</v>
      </c>
      <c r="S979" s="4">
        <v>42092</v>
      </c>
      <c r="T979" s="4">
        <v>42092</v>
      </c>
      <c r="U979" s="3">
        <v>18.147500000000001</v>
      </c>
      <c r="V979" s="3">
        <v>15</v>
      </c>
      <c r="W979" s="3">
        <v>96.13</v>
      </c>
      <c r="X979" s="3">
        <v>91481</v>
      </c>
      <c r="Y979" s="3">
        <f>Table1[[#This Row],[Unit Price]]-Table1[[#This Row],[Discount]]</f>
        <v>6.65</v>
      </c>
      <c r="Z979" s="3" t="s">
        <v>3222</v>
      </c>
    </row>
    <row r="980" spans="1:26" x14ac:dyDescent="0.2">
      <c r="A980" s="1">
        <v>2530</v>
      </c>
      <c r="B980" s="1" t="s">
        <v>1883</v>
      </c>
      <c r="C980" s="1" t="s">
        <v>13</v>
      </c>
      <c r="D980" s="1">
        <v>0.04</v>
      </c>
      <c r="E980" s="1">
        <v>40.98</v>
      </c>
      <c r="F980" s="1">
        <v>6.5</v>
      </c>
      <c r="G980" s="1" t="s">
        <v>14</v>
      </c>
      <c r="H980" s="1" t="s">
        <v>3</v>
      </c>
      <c r="I980" s="1" t="s">
        <v>16</v>
      </c>
      <c r="J980" s="1" t="s">
        <v>17</v>
      </c>
      <c r="K980" s="1" t="s">
        <v>49</v>
      </c>
      <c r="L980" s="1" t="s">
        <v>422</v>
      </c>
      <c r="M980" s="1">
        <v>0.74</v>
      </c>
      <c r="N980" s="1" t="s">
        <v>8</v>
      </c>
      <c r="O980" s="1" t="s">
        <v>35</v>
      </c>
      <c r="P980" s="1" t="s">
        <v>66</v>
      </c>
      <c r="Q980" s="1" t="s">
        <v>1884</v>
      </c>
      <c r="R980" s="1">
        <v>92307</v>
      </c>
      <c r="S980" s="2">
        <v>42092</v>
      </c>
      <c r="T980" s="2">
        <v>42093</v>
      </c>
      <c r="U980" s="1">
        <v>-89.5</v>
      </c>
      <c r="V980" s="1">
        <v>7</v>
      </c>
      <c r="W980" s="1">
        <v>277.07</v>
      </c>
      <c r="X980" s="1">
        <v>87451</v>
      </c>
      <c r="Y980" s="1">
        <f>Table1[[#This Row],[Unit Price]]-Table1[[#This Row],[Discount]]</f>
        <v>40.94</v>
      </c>
      <c r="Z980" s="1" t="s">
        <v>3221</v>
      </c>
    </row>
    <row r="981" spans="1:26" x14ac:dyDescent="0.2">
      <c r="A981" s="3">
        <v>2534</v>
      </c>
      <c r="B981" s="3" t="s">
        <v>1885</v>
      </c>
      <c r="C981" s="3" t="s">
        <v>13</v>
      </c>
      <c r="D981" s="3">
        <v>0.05</v>
      </c>
      <c r="E981" s="3">
        <v>35.99</v>
      </c>
      <c r="F981" s="3">
        <v>3.3</v>
      </c>
      <c r="G981" s="3" t="s">
        <v>14</v>
      </c>
      <c r="H981" s="3" t="s">
        <v>3</v>
      </c>
      <c r="I981" s="3" t="s">
        <v>16</v>
      </c>
      <c r="J981" s="3" t="s">
        <v>111</v>
      </c>
      <c r="K981" s="3" t="s">
        <v>18</v>
      </c>
      <c r="L981" s="3" t="s">
        <v>1886</v>
      </c>
      <c r="M981" s="3">
        <v>0.39</v>
      </c>
      <c r="N981" s="3" t="s">
        <v>8</v>
      </c>
      <c r="O981" s="3" t="s">
        <v>87</v>
      </c>
      <c r="P981" s="3" t="s">
        <v>307</v>
      </c>
      <c r="Q981" s="3" t="s">
        <v>863</v>
      </c>
      <c r="R981" s="3">
        <v>4401</v>
      </c>
      <c r="S981" s="4">
        <v>42092</v>
      </c>
      <c r="T981" s="4">
        <v>42094</v>
      </c>
      <c r="U981" s="3">
        <v>103.2723</v>
      </c>
      <c r="V981" s="3">
        <v>5</v>
      </c>
      <c r="W981" s="3">
        <v>149.66999999999999</v>
      </c>
      <c r="X981" s="3">
        <v>87451</v>
      </c>
      <c r="Y981" s="3">
        <f>Table1[[#This Row],[Unit Price]]-Table1[[#This Row],[Discount]]</f>
        <v>35.940000000000005</v>
      </c>
      <c r="Z981" s="3" t="s">
        <v>3222</v>
      </c>
    </row>
    <row r="982" spans="1:26" x14ac:dyDescent="0.2">
      <c r="A982" s="1">
        <v>3151</v>
      </c>
      <c r="B982" s="1" t="s">
        <v>929</v>
      </c>
      <c r="C982" s="1" t="s">
        <v>13</v>
      </c>
      <c r="D982" s="1">
        <v>0.01</v>
      </c>
      <c r="E982" s="1">
        <v>99.23</v>
      </c>
      <c r="F982" s="1">
        <v>8.99</v>
      </c>
      <c r="G982" s="1" t="s">
        <v>14</v>
      </c>
      <c r="H982" s="1" t="s">
        <v>70</v>
      </c>
      <c r="I982" s="1" t="s">
        <v>4</v>
      </c>
      <c r="J982" s="1" t="s">
        <v>102</v>
      </c>
      <c r="K982" s="1" t="s">
        <v>18</v>
      </c>
      <c r="L982" s="1" t="s">
        <v>103</v>
      </c>
      <c r="M982" s="1">
        <v>0.35</v>
      </c>
      <c r="N982" s="1" t="s">
        <v>8</v>
      </c>
      <c r="O982" s="1" t="s">
        <v>35</v>
      </c>
      <c r="P982" s="1" t="s">
        <v>66</v>
      </c>
      <c r="Q982" s="1" t="s">
        <v>930</v>
      </c>
      <c r="R982" s="1">
        <v>92277</v>
      </c>
      <c r="S982" s="2">
        <v>42092</v>
      </c>
      <c r="T982" s="2">
        <v>42096</v>
      </c>
      <c r="U982" s="1">
        <v>-87.46</v>
      </c>
      <c r="V982" s="1">
        <v>1</v>
      </c>
      <c r="W982" s="1">
        <v>99.22</v>
      </c>
      <c r="X982" s="1">
        <v>88548</v>
      </c>
      <c r="Y982" s="1">
        <f>Table1[[#This Row],[Unit Price]]-Table1[[#This Row],[Discount]]</f>
        <v>99.22</v>
      </c>
      <c r="Z982" s="1" t="s">
        <v>3221</v>
      </c>
    </row>
    <row r="983" spans="1:26" x14ac:dyDescent="0.2">
      <c r="A983" s="3">
        <v>2430</v>
      </c>
      <c r="B983" s="3" t="s">
        <v>1813</v>
      </c>
      <c r="C983" s="3" t="s">
        <v>23</v>
      </c>
      <c r="D983" s="3">
        <v>0.03</v>
      </c>
      <c r="E983" s="3">
        <v>140.99</v>
      </c>
      <c r="F983" s="3">
        <v>4.2</v>
      </c>
      <c r="G983" s="3" t="s">
        <v>14</v>
      </c>
      <c r="H983" s="3" t="s">
        <v>47</v>
      </c>
      <c r="I983" s="3" t="s">
        <v>16</v>
      </c>
      <c r="J983" s="3" t="s">
        <v>111</v>
      </c>
      <c r="K983" s="3" t="s">
        <v>49</v>
      </c>
      <c r="L983" s="3" t="s">
        <v>1887</v>
      </c>
      <c r="M983" s="3">
        <v>0.59</v>
      </c>
      <c r="N983" s="3" t="s">
        <v>8</v>
      </c>
      <c r="O983" s="3" t="s">
        <v>28</v>
      </c>
      <c r="P983" s="3" t="s">
        <v>163</v>
      </c>
      <c r="Q983" s="3" t="s">
        <v>1814</v>
      </c>
      <c r="R983" s="3">
        <v>76541</v>
      </c>
      <c r="S983" s="4">
        <v>42092</v>
      </c>
      <c r="T983" s="4">
        <v>42100</v>
      </c>
      <c r="U983" s="3">
        <v>-458.74400000000003</v>
      </c>
      <c r="V983" s="3">
        <v>2</v>
      </c>
      <c r="W983" s="3">
        <v>246.44</v>
      </c>
      <c r="X983" s="3">
        <v>91110</v>
      </c>
      <c r="Y983" s="3">
        <f>Table1[[#This Row],[Unit Price]]-Table1[[#This Row],[Discount]]</f>
        <v>140.96</v>
      </c>
      <c r="Z983" s="3" t="s">
        <v>3220</v>
      </c>
    </row>
    <row r="984" spans="1:26" x14ac:dyDescent="0.2">
      <c r="A984" s="1">
        <v>1028</v>
      </c>
      <c r="B984" s="1" t="s">
        <v>1888</v>
      </c>
      <c r="C984" s="1" t="s">
        <v>92</v>
      </c>
      <c r="D984" s="1">
        <v>7.0000000000000007E-2</v>
      </c>
      <c r="E984" s="1">
        <v>7.08</v>
      </c>
      <c r="F984" s="1">
        <v>2.35</v>
      </c>
      <c r="G984" s="1" t="s">
        <v>63</v>
      </c>
      <c r="H984" s="1" t="s">
        <v>3</v>
      </c>
      <c r="I984" s="1" t="s">
        <v>24</v>
      </c>
      <c r="J984" s="1" t="s">
        <v>25</v>
      </c>
      <c r="K984" s="1" t="s">
        <v>26</v>
      </c>
      <c r="L984" s="1" t="s">
        <v>1889</v>
      </c>
      <c r="M984" s="1">
        <v>0.47</v>
      </c>
      <c r="N984" s="1" t="s">
        <v>8</v>
      </c>
      <c r="O984" s="1" t="s">
        <v>87</v>
      </c>
      <c r="P984" s="1" t="s">
        <v>88</v>
      </c>
      <c r="Q984" s="1" t="s">
        <v>1890</v>
      </c>
      <c r="R984" s="1">
        <v>11725</v>
      </c>
      <c r="S984" s="2">
        <v>42092</v>
      </c>
      <c r="T984" s="2">
        <v>42093</v>
      </c>
      <c r="U984" s="1">
        <v>30.49</v>
      </c>
      <c r="V984" s="1">
        <v>13</v>
      </c>
      <c r="W984" s="1">
        <v>93.82</v>
      </c>
      <c r="X984" s="1">
        <v>89006</v>
      </c>
      <c r="Y984" s="1">
        <f>Table1[[#This Row],[Unit Price]]-Table1[[#This Row],[Discount]]</f>
        <v>7.01</v>
      </c>
      <c r="Z984" s="1" t="s">
        <v>3222</v>
      </c>
    </row>
    <row r="985" spans="1:26" x14ac:dyDescent="0.2">
      <c r="A985" s="3">
        <v>1129</v>
      </c>
      <c r="B985" s="3" t="s">
        <v>762</v>
      </c>
      <c r="C985" s="3" t="s">
        <v>46</v>
      </c>
      <c r="D985" s="3">
        <v>0.05</v>
      </c>
      <c r="E985" s="3">
        <v>5.78</v>
      </c>
      <c r="F985" s="3">
        <v>7.64</v>
      </c>
      <c r="G985" s="3" t="s">
        <v>63</v>
      </c>
      <c r="H985" s="3" t="s">
        <v>70</v>
      </c>
      <c r="I985" s="3" t="s">
        <v>24</v>
      </c>
      <c r="J985" s="3" t="s">
        <v>64</v>
      </c>
      <c r="K985" s="3" t="s">
        <v>49</v>
      </c>
      <c r="L985" s="3" t="s">
        <v>1891</v>
      </c>
      <c r="M985" s="3">
        <v>0.36</v>
      </c>
      <c r="N985" s="3" t="s">
        <v>8</v>
      </c>
      <c r="O985" s="3" t="s">
        <v>87</v>
      </c>
      <c r="P985" s="3" t="s">
        <v>379</v>
      </c>
      <c r="Q985" s="3" t="s">
        <v>764</v>
      </c>
      <c r="R985" s="3">
        <v>2118</v>
      </c>
      <c r="S985" s="4">
        <v>42092</v>
      </c>
      <c r="T985" s="4">
        <v>42094</v>
      </c>
      <c r="U985" s="3">
        <v>-116.05</v>
      </c>
      <c r="V985" s="3">
        <v>29</v>
      </c>
      <c r="W985" s="3">
        <v>177.41</v>
      </c>
      <c r="X985" s="3">
        <v>49125</v>
      </c>
      <c r="Y985" s="3">
        <f>Table1[[#This Row],[Unit Price]]-Table1[[#This Row],[Discount]]</f>
        <v>5.73</v>
      </c>
      <c r="Z985" s="3" t="s">
        <v>3222</v>
      </c>
    </row>
    <row r="986" spans="1:26" x14ac:dyDescent="0.2">
      <c r="A986" s="1">
        <v>1237</v>
      </c>
      <c r="B986" s="1" t="s">
        <v>1892</v>
      </c>
      <c r="C986" s="1" t="s">
        <v>46</v>
      </c>
      <c r="D986" s="1">
        <v>0.02</v>
      </c>
      <c r="E986" s="1">
        <v>7.38</v>
      </c>
      <c r="F986" s="1">
        <v>5.21</v>
      </c>
      <c r="G986" s="1" t="s">
        <v>14</v>
      </c>
      <c r="H986" s="1" t="s">
        <v>70</v>
      </c>
      <c r="I986" s="1" t="s">
        <v>4</v>
      </c>
      <c r="J986" s="1" t="s">
        <v>102</v>
      </c>
      <c r="K986" s="1" t="s">
        <v>49</v>
      </c>
      <c r="L986" s="1" t="s">
        <v>1893</v>
      </c>
      <c r="M986" s="1">
        <v>0.56000000000000005</v>
      </c>
      <c r="N986" s="1" t="s">
        <v>8</v>
      </c>
      <c r="O986" s="1" t="s">
        <v>28</v>
      </c>
      <c r="P986" s="1" t="s">
        <v>163</v>
      </c>
      <c r="Q986" s="1" t="s">
        <v>1894</v>
      </c>
      <c r="R986" s="1">
        <v>75007</v>
      </c>
      <c r="S986" s="2">
        <v>42092</v>
      </c>
      <c r="T986" s="2">
        <v>42093</v>
      </c>
      <c r="U986" s="1">
        <v>7.74</v>
      </c>
      <c r="V986" s="1">
        <v>3</v>
      </c>
      <c r="W986" s="1">
        <v>24.52</v>
      </c>
      <c r="X986" s="1">
        <v>86076</v>
      </c>
      <c r="Y986" s="1">
        <f>Table1[[#This Row],[Unit Price]]-Table1[[#This Row],[Discount]]</f>
        <v>7.36</v>
      </c>
      <c r="Z986" s="1" t="s">
        <v>3220</v>
      </c>
    </row>
    <row r="987" spans="1:26" x14ac:dyDescent="0.2">
      <c r="A987" s="3">
        <v>3399</v>
      </c>
      <c r="B987" s="3" t="s">
        <v>1895</v>
      </c>
      <c r="C987" s="3" t="s">
        <v>46</v>
      </c>
      <c r="D987" s="3">
        <v>0.08</v>
      </c>
      <c r="E987" s="3">
        <v>11.97</v>
      </c>
      <c r="F987" s="3">
        <v>5.81</v>
      </c>
      <c r="G987" s="3" t="s">
        <v>14</v>
      </c>
      <c r="H987" s="3" t="s">
        <v>3</v>
      </c>
      <c r="I987" s="3" t="s">
        <v>24</v>
      </c>
      <c r="J987" s="3" t="s">
        <v>25</v>
      </c>
      <c r="K987" s="3" t="s">
        <v>18</v>
      </c>
      <c r="L987" s="3" t="s">
        <v>1788</v>
      </c>
      <c r="M987" s="3">
        <v>0.6</v>
      </c>
      <c r="N987" s="3" t="s">
        <v>8</v>
      </c>
      <c r="O987" s="3" t="s">
        <v>28</v>
      </c>
      <c r="P987" s="3" t="s">
        <v>79</v>
      </c>
      <c r="Q987" s="3" t="s">
        <v>1557</v>
      </c>
      <c r="R987" s="3">
        <v>60016</v>
      </c>
      <c r="S987" s="4">
        <v>42092</v>
      </c>
      <c r="T987" s="4">
        <v>42094</v>
      </c>
      <c r="U987" s="3">
        <v>-41.87</v>
      </c>
      <c r="V987" s="3">
        <v>5</v>
      </c>
      <c r="W987" s="3">
        <v>59.98</v>
      </c>
      <c r="X987" s="3">
        <v>87534</v>
      </c>
      <c r="Y987" s="3">
        <f>Table1[[#This Row],[Unit Price]]-Table1[[#This Row],[Discount]]</f>
        <v>11.89</v>
      </c>
      <c r="Z987" s="3" t="s">
        <v>3220</v>
      </c>
    </row>
    <row r="988" spans="1:26" x14ac:dyDescent="0.2">
      <c r="A988" s="1">
        <v>2351</v>
      </c>
      <c r="B988" s="1" t="s">
        <v>1896</v>
      </c>
      <c r="C988" s="1" t="s">
        <v>1</v>
      </c>
      <c r="D988" s="1">
        <v>0.08</v>
      </c>
      <c r="E988" s="1">
        <v>6.48</v>
      </c>
      <c r="F988" s="1">
        <v>7.49</v>
      </c>
      <c r="G988" s="1" t="s">
        <v>14</v>
      </c>
      <c r="H988" s="1" t="s">
        <v>70</v>
      </c>
      <c r="I988" s="1" t="s">
        <v>24</v>
      </c>
      <c r="J988" s="1" t="s">
        <v>64</v>
      </c>
      <c r="K988" s="1" t="s">
        <v>49</v>
      </c>
      <c r="L988" s="1" t="s">
        <v>1897</v>
      </c>
      <c r="M988" s="1">
        <v>0.37</v>
      </c>
      <c r="N988" s="1" t="s">
        <v>8</v>
      </c>
      <c r="O988" s="1" t="s">
        <v>87</v>
      </c>
      <c r="P988" s="1" t="s">
        <v>394</v>
      </c>
      <c r="Q988" s="1" t="s">
        <v>1898</v>
      </c>
      <c r="R988" s="1">
        <v>21114</v>
      </c>
      <c r="S988" s="2">
        <v>42093</v>
      </c>
      <c r="T988" s="2">
        <v>42096</v>
      </c>
      <c r="U988" s="1">
        <v>-119.32</v>
      </c>
      <c r="V988" s="1">
        <v>13</v>
      </c>
      <c r="W988" s="1">
        <v>80.86</v>
      </c>
      <c r="X988" s="1">
        <v>86163</v>
      </c>
      <c r="Y988" s="1">
        <f>Table1[[#This Row],[Unit Price]]-Table1[[#This Row],[Discount]]</f>
        <v>6.4</v>
      </c>
      <c r="Z988" s="1" t="s">
        <v>3222</v>
      </c>
    </row>
    <row r="989" spans="1:26" x14ac:dyDescent="0.2">
      <c r="A989" s="3">
        <v>3154</v>
      </c>
      <c r="B989" s="3" t="s">
        <v>757</v>
      </c>
      <c r="C989" s="3" t="s">
        <v>1</v>
      </c>
      <c r="D989" s="3">
        <v>0.04</v>
      </c>
      <c r="E989" s="3">
        <v>21.38</v>
      </c>
      <c r="F989" s="3">
        <v>8.99</v>
      </c>
      <c r="G989" s="3" t="s">
        <v>14</v>
      </c>
      <c r="H989" s="3" t="s">
        <v>70</v>
      </c>
      <c r="I989" s="3" t="s">
        <v>24</v>
      </c>
      <c r="J989" s="3" t="s">
        <v>25</v>
      </c>
      <c r="K989" s="3" t="s">
        <v>18</v>
      </c>
      <c r="L989" s="3" t="s">
        <v>1653</v>
      </c>
      <c r="M989" s="3">
        <v>0.59</v>
      </c>
      <c r="N989" s="3" t="s">
        <v>8</v>
      </c>
      <c r="O989" s="3" t="s">
        <v>9</v>
      </c>
      <c r="P989" s="3" t="s">
        <v>99</v>
      </c>
      <c r="Q989" s="3" t="s">
        <v>759</v>
      </c>
      <c r="R989" s="3">
        <v>33710</v>
      </c>
      <c r="S989" s="4">
        <v>42093</v>
      </c>
      <c r="T989" s="4">
        <v>42093</v>
      </c>
      <c r="U989" s="3">
        <v>-51.66</v>
      </c>
      <c r="V989" s="3">
        <v>21</v>
      </c>
      <c r="W989" s="3">
        <v>443.66</v>
      </c>
      <c r="X989" s="3">
        <v>86901</v>
      </c>
      <c r="Y989" s="3">
        <f>Table1[[#This Row],[Unit Price]]-Table1[[#This Row],[Discount]]</f>
        <v>21.34</v>
      </c>
      <c r="Z989" s="3" t="s">
        <v>3219</v>
      </c>
    </row>
    <row r="990" spans="1:26" x14ac:dyDescent="0.2">
      <c r="A990" s="1">
        <v>3252</v>
      </c>
      <c r="B990" s="1" t="s">
        <v>1899</v>
      </c>
      <c r="C990" s="1" t="s">
        <v>1</v>
      </c>
      <c r="D990" s="1">
        <v>0.01</v>
      </c>
      <c r="E990" s="1">
        <v>11.34</v>
      </c>
      <c r="F990" s="1">
        <v>5.01</v>
      </c>
      <c r="G990" s="1" t="s">
        <v>14</v>
      </c>
      <c r="H990" s="1" t="s">
        <v>3</v>
      </c>
      <c r="I990" s="1" t="s">
        <v>24</v>
      </c>
      <c r="J990" s="1" t="s">
        <v>64</v>
      </c>
      <c r="K990" s="1" t="s">
        <v>49</v>
      </c>
      <c r="L990" s="1" t="s">
        <v>391</v>
      </c>
      <c r="M990" s="1">
        <v>0.36</v>
      </c>
      <c r="N990" s="1" t="s">
        <v>8</v>
      </c>
      <c r="O990" s="1" t="s">
        <v>87</v>
      </c>
      <c r="P990" s="1" t="s">
        <v>88</v>
      </c>
      <c r="Q990" s="1" t="s">
        <v>1900</v>
      </c>
      <c r="R990" s="1">
        <v>12306</v>
      </c>
      <c r="S990" s="2">
        <v>42093</v>
      </c>
      <c r="T990" s="2">
        <v>42095</v>
      </c>
      <c r="U990" s="1">
        <v>-11.83</v>
      </c>
      <c r="V990" s="1">
        <v>1</v>
      </c>
      <c r="W990" s="1">
        <v>14.52</v>
      </c>
      <c r="X990" s="1">
        <v>87296</v>
      </c>
      <c r="Y990" s="1">
        <f>Table1[[#This Row],[Unit Price]]-Table1[[#This Row],[Discount]]</f>
        <v>11.33</v>
      </c>
      <c r="Z990" s="1" t="s">
        <v>3222</v>
      </c>
    </row>
    <row r="991" spans="1:26" x14ac:dyDescent="0.2">
      <c r="A991" s="3">
        <v>84</v>
      </c>
      <c r="B991" s="3" t="s">
        <v>909</v>
      </c>
      <c r="C991" s="3" t="s">
        <v>13</v>
      </c>
      <c r="D991" s="3">
        <v>0.08</v>
      </c>
      <c r="E991" s="3">
        <v>896.99</v>
      </c>
      <c r="F991" s="3">
        <v>19.989999999999998</v>
      </c>
      <c r="G991" s="3" t="s">
        <v>14</v>
      </c>
      <c r="H991" s="3" t="s">
        <v>70</v>
      </c>
      <c r="I991" s="3" t="s">
        <v>24</v>
      </c>
      <c r="J991" s="3" t="s">
        <v>48</v>
      </c>
      <c r="K991" s="3" t="s">
        <v>49</v>
      </c>
      <c r="L991" s="3" t="s">
        <v>299</v>
      </c>
      <c r="M991" s="3">
        <v>0.38</v>
      </c>
      <c r="N991" s="3" t="s">
        <v>8</v>
      </c>
      <c r="O991" s="3" t="s">
        <v>87</v>
      </c>
      <c r="P991" s="3" t="s">
        <v>293</v>
      </c>
      <c r="Q991" s="3" t="s">
        <v>910</v>
      </c>
      <c r="R991" s="3">
        <v>45231</v>
      </c>
      <c r="S991" s="4">
        <v>42093</v>
      </c>
      <c r="T991" s="4">
        <v>42096</v>
      </c>
      <c r="U991" s="3">
        <v>7402.32</v>
      </c>
      <c r="V991" s="3">
        <v>13</v>
      </c>
      <c r="W991" s="3">
        <v>10728</v>
      </c>
      <c r="X991" s="3">
        <v>87366</v>
      </c>
      <c r="Y991" s="3">
        <f>Table1[[#This Row],[Unit Price]]-Table1[[#This Row],[Discount]]</f>
        <v>896.91</v>
      </c>
      <c r="Z991" s="3" t="s">
        <v>3222</v>
      </c>
    </row>
    <row r="992" spans="1:26" x14ac:dyDescent="0.2">
      <c r="A992" s="1">
        <v>1527</v>
      </c>
      <c r="B992" s="1" t="s">
        <v>314</v>
      </c>
      <c r="C992" s="1" t="s">
        <v>23</v>
      </c>
      <c r="D992" s="1">
        <v>0.03</v>
      </c>
      <c r="E992" s="1">
        <v>65.989999999999995</v>
      </c>
      <c r="F992" s="1">
        <v>5.26</v>
      </c>
      <c r="G992" s="1" t="s">
        <v>14</v>
      </c>
      <c r="H992" s="1" t="s">
        <v>47</v>
      </c>
      <c r="I992" s="1" t="s">
        <v>16</v>
      </c>
      <c r="J992" s="1" t="s">
        <v>111</v>
      </c>
      <c r="K992" s="1" t="s">
        <v>49</v>
      </c>
      <c r="L992" s="1" t="s">
        <v>1701</v>
      </c>
      <c r="M992" s="1">
        <v>0.56000000000000005</v>
      </c>
      <c r="N992" s="1" t="s">
        <v>8</v>
      </c>
      <c r="O992" s="1" t="s">
        <v>9</v>
      </c>
      <c r="P992" s="1" t="s">
        <v>140</v>
      </c>
      <c r="Q992" s="1" t="s">
        <v>316</v>
      </c>
      <c r="R992" s="1">
        <v>35601</v>
      </c>
      <c r="S992" s="2">
        <v>42093</v>
      </c>
      <c r="T992" s="2">
        <v>42103</v>
      </c>
      <c r="U992" s="1">
        <v>-52.247999999999998</v>
      </c>
      <c r="V992" s="1">
        <v>23</v>
      </c>
      <c r="W992" s="1">
        <v>1316.03</v>
      </c>
      <c r="X992" s="1">
        <v>86814</v>
      </c>
      <c r="Y992" s="1">
        <f>Table1[[#This Row],[Unit Price]]-Table1[[#This Row],[Discount]]</f>
        <v>65.959999999999994</v>
      </c>
      <c r="Z992" s="1" t="s">
        <v>3219</v>
      </c>
    </row>
    <row r="993" spans="1:26" x14ac:dyDescent="0.2">
      <c r="A993" s="3">
        <v>3205</v>
      </c>
      <c r="B993" s="3" t="s">
        <v>1901</v>
      </c>
      <c r="C993" s="3" t="s">
        <v>23</v>
      </c>
      <c r="D993" s="3">
        <v>7.0000000000000007E-2</v>
      </c>
      <c r="E993" s="3">
        <v>5.98</v>
      </c>
      <c r="F993" s="3">
        <v>0.96</v>
      </c>
      <c r="G993" s="3" t="s">
        <v>14</v>
      </c>
      <c r="H993" s="3" t="s">
        <v>15</v>
      </c>
      <c r="I993" s="3" t="s">
        <v>24</v>
      </c>
      <c r="J993" s="3" t="s">
        <v>25</v>
      </c>
      <c r="K993" s="3" t="s">
        <v>26</v>
      </c>
      <c r="L993" s="3" t="s">
        <v>1243</v>
      </c>
      <c r="M993" s="3">
        <v>0.6</v>
      </c>
      <c r="N993" s="3" t="s">
        <v>8</v>
      </c>
      <c r="O993" s="3" t="s">
        <v>35</v>
      </c>
      <c r="P993" s="3" t="s">
        <v>466</v>
      </c>
      <c r="Q993" s="3" t="s">
        <v>470</v>
      </c>
      <c r="R993" s="3">
        <v>83440</v>
      </c>
      <c r="S993" s="4">
        <v>42093</v>
      </c>
      <c r="T993" s="4">
        <v>42097</v>
      </c>
      <c r="U993" s="3">
        <v>32.83</v>
      </c>
      <c r="V993" s="3">
        <v>10</v>
      </c>
      <c r="W993" s="3">
        <v>56.4</v>
      </c>
      <c r="X993" s="3">
        <v>87933</v>
      </c>
      <c r="Y993" s="3">
        <f>Table1[[#This Row],[Unit Price]]-Table1[[#This Row],[Discount]]</f>
        <v>5.91</v>
      </c>
      <c r="Z993" s="3" t="s">
        <v>3221</v>
      </c>
    </row>
    <row r="994" spans="1:26" x14ac:dyDescent="0.2">
      <c r="A994" s="1">
        <v>3206</v>
      </c>
      <c r="B994" s="1" t="s">
        <v>1902</v>
      </c>
      <c r="C994" s="1" t="s">
        <v>23</v>
      </c>
      <c r="D994" s="1">
        <v>0.01</v>
      </c>
      <c r="E994" s="1">
        <v>39.979999999999997</v>
      </c>
      <c r="F994" s="1">
        <v>4</v>
      </c>
      <c r="G994" s="1" t="s">
        <v>14</v>
      </c>
      <c r="H994" s="1" t="s">
        <v>15</v>
      </c>
      <c r="I994" s="1" t="s">
        <v>16</v>
      </c>
      <c r="J994" s="1" t="s">
        <v>17</v>
      </c>
      <c r="K994" s="1" t="s">
        <v>49</v>
      </c>
      <c r="L994" s="1" t="s">
        <v>1903</v>
      </c>
      <c r="M994" s="1">
        <v>0.7</v>
      </c>
      <c r="N994" s="1" t="s">
        <v>8</v>
      </c>
      <c r="O994" s="1" t="s">
        <v>35</v>
      </c>
      <c r="P994" s="1" t="s">
        <v>466</v>
      </c>
      <c r="Q994" s="1" t="s">
        <v>1904</v>
      </c>
      <c r="R994" s="1">
        <v>83301</v>
      </c>
      <c r="S994" s="2">
        <v>42093</v>
      </c>
      <c r="T994" s="2">
        <v>42098</v>
      </c>
      <c r="U994" s="1">
        <v>51.59</v>
      </c>
      <c r="V994" s="1">
        <v>6</v>
      </c>
      <c r="W994" s="1">
        <v>257.52</v>
      </c>
      <c r="X994" s="1">
        <v>87933</v>
      </c>
      <c r="Y994" s="1">
        <f>Table1[[#This Row],[Unit Price]]-Table1[[#This Row],[Discount]]</f>
        <v>39.97</v>
      </c>
      <c r="Z994" s="1" t="s">
        <v>3221</v>
      </c>
    </row>
    <row r="995" spans="1:26" x14ac:dyDescent="0.2">
      <c r="A995" s="3">
        <v>193</v>
      </c>
      <c r="B995" s="3" t="s">
        <v>155</v>
      </c>
      <c r="C995" s="3" t="s">
        <v>92</v>
      </c>
      <c r="D995" s="3">
        <v>7.0000000000000007E-2</v>
      </c>
      <c r="E995" s="3">
        <v>6.54</v>
      </c>
      <c r="F995" s="3">
        <v>5.27</v>
      </c>
      <c r="G995" s="3" t="s">
        <v>14</v>
      </c>
      <c r="H995" s="3" t="s">
        <v>70</v>
      </c>
      <c r="I995" s="3" t="s">
        <v>24</v>
      </c>
      <c r="J995" s="3" t="s">
        <v>48</v>
      </c>
      <c r="K995" s="3" t="s">
        <v>49</v>
      </c>
      <c r="L995" s="3" t="s">
        <v>1905</v>
      </c>
      <c r="M995" s="3">
        <v>0.36</v>
      </c>
      <c r="N995" s="3" t="s">
        <v>8</v>
      </c>
      <c r="O995" s="3" t="s">
        <v>35</v>
      </c>
      <c r="P995" s="3" t="s">
        <v>122</v>
      </c>
      <c r="Q995" s="3" t="s">
        <v>157</v>
      </c>
      <c r="R995" s="3">
        <v>84041</v>
      </c>
      <c r="S995" s="4">
        <v>42093</v>
      </c>
      <c r="T995" s="4">
        <v>42095</v>
      </c>
      <c r="U995" s="3">
        <v>-66.044499999999999</v>
      </c>
      <c r="V995" s="3">
        <v>21</v>
      </c>
      <c r="W995" s="3">
        <v>140.30000000000001</v>
      </c>
      <c r="X995" s="3">
        <v>90432</v>
      </c>
      <c r="Y995" s="3">
        <f>Table1[[#This Row],[Unit Price]]-Table1[[#This Row],[Discount]]</f>
        <v>6.47</v>
      </c>
      <c r="Z995" s="3" t="s">
        <v>3221</v>
      </c>
    </row>
    <row r="996" spans="1:26" x14ac:dyDescent="0.2">
      <c r="A996" s="1">
        <v>194</v>
      </c>
      <c r="B996" s="1" t="s">
        <v>369</v>
      </c>
      <c r="C996" s="1" t="s">
        <v>92</v>
      </c>
      <c r="D996" s="1">
        <v>0.09</v>
      </c>
      <c r="E996" s="1">
        <v>3.29</v>
      </c>
      <c r="F996" s="1">
        <v>1.35</v>
      </c>
      <c r="G996" s="1" t="s">
        <v>14</v>
      </c>
      <c r="H996" s="1" t="s">
        <v>70</v>
      </c>
      <c r="I996" s="1" t="s">
        <v>24</v>
      </c>
      <c r="J996" s="1" t="s">
        <v>152</v>
      </c>
      <c r="K996" s="1" t="s">
        <v>26</v>
      </c>
      <c r="L996" s="1" t="s">
        <v>1644</v>
      </c>
      <c r="M996" s="1">
        <v>0.4</v>
      </c>
      <c r="N996" s="1" t="s">
        <v>8</v>
      </c>
      <c r="O996" s="1" t="s">
        <v>35</v>
      </c>
      <c r="P996" s="1" t="s">
        <v>122</v>
      </c>
      <c r="Q996" s="1" t="s">
        <v>371</v>
      </c>
      <c r="R996" s="1">
        <v>84043</v>
      </c>
      <c r="S996" s="2">
        <v>42093</v>
      </c>
      <c r="T996" s="2">
        <v>42095</v>
      </c>
      <c r="U996" s="1">
        <v>15.66</v>
      </c>
      <c r="V996" s="1">
        <v>23</v>
      </c>
      <c r="W996" s="1">
        <v>71.55</v>
      </c>
      <c r="X996" s="1">
        <v>90432</v>
      </c>
      <c r="Y996" s="1">
        <f>Table1[[#This Row],[Unit Price]]-Table1[[#This Row],[Discount]]</f>
        <v>3.2</v>
      </c>
      <c r="Z996" s="1" t="s">
        <v>3221</v>
      </c>
    </row>
    <row r="997" spans="1:26" x14ac:dyDescent="0.2">
      <c r="A997" s="3">
        <v>271</v>
      </c>
      <c r="B997" s="3" t="s">
        <v>1906</v>
      </c>
      <c r="C997" s="3" t="s">
        <v>92</v>
      </c>
      <c r="D997" s="3">
        <v>0.1</v>
      </c>
      <c r="E997" s="3">
        <v>80.97</v>
      </c>
      <c r="F997" s="3">
        <v>30.06</v>
      </c>
      <c r="G997" s="3" t="s">
        <v>2</v>
      </c>
      <c r="H997" s="3" t="s">
        <v>3</v>
      </c>
      <c r="I997" s="3" t="s">
        <v>16</v>
      </c>
      <c r="J997" s="3" t="s">
        <v>32</v>
      </c>
      <c r="K997" s="3" t="s">
        <v>6</v>
      </c>
      <c r="L997" s="3" t="s">
        <v>1128</v>
      </c>
      <c r="M997" s="3">
        <v>0.4</v>
      </c>
      <c r="N997" s="3" t="s">
        <v>8</v>
      </c>
      <c r="O997" s="3" t="s">
        <v>9</v>
      </c>
      <c r="P997" s="3" t="s">
        <v>51</v>
      </c>
      <c r="Q997" s="3" t="s">
        <v>1735</v>
      </c>
      <c r="R997" s="3">
        <v>30297</v>
      </c>
      <c r="S997" s="4">
        <v>42093</v>
      </c>
      <c r="T997" s="4">
        <v>42094</v>
      </c>
      <c r="U997" s="3">
        <v>128.02529999999999</v>
      </c>
      <c r="V997" s="3">
        <v>12</v>
      </c>
      <c r="W997" s="3">
        <v>899.81</v>
      </c>
      <c r="X997" s="3">
        <v>88940</v>
      </c>
      <c r="Y997" s="3">
        <f>Table1[[#This Row],[Unit Price]]-Table1[[#This Row],[Discount]]</f>
        <v>80.87</v>
      </c>
      <c r="Z997" s="3" t="s">
        <v>3219</v>
      </c>
    </row>
    <row r="998" spans="1:26" x14ac:dyDescent="0.2">
      <c r="A998" s="1">
        <v>1314</v>
      </c>
      <c r="B998" s="1" t="s">
        <v>199</v>
      </c>
      <c r="C998" s="1" t="s">
        <v>92</v>
      </c>
      <c r="D998" s="1">
        <v>0.04</v>
      </c>
      <c r="E998" s="1">
        <v>5.34</v>
      </c>
      <c r="F998" s="1">
        <v>2.99</v>
      </c>
      <c r="G998" s="1" t="s">
        <v>14</v>
      </c>
      <c r="H998" s="1" t="s">
        <v>47</v>
      </c>
      <c r="I998" s="1" t="s">
        <v>24</v>
      </c>
      <c r="J998" s="1" t="s">
        <v>48</v>
      </c>
      <c r="K998" s="1" t="s">
        <v>49</v>
      </c>
      <c r="L998" s="1" t="s">
        <v>1354</v>
      </c>
      <c r="M998" s="1">
        <v>0.38</v>
      </c>
      <c r="N998" s="1" t="s">
        <v>8</v>
      </c>
      <c r="O998" s="1" t="s">
        <v>35</v>
      </c>
      <c r="P998" s="1" t="s">
        <v>66</v>
      </c>
      <c r="Q998" s="1" t="s">
        <v>76</v>
      </c>
      <c r="R998" s="1">
        <v>90058</v>
      </c>
      <c r="S998" s="2">
        <v>42093</v>
      </c>
      <c r="T998" s="2">
        <v>42095</v>
      </c>
      <c r="U998" s="1">
        <v>3.4510000000000001</v>
      </c>
      <c r="V998" s="1">
        <v>45</v>
      </c>
      <c r="W998" s="1">
        <v>240.6</v>
      </c>
      <c r="X998" s="1">
        <v>22755</v>
      </c>
      <c r="Y998" s="1">
        <f>Table1[[#This Row],[Unit Price]]-Table1[[#This Row],[Discount]]</f>
        <v>5.3</v>
      </c>
      <c r="Z998" s="1" t="s">
        <v>3221</v>
      </c>
    </row>
    <row r="999" spans="1:26" x14ac:dyDescent="0.2">
      <c r="A999" s="3">
        <v>1314</v>
      </c>
      <c r="B999" s="3" t="s">
        <v>199</v>
      </c>
      <c r="C999" s="3" t="s">
        <v>92</v>
      </c>
      <c r="D999" s="3">
        <v>0.06</v>
      </c>
      <c r="E999" s="3">
        <v>55.99</v>
      </c>
      <c r="F999" s="3">
        <v>5</v>
      </c>
      <c r="G999" s="3" t="s">
        <v>14</v>
      </c>
      <c r="H999" s="3" t="s">
        <v>47</v>
      </c>
      <c r="I999" s="3" t="s">
        <v>16</v>
      </c>
      <c r="J999" s="3" t="s">
        <v>111</v>
      </c>
      <c r="K999" s="3" t="s">
        <v>18</v>
      </c>
      <c r="L999" s="3" t="s">
        <v>1907</v>
      </c>
      <c r="M999" s="3">
        <v>0.8</v>
      </c>
      <c r="N999" s="3" t="s">
        <v>8</v>
      </c>
      <c r="O999" s="3" t="s">
        <v>35</v>
      </c>
      <c r="P999" s="3" t="s">
        <v>66</v>
      </c>
      <c r="Q999" s="3" t="s">
        <v>76</v>
      </c>
      <c r="R999" s="3">
        <v>90058</v>
      </c>
      <c r="S999" s="4">
        <v>42093</v>
      </c>
      <c r="T999" s="4">
        <v>42095</v>
      </c>
      <c r="U999" s="3">
        <v>-275.25299999999999</v>
      </c>
      <c r="V999" s="3">
        <v>5</v>
      </c>
      <c r="W999" s="3">
        <v>236.88</v>
      </c>
      <c r="X999" s="3">
        <v>22755</v>
      </c>
      <c r="Y999" s="3">
        <f>Table1[[#This Row],[Unit Price]]-Table1[[#This Row],[Discount]]</f>
        <v>55.93</v>
      </c>
      <c r="Z999" s="3" t="s">
        <v>3221</v>
      </c>
    </row>
    <row r="1000" spans="1:26" x14ac:dyDescent="0.2">
      <c r="A1000" s="1">
        <v>1315</v>
      </c>
      <c r="B1000" s="1" t="s">
        <v>1908</v>
      </c>
      <c r="C1000" s="1" t="s">
        <v>92</v>
      </c>
      <c r="D1000" s="1">
        <v>0</v>
      </c>
      <c r="E1000" s="1">
        <v>4.91</v>
      </c>
      <c r="F1000" s="1">
        <v>5.68</v>
      </c>
      <c r="G1000" s="1" t="s">
        <v>14</v>
      </c>
      <c r="H1000" s="1" t="s">
        <v>47</v>
      </c>
      <c r="I1000" s="1" t="s">
        <v>24</v>
      </c>
      <c r="J1000" s="1" t="s">
        <v>48</v>
      </c>
      <c r="K1000" s="1" t="s">
        <v>49</v>
      </c>
      <c r="L1000" s="1" t="s">
        <v>1909</v>
      </c>
      <c r="M1000" s="1">
        <v>0.36</v>
      </c>
      <c r="N1000" s="1" t="s">
        <v>8</v>
      </c>
      <c r="O1000" s="1" t="s">
        <v>35</v>
      </c>
      <c r="P1000" s="1" t="s">
        <v>36</v>
      </c>
      <c r="Q1000" s="1" t="s">
        <v>1910</v>
      </c>
      <c r="R1000" s="1">
        <v>80906</v>
      </c>
      <c r="S1000" s="2">
        <v>42093</v>
      </c>
      <c r="T1000" s="2">
        <v>42094</v>
      </c>
      <c r="U1000" s="1">
        <v>-95.047499999999999</v>
      </c>
      <c r="V1000" s="1">
        <v>9</v>
      </c>
      <c r="W1000" s="1">
        <v>48.3</v>
      </c>
      <c r="X1000" s="1">
        <v>87602</v>
      </c>
      <c r="Y1000" s="1">
        <f>Table1[[#This Row],[Unit Price]]-Table1[[#This Row],[Discount]]</f>
        <v>4.91</v>
      </c>
      <c r="Z1000" s="1" t="s">
        <v>3221</v>
      </c>
    </row>
    <row r="1001" spans="1:26" x14ac:dyDescent="0.2">
      <c r="A1001" s="3">
        <v>1316</v>
      </c>
      <c r="B1001" s="3" t="s">
        <v>202</v>
      </c>
      <c r="C1001" s="3" t="s">
        <v>92</v>
      </c>
      <c r="D1001" s="3">
        <v>0.04</v>
      </c>
      <c r="E1001" s="3">
        <v>5.34</v>
      </c>
      <c r="F1001" s="3">
        <v>2.99</v>
      </c>
      <c r="G1001" s="3" t="s">
        <v>14</v>
      </c>
      <c r="H1001" s="3" t="s">
        <v>47</v>
      </c>
      <c r="I1001" s="3" t="s">
        <v>24</v>
      </c>
      <c r="J1001" s="3" t="s">
        <v>48</v>
      </c>
      <c r="K1001" s="3" t="s">
        <v>49</v>
      </c>
      <c r="L1001" s="3" t="s">
        <v>1354</v>
      </c>
      <c r="M1001" s="3">
        <v>0.38</v>
      </c>
      <c r="N1001" s="3" t="s">
        <v>8</v>
      </c>
      <c r="O1001" s="3" t="s">
        <v>35</v>
      </c>
      <c r="P1001" s="3" t="s">
        <v>36</v>
      </c>
      <c r="Q1001" s="3" t="s">
        <v>203</v>
      </c>
      <c r="R1001" s="3">
        <v>80022</v>
      </c>
      <c r="S1001" s="4">
        <v>42093</v>
      </c>
      <c r="T1001" s="4">
        <v>42095</v>
      </c>
      <c r="U1001" s="3">
        <v>3.4510000000000001</v>
      </c>
      <c r="V1001" s="3">
        <v>11</v>
      </c>
      <c r="W1001" s="3">
        <v>58.81</v>
      </c>
      <c r="X1001" s="3">
        <v>87602</v>
      </c>
      <c r="Y1001" s="3">
        <f>Table1[[#This Row],[Unit Price]]-Table1[[#This Row],[Discount]]</f>
        <v>5.3</v>
      </c>
      <c r="Z1001" s="3" t="s">
        <v>3221</v>
      </c>
    </row>
    <row r="1002" spans="1:26" x14ac:dyDescent="0.2">
      <c r="A1002" s="1">
        <v>1316</v>
      </c>
      <c r="B1002" s="1" t="s">
        <v>202</v>
      </c>
      <c r="C1002" s="1" t="s">
        <v>92</v>
      </c>
      <c r="D1002" s="1">
        <v>0.06</v>
      </c>
      <c r="E1002" s="1">
        <v>55.99</v>
      </c>
      <c r="F1002" s="1">
        <v>5</v>
      </c>
      <c r="G1002" s="1" t="s">
        <v>14</v>
      </c>
      <c r="H1002" s="1" t="s">
        <v>47</v>
      </c>
      <c r="I1002" s="1" t="s">
        <v>16</v>
      </c>
      <c r="J1002" s="1" t="s">
        <v>111</v>
      </c>
      <c r="K1002" s="1" t="s">
        <v>18</v>
      </c>
      <c r="L1002" s="1" t="s">
        <v>1907</v>
      </c>
      <c r="M1002" s="1">
        <v>0.8</v>
      </c>
      <c r="N1002" s="1" t="s">
        <v>8</v>
      </c>
      <c r="O1002" s="1" t="s">
        <v>35</v>
      </c>
      <c r="P1002" s="1" t="s">
        <v>36</v>
      </c>
      <c r="Q1002" s="1" t="s">
        <v>203</v>
      </c>
      <c r="R1002" s="1">
        <v>80022</v>
      </c>
      <c r="S1002" s="2">
        <v>42093</v>
      </c>
      <c r="T1002" s="2">
        <v>42095</v>
      </c>
      <c r="U1002" s="1">
        <v>-275.25299999999999</v>
      </c>
      <c r="V1002" s="1">
        <v>1</v>
      </c>
      <c r="W1002" s="1">
        <v>47.38</v>
      </c>
      <c r="X1002" s="1">
        <v>87602</v>
      </c>
      <c r="Y1002" s="1">
        <f>Table1[[#This Row],[Unit Price]]-Table1[[#This Row],[Discount]]</f>
        <v>55.93</v>
      </c>
      <c r="Z1002" s="1" t="s">
        <v>3221</v>
      </c>
    </row>
    <row r="1003" spans="1:26" x14ac:dyDescent="0.2">
      <c r="A1003" s="3">
        <v>1840</v>
      </c>
      <c r="B1003" s="3" t="s">
        <v>1911</v>
      </c>
      <c r="C1003" s="3" t="s">
        <v>46</v>
      </c>
      <c r="D1003" s="3">
        <v>7.0000000000000007E-2</v>
      </c>
      <c r="E1003" s="3">
        <v>40.98</v>
      </c>
      <c r="F1003" s="3">
        <v>2.99</v>
      </c>
      <c r="G1003" s="3" t="s">
        <v>14</v>
      </c>
      <c r="H1003" s="3" t="s">
        <v>47</v>
      </c>
      <c r="I1003" s="3" t="s">
        <v>24</v>
      </c>
      <c r="J1003" s="3" t="s">
        <v>48</v>
      </c>
      <c r="K1003" s="3" t="s">
        <v>49</v>
      </c>
      <c r="L1003" s="3" t="s">
        <v>59</v>
      </c>
      <c r="M1003" s="3">
        <v>0.36</v>
      </c>
      <c r="N1003" s="3" t="s">
        <v>8</v>
      </c>
      <c r="O1003" s="3" t="s">
        <v>87</v>
      </c>
      <c r="P1003" s="3" t="s">
        <v>379</v>
      </c>
      <c r="Q1003" s="3" t="s">
        <v>1912</v>
      </c>
      <c r="R1003" s="3">
        <v>1469</v>
      </c>
      <c r="S1003" s="4">
        <v>42093</v>
      </c>
      <c r="T1003" s="4">
        <v>42095</v>
      </c>
      <c r="U1003" s="3">
        <v>369.20519999999999</v>
      </c>
      <c r="V1003" s="3">
        <v>13</v>
      </c>
      <c r="W1003" s="3">
        <v>535.08000000000004</v>
      </c>
      <c r="X1003" s="3">
        <v>86599</v>
      </c>
      <c r="Y1003" s="3">
        <f>Table1[[#This Row],[Unit Price]]-Table1[[#This Row],[Discount]]</f>
        <v>40.909999999999997</v>
      </c>
      <c r="Z1003" s="3" t="s">
        <v>3222</v>
      </c>
    </row>
    <row r="1004" spans="1:26" x14ac:dyDescent="0.2">
      <c r="A1004" s="1">
        <v>2066</v>
      </c>
      <c r="B1004" s="1" t="s">
        <v>1848</v>
      </c>
      <c r="C1004" s="1" t="s">
        <v>1</v>
      </c>
      <c r="D1004" s="1">
        <v>0.09</v>
      </c>
      <c r="E1004" s="1">
        <v>20.99</v>
      </c>
      <c r="F1004" s="1">
        <v>4.8099999999999996</v>
      </c>
      <c r="G1004" s="1" t="s">
        <v>63</v>
      </c>
      <c r="H1004" s="1" t="s">
        <v>47</v>
      </c>
      <c r="I1004" s="1" t="s">
        <v>16</v>
      </c>
      <c r="J1004" s="1" t="s">
        <v>111</v>
      </c>
      <c r="K1004" s="1" t="s">
        <v>120</v>
      </c>
      <c r="L1004" s="1" t="s">
        <v>1407</v>
      </c>
      <c r="M1004" s="1">
        <v>0.57999999999999996</v>
      </c>
      <c r="N1004" s="1" t="s">
        <v>8</v>
      </c>
      <c r="O1004" s="1" t="s">
        <v>9</v>
      </c>
      <c r="P1004" s="1" t="s">
        <v>73</v>
      </c>
      <c r="Q1004" s="1" t="s">
        <v>1850</v>
      </c>
      <c r="R1004" s="1">
        <v>28079</v>
      </c>
      <c r="S1004" s="2">
        <v>42094</v>
      </c>
      <c r="T1004" s="2">
        <v>42095</v>
      </c>
      <c r="U1004" s="1">
        <v>272.69400000000002</v>
      </c>
      <c r="V1004" s="1">
        <v>2</v>
      </c>
      <c r="W1004" s="1">
        <v>38.979999999999997</v>
      </c>
      <c r="X1004" s="1">
        <v>85834</v>
      </c>
      <c r="Y1004" s="1">
        <f>Table1[[#This Row],[Unit Price]]-Table1[[#This Row],[Discount]]</f>
        <v>20.9</v>
      </c>
      <c r="Z1004" s="1" t="s">
        <v>3219</v>
      </c>
    </row>
    <row r="1005" spans="1:26" x14ac:dyDescent="0.2">
      <c r="A1005" s="3">
        <v>3177</v>
      </c>
      <c r="B1005" s="3" t="s">
        <v>1618</v>
      </c>
      <c r="C1005" s="3" t="s">
        <v>1</v>
      </c>
      <c r="D1005" s="3">
        <v>0.06</v>
      </c>
      <c r="E1005" s="3">
        <v>1.68</v>
      </c>
      <c r="F1005" s="3">
        <v>1</v>
      </c>
      <c r="G1005" s="3" t="s">
        <v>14</v>
      </c>
      <c r="H1005" s="3" t="s">
        <v>15</v>
      </c>
      <c r="I1005" s="3" t="s">
        <v>24</v>
      </c>
      <c r="J1005" s="3" t="s">
        <v>25</v>
      </c>
      <c r="K1005" s="3" t="s">
        <v>26</v>
      </c>
      <c r="L1005" s="3" t="s">
        <v>396</v>
      </c>
      <c r="M1005" s="3">
        <v>0.35</v>
      </c>
      <c r="N1005" s="3" t="s">
        <v>8</v>
      </c>
      <c r="O1005" s="3" t="s">
        <v>9</v>
      </c>
      <c r="P1005" s="3" t="s">
        <v>99</v>
      </c>
      <c r="Q1005" s="3" t="s">
        <v>1619</v>
      </c>
      <c r="R1005" s="3">
        <v>33458</v>
      </c>
      <c r="S1005" s="4">
        <v>42094</v>
      </c>
      <c r="T1005" s="4">
        <v>42096</v>
      </c>
      <c r="U1005" s="3">
        <v>-1319.5</v>
      </c>
      <c r="V1005" s="3">
        <v>5</v>
      </c>
      <c r="W1005" s="3">
        <v>8.65</v>
      </c>
      <c r="X1005" s="3">
        <v>90819</v>
      </c>
      <c r="Y1005" s="3">
        <f>Table1[[#This Row],[Unit Price]]-Table1[[#This Row],[Discount]]</f>
        <v>1.6199999999999999</v>
      </c>
      <c r="Z1005" s="3" t="s">
        <v>3219</v>
      </c>
    </row>
    <row r="1006" spans="1:26" x14ac:dyDescent="0.2">
      <c r="A1006" s="1">
        <v>1083</v>
      </c>
      <c r="B1006" s="1" t="s">
        <v>1913</v>
      </c>
      <c r="C1006" s="1" t="s">
        <v>46</v>
      </c>
      <c r="D1006" s="1">
        <v>7.0000000000000007E-2</v>
      </c>
      <c r="E1006" s="1">
        <v>55.99</v>
      </c>
      <c r="F1006" s="1">
        <v>5</v>
      </c>
      <c r="G1006" s="1" t="s">
        <v>63</v>
      </c>
      <c r="H1006" s="1" t="s">
        <v>70</v>
      </c>
      <c r="I1006" s="1" t="s">
        <v>16</v>
      </c>
      <c r="J1006" s="1" t="s">
        <v>111</v>
      </c>
      <c r="K1006" s="1" t="s">
        <v>18</v>
      </c>
      <c r="L1006" s="1" t="s">
        <v>1914</v>
      </c>
      <c r="M1006" s="1">
        <v>0.83</v>
      </c>
      <c r="N1006" s="1" t="s">
        <v>8</v>
      </c>
      <c r="O1006" s="1" t="s">
        <v>28</v>
      </c>
      <c r="P1006" s="1" t="s">
        <v>79</v>
      </c>
      <c r="Q1006" s="1" t="s">
        <v>854</v>
      </c>
      <c r="R1006" s="1">
        <v>62701</v>
      </c>
      <c r="S1006" s="2">
        <v>42094</v>
      </c>
      <c r="T1006" s="2">
        <v>42096</v>
      </c>
      <c r="U1006" s="1">
        <v>-232.99100000000001</v>
      </c>
      <c r="V1006" s="1">
        <v>1</v>
      </c>
      <c r="W1006" s="1">
        <v>54.08</v>
      </c>
      <c r="X1006" s="1">
        <v>88460</v>
      </c>
      <c r="Y1006" s="1">
        <f>Table1[[#This Row],[Unit Price]]-Table1[[#This Row],[Discount]]</f>
        <v>55.92</v>
      </c>
      <c r="Z1006" s="1" t="s">
        <v>3220</v>
      </c>
    </row>
    <row r="1007" spans="1:26" x14ac:dyDescent="0.2">
      <c r="A1007" s="3">
        <v>3224</v>
      </c>
      <c r="B1007" s="3" t="s">
        <v>1915</v>
      </c>
      <c r="C1007" s="3" t="s">
        <v>1</v>
      </c>
      <c r="D1007" s="3">
        <v>0.06</v>
      </c>
      <c r="E1007" s="3">
        <v>60.98</v>
      </c>
      <c r="F1007" s="3">
        <v>30</v>
      </c>
      <c r="G1007" s="3" t="s">
        <v>2</v>
      </c>
      <c r="H1007" s="3" t="s">
        <v>3</v>
      </c>
      <c r="I1007" s="3" t="s">
        <v>4</v>
      </c>
      <c r="J1007" s="3" t="s">
        <v>85</v>
      </c>
      <c r="K1007" s="3" t="s">
        <v>33</v>
      </c>
      <c r="L1007" s="3" t="s">
        <v>1916</v>
      </c>
      <c r="M1007" s="3">
        <v>0.7</v>
      </c>
      <c r="N1007" s="3" t="s">
        <v>8</v>
      </c>
      <c r="O1007" s="3" t="s">
        <v>9</v>
      </c>
      <c r="P1007" s="3" t="s">
        <v>376</v>
      </c>
      <c r="Q1007" s="3" t="s">
        <v>1917</v>
      </c>
      <c r="R1007" s="3">
        <v>37066</v>
      </c>
      <c r="S1007" s="4">
        <v>42095</v>
      </c>
      <c r="T1007" s="4">
        <v>42096</v>
      </c>
      <c r="U1007" s="3">
        <v>-74.087999999999994</v>
      </c>
      <c r="V1007" s="3">
        <v>2</v>
      </c>
      <c r="W1007" s="3">
        <v>125.9</v>
      </c>
      <c r="X1007" s="3">
        <v>86508</v>
      </c>
      <c r="Y1007" s="3">
        <f>Table1[[#This Row],[Unit Price]]-Table1[[#This Row],[Discount]]</f>
        <v>60.919999999999995</v>
      </c>
      <c r="Z1007" s="3" t="s">
        <v>3219</v>
      </c>
    </row>
    <row r="1008" spans="1:26" x14ac:dyDescent="0.2">
      <c r="A1008" s="1">
        <v>623</v>
      </c>
      <c r="B1008" s="1" t="s">
        <v>1918</v>
      </c>
      <c r="C1008" s="1" t="s">
        <v>13</v>
      </c>
      <c r="D1008" s="1">
        <v>0.05</v>
      </c>
      <c r="E1008" s="1">
        <v>6.48</v>
      </c>
      <c r="F1008" s="1">
        <v>8.4</v>
      </c>
      <c r="G1008" s="1" t="s">
        <v>14</v>
      </c>
      <c r="H1008" s="1" t="s">
        <v>47</v>
      </c>
      <c r="I1008" s="1" t="s">
        <v>24</v>
      </c>
      <c r="J1008" s="1" t="s">
        <v>64</v>
      </c>
      <c r="K1008" s="1" t="s">
        <v>49</v>
      </c>
      <c r="L1008" s="1" t="s">
        <v>1919</v>
      </c>
      <c r="M1008" s="1">
        <v>0.37</v>
      </c>
      <c r="N1008" s="1" t="s">
        <v>8</v>
      </c>
      <c r="O1008" s="1" t="s">
        <v>87</v>
      </c>
      <c r="P1008" s="1" t="s">
        <v>1332</v>
      </c>
      <c r="Q1008" s="1" t="s">
        <v>1920</v>
      </c>
      <c r="R1008" s="1">
        <v>3101</v>
      </c>
      <c r="S1008" s="2">
        <v>42095</v>
      </c>
      <c r="T1008" s="2">
        <v>42097</v>
      </c>
      <c r="U1008" s="1">
        <v>-226.34639999999999</v>
      </c>
      <c r="V1008" s="1">
        <v>21</v>
      </c>
      <c r="W1008" s="1">
        <v>136.99</v>
      </c>
      <c r="X1008" s="1">
        <v>91433</v>
      </c>
      <c r="Y1008" s="1">
        <f>Table1[[#This Row],[Unit Price]]-Table1[[#This Row],[Discount]]</f>
        <v>6.4300000000000006</v>
      </c>
      <c r="Z1008" s="1" t="s">
        <v>3222</v>
      </c>
    </row>
    <row r="1009" spans="1:26" x14ac:dyDescent="0.2">
      <c r="A1009" s="3">
        <v>624</v>
      </c>
      <c r="B1009" s="3" t="s">
        <v>1921</v>
      </c>
      <c r="C1009" s="3" t="s">
        <v>13</v>
      </c>
      <c r="D1009" s="3">
        <v>0.05</v>
      </c>
      <c r="E1009" s="3">
        <v>55.99</v>
      </c>
      <c r="F1009" s="3">
        <v>5</v>
      </c>
      <c r="G1009" s="3" t="s">
        <v>14</v>
      </c>
      <c r="H1009" s="3" t="s">
        <v>47</v>
      </c>
      <c r="I1009" s="3" t="s">
        <v>16</v>
      </c>
      <c r="J1009" s="3" t="s">
        <v>111</v>
      </c>
      <c r="K1009" s="3" t="s">
        <v>18</v>
      </c>
      <c r="L1009" s="3" t="s">
        <v>1907</v>
      </c>
      <c r="M1009" s="3">
        <v>0.8</v>
      </c>
      <c r="N1009" s="3" t="s">
        <v>8</v>
      </c>
      <c r="O1009" s="3" t="s">
        <v>87</v>
      </c>
      <c r="P1009" s="3" t="s">
        <v>609</v>
      </c>
      <c r="Q1009" s="3" t="s">
        <v>1922</v>
      </c>
      <c r="R1009" s="3">
        <v>5701</v>
      </c>
      <c r="S1009" s="4">
        <v>42095</v>
      </c>
      <c r="T1009" s="4">
        <v>42095</v>
      </c>
      <c r="U1009" s="3">
        <v>-281.17583999999999</v>
      </c>
      <c r="V1009" s="3">
        <v>2</v>
      </c>
      <c r="W1009" s="3">
        <v>99.36</v>
      </c>
      <c r="X1009" s="3">
        <v>91433</v>
      </c>
      <c r="Y1009" s="3">
        <f>Table1[[#This Row],[Unit Price]]-Table1[[#This Row],[Discount]]</f>
        <v>55.940000000000005</v>
      </c>
      <c r="Z1009" s="3" t="s">
        <v>3222</v>
      </c>
    </row>
    <row r="1010" spans="1:26" x14ac:dyDescent="0.2">
      <c r="A1010" s="1">
        <v>1849</v>
      </c>
      <c r="B1010" s="1" t="s">
        <v>1923</v>
      </c>
      <c r="C1010" s="1" t="s">
        <v>13</v>
      </c>
      <c r="D1010" s="1">
        <v>0.09</v>
      </c>
      <c r="E1010" s="1">
        <v>35.99</v>
      </c>
      <c r="F1010" s="1">
        <v>1.1000000000000001</v>
      </c>
      <c r="G1010" s="1" t="s">
        <v>14</v>
      </c>
      <c r="H1010" s="1" t="s">
        <v>15</v>
      </c>
      <c r="I1010" s="1" t="s">
        <v>16</v>
      </c>
      <c r="J1010" s="1" t="s">
        <v>111</v>
      </c>
      <c r="K1010" s="1" t="s">
        <v>49</v>
      </c>
      <c r="L1010" s="1" t="s">
        <v>250</v>
      </c>
      <c r="M1010" s="1">
        <v>0.55000000000000004</v>
      </c>
      <c r="N1010" s="1" t="s">
        <v>8</v>
      </c>
      <c r="O1010" s="1" t="s">
        <v>9</v>
      </c>
      <c r="P1010" s="1" t="s">
        <v>140</v>
      </c>
      <c r="Q1010" s="1" t="s">
        <v>1924</v>
      </c>
      <c r="R1010" s="1">
        <v>36330</v>
      </c>
      <c r="S1010" s="2">
        <v>42095</v>
      </c>
      <c r="T1010" s="2">
        <v>42097</v>
      </c>
      <c r="U1010" s="1">
        <v>19.350000000000001</v>
      </c>
      <c r="V1010" s="1">
        <v>8</v>
      </c>
      <c r="W1010" s="1">
        <v>222.71</v>
      </c>
      <c r="X1010" s="1">
        <v>89697</v>
      </c>
      <c r="Y1010" s="1">
        <f>Table1[[#This Row],[Unit Price]]-Table1[[#This Row],[Discount]]</f>
        <v>35.9</v>
      </c>
      <c r="Z1010" s="1" t="s">
        <v>3219</v>
      </c>
    </row>
    <row r="1011" spans="1:26" x14ac:dyDescent="0.2">
      <c r="A1011" s="3">
        <v>1849</v>
      </c>
      <c r="B1011" s="3" t="s">
        <v>1923</v>
      </c>
      <c r="C1011" s="3" t="s">
        <v>13</v>
      </c>
      <c r="D1011" s="3">
        <v>0.01</v>
      </c>
      <c r="E1011" s="3">
        <v>125.99</v>
      </c>
      <c r="F1011" s="3">
        <v>2.5</v>
      </c>
      <c r="G1011" s="3" t="s">
        <v>14</v>
      </c>
      <c r="H1011" s="3" t="s">
        <v>15</v>
      </c>
      <c r="I1011" s="3" t="s">
        <v>16</v>
      </c>
      <c r="J1011" s="3" t="s">
        <v>111</v>
      </c>
      <c r="K1011" s="3" t="s">
        <v>49</v>
      </c>
      <c r="L1011" s="3" t="s">
        <v>924</v>
      </c>
      <c r="M1011" s="3">
        <v>0.6</v>
      </c>
      <c r="N1011" s="3" t="s">
        <v>8</v>
      </c>
      <c r="O1011" s="3" t="s">
        <v>9</v>
      </c>
      <c r="P1011" s="3" t="s">
        <v>140</v>
      </c>
      <c r="Q1011" s="3" t="s">
        <v>1924</v>
      </c>
      <c r="R1011" s="3">
        <v>36330</v>
      </c>
      <c r="S1011" s="4">
        <v>42095</v>
      </c>
      <c r="T1011" s="4">
        <v>42096</v>
      </c>
      <c r="U1011" s="3">
        <v>-967.83399999999995</v>
      </c>
      <c r="V1011" s="3">
        <v>2</v>
      </c>
      <c r="W1011" s="3">
        <v>220.52</v>
      </c>
      <c r="X1011" s="3">
        <v>89697</v>
      </c>
      <c r="Y1011" s="3">
        <f>Table1[[#This Row],[Unit Price]]-Table1[[#This Row],[Discount]]</f>
        <v>125.97999999999999</v>
      </c>
      <c r="Z1011" s="3" t="s">
        <v>3219</v>
      </c>
    </row>
    <row r="1012" spans="1:26" x14ac:dyDescent="0.2">
      <c r="A1012" s="1">
        <v>3246</v>
      </c>
      <c r="B1012" s="1" t="s">
        <v>1925</v>
      </c>
      <c r="C1012" s="1" t="s">
        <v>23</v>
      </c>
      <c r="D1012" s="1">
        <v>0.06</v>
      </c>
      <c r="E1012" s="1">
        <v>5.18</v>
      </c>
      <c r="F1012" s="1">
        <v>2.04</v>
      </c>
      <c r="G1012" s="1" t="s">
        <v>14</v>
      </c>
      <c r="H1012" s="1" t="s">
        <v>3</v>
      </c>
      <c r="I1012" s="1" t="s">
        <v>24</v>
      </c>
      <c r="J1012" s="1" t="s">
        <v>64</v>
      </c>
      <c r="K1012" s="1" t="s">
        <v>26</v>
      </c>
      <c r="L1012" s="1" t="s">
        <v>809</v>
      </c>
      <c r="M1012" s="1">
        <v>0.36</v>
      </c>
      <c r="N1012" s="1" t="s">
        <v>8</v>
      </c>
      <c r="O1012" s="1" t="s">
        <v>87</v>
      </c>
      <c r="P1012" s="1" t="s">
        <v>1332</v>
      </c>
      <c r="Q1012" s="1" t="s">
        <v>1926</v>
      </c>
      <c r="R1012" s="1">
        <v>3051</v>
      </c>
      <c r="S1012" s="2">
        <v>42095</v>
      </c>
      <c r="T1012" s="2">
        <v>42095</v>
      </c>
      <c r="U1012" s="1">
        <v>1.9503999999999999</v>
      </c>
      <c r="V1012" s="1">
        <v>4</v>
      </c>
      <c r="W1012" s="1">
        <v>21.86</v>
      </c>
      <c r="X1012" s="1">
        <v>88330</v>
      </c>
      <c r="Y1012" s="1">
        <f>Table1[[#This Row],[Unit Price]]-Table1[[#This Row],[Discount]]</f>
        <v>5.12</v>
      </c>
      <c r="Z1012" s="1" t="s">
        <v>3222</v>
      </c>
    </row>
    <row r="1013" spans="1:26" x14ac:dyDescent="0.2">
      <c r="A1013" s="3">
        <v>568</v>
      </c>
      <c r="B1013" s="3" t="s">
        <v>1458</v>
      </c>
      <c r="C1013" s="3" t="s">
        <v>92</v>
      </c>
      <c r="D1013" s="3">
        <v>0.08</v>
      </c>
      <c r="E1013" s="3">
        <v>67.28</v>
      </c>
      <c r="F1013" s="3">
        <v>19.989999999999998</v>
      </c>
      <c r="G1013" s="3" t="s">
        <v>63</v>
      </c>
      <c r="H1013" s="3" t="s">
        <v>15</v>
      </c>
      <c r="I1013" s="3" t="s">
        <v>24</v>
      </c>
      <c r="J1013" s="3" t="s">
        <v>48</v>
      </c>
      <c r="K1013" s="3" t="s">
        <v>49</v>
      </c>
      <c r="L1013" s="3" t="s">
        <v>1927</v>
      </c>
      <c r="M1013" s="3">
        <v>0.4</v>
      </c>
      <c r="N1013" s="3" t="s">
        <v>8</v>
      </c>
      <c r="O1013" s="3" t="s">
        <v>9</v>
      </c>
      <c r="P1013" s="3" t="s">
        <v>10</v>
      </c>
      <c r="Q1013" s="3" t="s">
        <v>1459</v>
      </c>
      <c r="R1013" s="3">
        <v>39701</v>
      </c>
      <c r="S1013" s="4">
        <v>42095</v>
      </c>
      <c r="T1013" s="4">
        <v>42097</v>
      </c>
      <c r="U1013" s="3">
        <v>224.85059999999999</v>
      </c>
      <c r="V1013" s="3">
        <v>16</v>
      </c>
      <c r="W1013" s="3">
        <v>1066.54</v>
      </c>
      <c r="X1013" s="3">
        <v>88882</v>
      </c>
      <c r="Y1013" s="3">
        <f>Table1[[#This Row],[Unit Price]]-Table1[[#This Row],[Discount]]</f>
        <v>67.2</v>
      </c>
      <c r="Z1013" s="3" t="s">
        <v>3219</v>
      </c>
    </row>
    <row r="1014" spans="1:26" x14ac:dyDescent="0.2">
      <c r="A1014" s="1">
        <v>3306</v>
      </c>
      <c r="B1014" s="1" t="s">
        <v>1928</v>
      </c>
      <c r="C1014" s="1" t="s">
        <v>92</v>
      </c>
      <c r="D1014" s="1">
        <v>0.06</v>
      </c>
      <c r="E1014" s="1">
        <v>11.33</v>
      </c>
      <c r="F1014" s="1">
        <v>6.12</v>
      </c>
      <c r="G1014" s="1" t="s">
        <v>14</v>
      </c>
      <c r="H1014" s="1" t="s">
        <v>3</v>
      </c>
      <c r="I1014" s="1" t="s">
        <v>24</v>
      </c>
      <c r="J1014" s="1" t="s">
        <v>71</v>
      </c>
      <c r="K1014" s="1" t="s">
        <v>120</v>
      </c>
      <c r="L1014" s="1" t="s">
        <v>1929</v>
      </c>
      <c r="M1014" s="1">
        <v>0.42</v>
      </c>
      <c r="N1014" s="1" t="s">
        <v>8</v>
      </c>
      <c r="O1014" s="1" t="s">
        <v>87</v>
      </c>
      <c r="P1014" s="1" t="s">
        <v>224</v>
      </c>
      <c r="Q1014" s="1" t="s">
        <v>1930</v>
      </c>
      <c r="R1014" s="1">
        <v>6320</v>
      </c>
      <c r="S1014" s="2">
        <v>42095</v>
      </c>
      <c r="T1014" s="2">
        <v>42097</v>
      </c>
      <c r="U1014" s="1">
        <v>-15.92</v>
      </c>
      <c r="V1014" s="1">
        <v>1</v>
      </c>
      <c r="W1014" s="1">
        <v>17.62</v>
      </c>
      <c r="X1014" s="1">
        <v>90461</v>
      </c>
      <c r="Y1014" s="1">
        <f>Table1[[#This Row],[Unit Price]]-Table1[[#This Row],[Discount]]</f>
        <v>11.27</v>
      </c>
      <c r="Z1014" s="1" t="s">
        <v>3222</v>
      </c>
    </row>
    <row r="1015" spans="1:26" x14ac:dyDescent="0.2">
      <c r="A1015" s="3">
        <v>2859</v>
      </c>
      <c r="B1015" s="3" t="s">
        <v>1931</v>
      </c>
      <c r="C1015" s="3" t="s">
        <v>46</v>
      </c>
      <c r="D1015" s="3">
        <v>0.03</v>
      </c>
      <c r="E1015" s="3">
        <v>142.86000000000001</v>
      </c>
      <c r="F1015" s="3">
        <v>19.989999999999998</v>
      </c>
      <c r="G1015" s="3" t="s">
        <v>14</v>
      </c>
      <c r="H1015" s="3" t="s">
        <v>70</v>
      </c>
      <c r="I1015" s="3" t="s">
        <v>24</v>
      </c>
      <c r="J1015" s="3" t="s">
        <v>54</v>
      </c>
      <c r="K1015" s="3" t="s">
        <v>49</v>
      </c>
      <c r="L1015" s="3" t="s">
        <v>1932</v>
      </c>
      <c r="M1015" s="3">
        <v>0.56000000000000005</v>
      </c>
      <c r="N1015" s="3" t="s">
        <v>8</v>
      </c>
      <c r="O1015" s="3" t="s">
        <v>9</v>
      </c>
      <c r="P1015" s="3" t="s">
        <v>99</v>
      </c>
      <c r="Q1015" s="3" t="s">
        <v>1933</v>
      </c>
      <c r="R1015" s="3">
        <v>32601</v>
      </c>
      <c r="S1015" s="4">
        <v>42095</v>
      </c>
      <c r="T1015" s="4">
        <v>42097</v>
      </c>
      <c r="U1015" s="3">
        <v>-8.3880999999999997</v>
      </c>
      <c r="V1015" s="3">
        <v>23</v>
      </c>
      <c r="W1015" s="3">
        <v>3292.02</v>
      </c>
      <c r="X1015" s="3">
        <v>88281</v>
      </c>
      <c r="Y1015" s="3">
        <f>Table1[[#This Row],[Unit Price]]-Table1[[#This Row],[Discount]]</f>
        <v>142.83000000000001</v>
      </c>
      <c r="Z1015" s="3" t="s">
        <v>3219</v>
      </c>
    </row>
    <row r="1016" spans="1:26" x14ac:dyDescent="0.2">
      <c r="A1016" s="1">
        <v>197</v>
      </c>
      <c r="B1016" s="1" t="s">
        <v>1934</v>
      </c>
      <c r="C1016" s="1" t="s">
        <v>1</v>
      </c>
      <c r="D1016" s="1">
        <v>0</v>
      </c>
      <c r="E1016" s="1">
        <v>161.55000000000001</v>
      </c>
      <c r="F1016" s="1">
        <v>19.989999999999998</v>
      </c>
      <c r="G1016" s="1" t="s">
        <v>14</v>
      </c>
      <c r="H1016" s="1" t="s">
        <v>3</v>
      </c>
      <c r="I1016" s="1" t="s">
        <v>24</v>
      </c>
      <c r="J1016" s="1" t="s">
        <v>54</v>
      </c>
      <c r="K1016" s="1" t="s">
        <v>49</v>
      </c>
      <c r="L1016" s="1" t="s">
        <v>55</v>
      </c>
      <c r="M1016" s="1">
        <v>0.66</v>
      </c>
      <c r="N1016" s="1" t="s">
        <v>8</v>
      </c>
      <c r="O1016" s="1" t="s">
        <v>28</v>
      </c>
      <c r="P1016" s="1" t="s">
        <v>513</v>
      </c>
      <c r="Q1016" s="1" t="s">
        <v>1935</v>
      </c>
      <c r="R1016" s="1">
        <v>66212</v>
      </c>
      <c r="S1016" s="2">
        <v>42096</v>
      </c>
      <c r="T1016" s="2">
        <v>42098</v>
      </c>
      <c r="U1016" s="1">
        <v>1167.1579999999999</v>
      </c>
      <c r="V1016" s="1">
        <v>19</v>
      </c>
      <c r="W1016" s="1">
        <v>3108.98</v>
      </c>
      <c r="X1016" s="1">
        <v>88921</v>
      </c>
      <c r="Y1016" s="1">
        <f>Table1[[#This Row],[Unit Price]]-Table1[[#This Row],[Discount]]</f>
        <v>161.55000000000001</v>
      </c>
      <c r="Z1016" s="1" t="s">
        <v>3220</v>
      </c>
    </row>
    <row r="1017" spans="1:26" x14ac:dyDescent="0.2">
      <c r="A1017" s="3">
        <v>198</v>
      </c>
      <c r="B1017" s="3" t="s">
        <v>1936</v>
      </c>
      <c r="C1017" s="3" t="s">
        <v>1</v>
      </c>
      <c r="D1017" s="3">
        <v>0</v>
      </c>
      <c r="E1017" s="3">
        <v>161.55000000000001</v>
      </c>
      <c r="F1017" s="3">
        <v>19.989999999999998</v>
      </c>
      <c r="G1017" s="3" t="s">
        <v>14</v>
      </c>
      <c r="H1017" s="3" t="s">
        <v>3</v>
      </c>
      <c r="I1017" s="3" t="s">
        <v>24</v>
      </c>
      <c r="J1017" s="3" t="s">
        <v>54</v>
      </c>
      <c r="K1017" s="3" t="s">
        <v>49</v>
      </c>
      <c r="L1017" s="3" t="s">
        <v>55</v>
      </c>
      <c r="M1017" s="3">
        <v>0.66</v>
      </c>
      <c r="N1017" s="3" t="s">
        <v>8</v>
      </c>
      <c r="O1017" s="3" t="s">
        <v>28</v>
      </c>
      <c r="P1017" s="3" t="s">
        <v>265</v>
      </c>
      <c r="Q1017" s="3" t="s">
        <v>1139</v>
      </c>
      <c r="R1017" s="3">
        <v>48138</v>
      </c>
      <c r="S1017" s="4">
        <v>42096</v>
      </c>
      <c r="T1017" s="4">
        <v>42098</v>
      </c>
      <c r="U1017" s="3">
        <v>1014.92</v>
      </c>
      <c r="V1017" s="3">
        <v>77</v>
      </c>
      <c r="W1017" s="3">
        <v>12599.55</v>
      </c>
      <c r="X1017" s="3">
        <v>51072</v>
      </c>
      <c r="Y1017" s="3">
        <f>Table1[[#This Row],[Unit Price]]-Table1[[#This Row],[Discount]]</f>
        <v>161.55000000000001</v>
      </c>
      <c r="Z1017" s="3" t="s">
        <v>3220</v>
      </c>
    </row>
    <row r="1018" spans="1:26" x14ac:dyDescent="0.2">
      <c r="A1018" s="1">
        <v>2667</v>
      </c>
      <c r="B1018" s="1" t="s">
        <v>1937</v>
      </c>
      <c r="C1018" s="1" t="s">
        <v>13</v>
      </c>
      <c r="D1018" s="1">
        <v>0.04</v>
      </c>
      <c r="E1018" s="1">
        <v>90.24</v>
      </c>
      <c r="F1018" s="1">
        <v>0.99</v>
      </c>
      <c r="G1018" s="1" t="s">
        <v>14</v>
      </c>
      <c r="H1018" s="1" t="s">
        <v>47</v>
      </c>
      <c r="I1018" s="1" t="s">
        <v>24</v>
      </c>
      <c r="J1018" s="1" t="s">
        <v>71</v>
      </c>
      <c r="K1018" s="1" t="s">
        <v>49</v>
      </c>
      <c r="L1018" s="1" t="s">
        <v>1938</v>
      </c>
      <c r="M1018" s="1">
        <v>0.56000000000000005</v>
      </c>
      <c r="N1018" s="1" t="s">
        <v>8</v>
      </c>
      <c r="O1018" s="1" t="s">
        <v>87</v>
      </c>
      <c r="P1018" s="1" t="s">
        <v>293</v>
      </c>
      <c r="Q1018" s="1" t="s">
        <v>1939</v>
      </c>
      <c r="R1018" s="1">
        <v>44107</v>
      </c>
      <c r="S1018" s="2">
        <v>42096</v>
      </c>
      <c r="T1018" s="2">
        <v>42098</v>
      </c>
      <c r="U1018" s="1">
        <v>246.2748</v>
      </c>
      <c r="V1018" s="1">
        <v>4</v>
      </c>
      <c r="W1018" s="1">
        <v>356.92</v>
      </c>
      <c r="X1018" s="1">
        <v>87831</v>
      </c>
      <c r="Y1018" s="1">
        <f>Table1[[#This Row],[Unit Price]]-Table1[[#This Row],[Discount]]</f>
        <v>90.199999999999989</v>
      </c>
      <c r="Z1018" s="1" t="s">
        <v>3222</v>
      </c>
    </row>
    <row r="1019" spans="1:26" x14ac:dyDescent="0.2">
      <c r="A1019" s="3">
        <v>2667</v>
      </c>
      <c r="B1019" s="3" t="s">
        <v>1937</v>
      </c>
      <c r="C1019" s="3" t="s">
        <v>13</v>
      </c>
      <c r="D1019" s="3">
        <v>0.09</v>
      </c>
      <c r="E1019" s="3">
        <v>47.9</v>
      </c>
      <c r="F1019" s="3">
        <v>5.86</v>
      </c>
      <c r="G1019" s="3" t="s">
        <v>63</v>
      </c>
      <c r="H1019" s="3" t="s">
        <v>47</v>
      </c>
      <c r="I1019" s="3" t="s">
        <v>24</v>
      </c>
      <c r="J1019" s="3" t="s">
        <v>64</v>
      </c>
      <c r="K1019" s="3" t="s">
        <v>49</v>
      </c>
      <c r="L1019" s="3" t="s">
        <v>1285</v>
      </c>
      <c r="M1019" s="3">
        <v>0.37</v>
      </c>
      <c r="N1019" s="3" t="s">
        <v>8</v>
      </c>
      <c r="O1019" s="3" t="s">
        <v>87</v>
      </c>
      <c r="P1019" s="3" t="s">
        <v>293</v>
      </c>
      <c r="Q1019" s="3" t="s">
        <v>1939</v>
      </c>
      <c r="R1019" s="3">
        <v>44107</v>
      </c>
      <c r="S1019" s="4">
        <v>42096</v>
      </c>
      <c r="T1019" s="4">
        <v>42098</v>
      </c>
      <c r="U1019" s="3">
        <v>93.950400000000002</v>
      </c>
      <c r="V1019" s="3">
        <v>3</v>
      </c>
      <c r="W1019" s="3">
        <v>136.16</v>
      </c>
      <c r="X1019" s="3">
        <v>87831</v>
      </c>
      <c r="Y1019" s="3">
        <f>Table1[[#This Row],[Unit Price]]-Table1[[#This Row],[Discount]]</f>
        <v>47.809999999999995</v>
      </c>
      <c r="Z1019" s="3" t="s">
        <v>3222</v>
      </c>
    </row>
    <row r="1020" spans="1:26" x14ac:dyDescent="0.2">
      <c r="A1020" s="1">
        <v>228</v>
      </c>
      <c r="B1020" s="1" t="s">
        <v>1940</v>
      </c>
      <c r="C1020" s="1" t="s">
        <v>92</v>
      </c>
      <c r="D1020" s="1">
        <v>0.03</v>
      </c>
      <c r="E1020" s="1">
        <v>60.89</v>
      </c>
      <c r="F1020" s="1">
        <v>32.409999999999997</v>
      </c>
      <c r="G1020" s="1" t="s">
        <v>2</v>
      </c>
      <c r="H1020" s="1" t="s">
        <v>3</v>
      </c>
      <c r="I1020" s="1" t="s">
        <v>4</v>
      </c>
      <c r="J1020" s="1" t="s">
        <v>85</v>
      </c>
      <c r="K1020" s="1" t="s">
        <v>33</v>
      </c>
      <c r="L1020" s="1" t="s">
        <v>1941</v>
      </c>
      <c r="M1020" s="1">
        <v>0.56000000000000005</v>
      </c>
      <c r="N1020" s="1" t="s">
        <v>8</v>
      </c>
      <c r="O1020" s="1" t="s">
        <v>9</v>
      </c>
      <c r="P1020" s="1" t="s">
        <v>73</v>
      </c>
      <c r="Q1020" s="1" t="s">
        <v>1942</v>
      </c>
      <c r="R1020" s="1">
        <v>28227</v>
      </c>
      <c r="S1020" s="2">
        <v>42096</v>
      </c>
      <c r="T1020" s="2">
        <v>42097</v>
      </c>
      <c r="U1020" s="1">
        <v>36.353999999999999</v>
      </c>
      <c r="V1020" s="1">
        <v>7</v>
      </c>
      <c r="W1020" s="1">
        <v>450.49</v>
      </c>
      <c r="X1020" s="1">
        <v>88527</v>
      </c>
      <c r="Y1020" s="1">
        <f>Table1[[#This Row],[Unit Price]]-Table1[[#This Row],[Discount]]</f>
        <v>60.86</v>
      </c>
      <c r="Z1020" s="1" t="s">
        <v>3219</v>
      </c>
    </row>
    <row r="1021" spans="1:26" x14ac:dyDescent="0.2">
      <c r="A1021" s="3">
        <v>2957</v>
      </c>
      <c r="B1021" s="3" t="s">
        <v>1943</v>
      </c>
      <c r="C1021" s="3" t="s">
        <v>92</v>
      </c>
      <c r="D1021" s="3">
        <v>0.1</v>
      </c>
      <c r="E1021" s="3">
        <v>37.94</v>
      </c>
      <c r="F1021" s="3">
        <v>5.08</v>
      </c>
      <c r="G1021" s="3" t="s">
        <v>63</v>
      </c>
      <c r="H1021" s="3" t="s">
        <v>70</v>
      </c>
      <c r="I1021" s="3" t="s">
        <v>24</v>
      </c>
      <c r="J1021" s="3" t="s">
        <v>64</v>
      </c>
      <c r="K1021" s="3" t="s">
        <v>26</v>
      </c>
      <c r="L1021" s="3" t="s">
        <v>1089</v>
      </c>
      <c r="M1021" s="3">
        <v>0.38</v>
      </c>
      <c r="N1021" s="3" t="s">
        <v>8</v>
      </c>
      <c r="O1021" s="3" t="s">
        <v>28</v>
      </c>
      <c r="P1021" s="3" t="s">
        <v>333</v>
      </c>
      <c r="Q1021" s="3" t="s">
        <v>1944</v>
      </c>
      <c r="R1021" s="3">
        <v>53209</v>
      </c>
      <c r="S1021" s="4">
        <v>42096</v>
      </c>
      <c r="T1021" s="4">
        <v>42098</v>
      </c>
      <c r="U1021" s="3">
        <v>95.054400000000001</v>
      </c>
      <c r="V1021" s="3">
        <v>4</v>
      </c>
      <c r="W1021" s="3">
        <v>137.76</v>
      </c>
      <c r="X1021" s="3">
        <v>90264</v>
      </c>
      <c r="Y1021" s="3">
        <f>Table1[[#This Row],[Unit Price]]-Table1[[#This Row],[Discount]]</f>
        <v>37.839999999999996</v>
      </c>
      <c r="Z1021" s="3" t="s">
        <v>3220</v>
      </c>
    </row>
    <row r="1022" spans="1:26" x14ac:dyDescent="0.2">
      <c r="A1022" s="1">
        <v>1112</v>
      </c>
      <c r="B1022" s="1" t="s">
        <v>1945</v>
      </c>
      <c r="C1022" s="1" t="s">
        <v>46</v>
      </c>
      <c r="D1022" s="1">
        <v>0.03</v>
      </c>
      <c r="E1022" s="1">
        <v>300.98</v>
      </c>
      <c r="F1022" s="1">
        <v>54.92</v>
      </c>
      <c r="G1022" s="1" t="s">
        <v>2</v>
      </c>
      <c r="H1022" s="1" t="s">
        <v>70</v>
      </c>
      <c r="I1022" s="1" t="s">
        <v>4</v>
      </c>
      <c r="J1022" s="1" t="s">
        <v>93</v>
      </c>
      <c r="K1022" s="1" t="s">
        <v>6</v>
      </c>
      <c r="L1022" s="1" t="s">
        <v>1946</v>
      </c>
      <c r="M1022" s="1">
        <v>0.55000000000000004</v>
      </c>
      <c r="N1022" s="1" t="s">
        <v>8</v>
      </c>
      <c r="O1022" s="1" t="s">
        <v>35</v>
      </c>
      <c r="P1022" s="1" t="s">
        <v>66</v>
      </c>
      <c r="Q1022" s="1" t="s">
        <v>1947</v>
      </c>
      <c r="R1022" s="1">
        <v>92399</v>
      </c>
      <c r="S1022" s="2">
        <v>42096</v>
      </c>
      <c r="T1022" s="2">
        <v>42098</v>
      </c>
      <c r="U1022" s="1">
        <v>1272.5808</v>
      </c>
      <c r="V1022" s="1">
        <v>12</v>
      </c>
      <c r="W1022" s="1">
        <v>3527.82</v>
      </c>
      <c r="X1022" s="1">
        <v>90832</v>
      </c>
      <c r="Y1022" s="1">
        <f>Table1[[#This Row],[Unit Price]]-Table1[[#This Row],[Discount]]</f>
        <v>300.95000000000005</v>
      </c>
      <c r="Z1022" s="1" t="s">
        <v>3221</v>
      </c>
    </row>
    <row r="1023" spans="1:26" x14ac:dyDescent="0.2">
      <c r="A1023" s="3">
        <v>1112</v>
      </c>
      <c r="B1023" s="3" t="s">
        <v>1945</v>
      </c>
      <c r="C1023" s="3" t="s">
        <v>46</v>
      </c>
      <c r="D1023" s="3">
        <v>0.02</v>
      </c>
      <c r="E1023" s="3">
        <v>2550.14</v>
      </c>
      <c r="F1023" s="3">
        <v>29.7</v>
      </c>
      <c r="G1023" s="3" t="s">
        <v>2</v>
      </c>
      <c r="H1023" s="3" t="s">
        <v>70</v>
      </c>
      <c r="I1023" s="3" t="s">
        <v>16</v>
      </c>
      <c r="J1023" s="3" t="s">
        <v>32</v>
      </c>
      <c r="K1023" s="3" t="s">
        <v>33</v>
      </c>
      <c r="L1023" s="3" t="s">
        <v>1948</v>
      </c>
      <c r="M1023" s="3">
        <v>0.56999999999999995</v>
      </c>
      <c r="N1023" s="3" t="s">
        <v>8</v>
      </c>
      <c r="O1023" s="3" t="s">
        <v>35</v>
      </c>
      <c r="P1023" s="3" t="s">
        <v>66</v>
      </c>
      <c r="Q1023" s="3" t="s">
        <v>1947</v>
      </c>
      <c r="R1023" s="3">
        <v>92399</v>
      </c>
      <c r="S1023" s="4">
        <v>42096</v>
      </c>
      <c r="T1023" s="4">
        <v>42098</v>
      </c>
      <c r="U1023" s="3">
        <v>-5390.7388920000003</v>
      </c>
      <c r="V1023" s="3">
        <v>2</v>
      </c>
      <c r="W1023" s="3">
        <v>4698.21</v>
      </c>
      <c r="X1023" s="3">
        <v>90832</v>
      </c>
      <c r="Y1023" s="3">
        <f>Table1[[#This Row],[Unit Price]]-Table1[[#This Row],[Discount]]</f>
        <v>2550.12</v>
      </c>
      <c r="Z1023" s="3" t="s">
        <v>3221</v>
      </c>
    </row>
    <row r="1024" spans="1:26" x14ac:dyDescent="0.2">
      <c r="A1024" s="1">
        <v>1777</v>
      </c>
      <c r="B1024" s="1" t="s">
        <v>148</v>
      </c>
      <c r="C1024" s="1" t="s">
        <v>46</v>
      </c>
      <c r="D1024" s="1">
        <v>0.03</v>
      </c>
      <c r="E1024" s="1">
        <v>19.989999999999998</v>
      </c>
      <c r="F1024" s="1">
        <v>11.17</v>
      </c>
      <c r="G1024" s="1" t="s">
        <v>14</v>
      </c>
      <c r="H1024" s="1" t="s">
        <v>70</v>
      </c>
      <c r="I1024" s="1" t="s">
        <v>4</v>
      </c>
      <c r="J1024" s="1" t="s">
        <v>102</v>
      </c>
      <c r="K1024" s="1" t="s">
        <v>40</v>
      </c>
      <c r="L1024" s="1" t="s">
        <v>465</v>
      </c>
      <c r="M1024" s="1">
        <v>0.6</v>
      </c>
      <c r="N1024" s="1" t="s">
        <v>8</v>
      </c>
      <c r="O1024" s="1" t="s">
        <v>28</v>
      </c>
      <c r="P1024" s="1" t="s">
        <v>29</v>
      </c>
      <c r="Q1024" s="1" t="s">
        <v>150</v>
      </c>
      <c r="R1024" s="1">
        <v>46383</v>
      </c>
      <c r="S1024" s="2">
        <v>42096</v>
      </c>
      <c r="T1024" s="2">
        <v>42097</v>
      </c>
      <c r="U1024" s="1">
        <v>-20.8764</v>
      </c>
      <c r="V1024" s="1">
        <v>12</v>
      </c>
      <c r="W1024" s="1">
        <v>251.61</v>
      </c>
      <c r="X1024" s="1">
        <v>89942</v>
      </c>
      <c r="Y1024" s="1">
        <f>Table1[[#This Row],[Unit Price]]-Table1[[#This Row],[Discount]]</f>
        <v>19.959999999999997</v>
      </c>
      <c r="Z1024" s="1" t="s">
        <v>3220</v>
      </c>
    </row>
    <row r="1025" spans="1:26" x14ac:dyDescent="0.2">
      <c r="A1025" s="3">
        <v>2014</v>
      </c>
      <c r="B1025" s="3" t="s">
        <v>1764</v>
      </c>
      <c r="C1025" s="3" t="s">
        <v>1</v>
      </c>
      <c r="D1025" s="3">
        <v>0.06</v>
      </c>
      <c r="E1025" s="3">
        <v>6.48</v>
      </c>
      <c r="F1025" s="3">
        <v>7.49</v>
      </c>
      <c r="G1025" s="3" t="s">
        <v>14</v>
      </c>
      <c r="H1025" s="3" t="s">
        <v>47</v>
      </c>
      <c r="I1025" s="3" t="s">
        <v>24</v>
      </c>
      <c r="J1025" s="3" t="s">
        <v>64</v>
      </c>
      <c r="K1025" s="3" t="s">
        <v>49</v>
      </c>
      <c r="L1025" s="3" t="s">
        <v>1897</v>
      </c>
      <c r="M1025" s="3">
        <v>0.37</v>
      </c>
      <c r="N1025" s="3" t="s">
        <v>8</v>
      </c>
      <c r="O1025" s="3" t="s">
        <v>28</v>
      </c>
      <c r="P1025" s="3" t="s">
        <v>189</v>
      </c>
      <c r="Q1025" s="3" t="s">
        <v>1765</v>
      </c>
      <c r="R1025" s="3">
        <v>51503</v>
      </c>
      <c r="S1025" s="4">
        <v>42098</v>
      </c>
      <c r="T1025" s="4">
        <v>42098</v>
      </c>
      <c r="U1025" s="3">
        <v>-191.49</v>
      </c>
      <c r="V1025" s="3">
        <v>12</v>
      </c>
      <c r="W1025" s="3">
        <v>74.930000000000007</v>
      </c>
      <c r="X1025" s="3">
        <v>88368</v>
      </c>
      <c r="Y1025" s="3">
        <f>Table1[[#This Row],[Unit Price]]-Table1[[#This Row],[Discount]]</f>
        <v>6.4200000000000008</v>
      </c>
      <c r="Z1025" s="3" t="s">
        <v>3220</v>
      </c>
    </row>
    <row r="1026" spans="1:26" x14ac:dyDescent="0.2">
      <c r="A1026" s="1">
        <v>911</v>
      </c>
      <c r="B1026" s="1" t="s">
        <v>878</v>
      </c>
      <c r="C1026" s="1" t="s">
        <v>13</v>
      </c>
      <c r="D1026" s="1">
        <v>0.01</v>
      </c>
      <c r="E1026" s="1">
        <v>59.76</v>
      </c>
      <c r="F1026" s="1">
        <v>9.7100000000000009</v>
      </c>
      <c r="G1026" s="1" t="s">
        <v>14</v>
      </c>
      <c r="H1026" s="1" t="s">
        <v>70</v>
      </c>
      <c r="I1026" s="1" t="s">
        <v>24</v>
      </c>
      <c r="J1026" s="1" t="s">
        <v>54</v>
      </c>
      <c r="K1026" s="1" t="s">
        <v>49</v>
      </c>
      <c r="L1026" s="1" t="s">
        <v>1949</v>
      </c>
      <c r="M1026" s="1">
        <v>0.56999999999999995</v>
      </c>
      <c r="N1026" s="1" t="s">
        <v>8</v>
      </c>
      <c r="O1026" s="1" t="s">
        <v>87</v>
      </c>
      <c r="P1026" s="1" t="s">
        <v>879</v>
      </c>
      <c r="Q1026" s="1" t="s">
        <v>880</v>
      </c>
      <c r="R1026" s="1">
        <v>26003</v>
      </c>
      <c r="S1026" s="2">
        <v>42098</v>
      </c>
      <c r="T1026" s="2">
        <v>42100</v>
      </c>
      <c r="U1026" s="1">
        <v>354.3288</v>
      </c>
      <c r="V1026" s="1">
        <v>8</v>
      </c>
      <c r="W1026" s="1">
        <v>513.52</v>
      </c>
      <c r="X1026" s="1">
        <v>90186</v>
      </c>
      <c r="Y1026" s="1">
        <f>Table1[[#This Row],[Unit Price]]-Table1[[#This Row],[Discount]]</f>
        <v>59.75</v>
      </c>
      <c r="Z1026" s="1" t="s">
        <v>3222</v>
      </c>
    </row>
    <row r="1027" spans="1:26" x14ac:dyDescent="0.2">
      <c r="A1027" s="3">
        <v>2685</v>
      </c>
      <c r="B1027" s="3" t="s">
        <v>1950</v>
      </c>
      <c r="C1027" s="3" t="s">
        <v>13</v>
      </c>
      <c r="D1027" s="3">
        <v>0</v>
      </c>
      <c r="E1027" s="3">
        <v>7.38</v>
      </c>
      <c r="F1027" s="3">
        <v>11.51</v>
      </c>
      <c r="G1027" s="3" t="s">
        <v>14</v>
      </c>
      <c r="H1027" s="3" t="s">
        <v>3</v>
      </c>
      <c r="I1027" s="3" t="s">
        <v>24</v>
      </c>
      <c r="J1027" s="3" t="s">
        <v>48</v>
      </c>
      <c r="K1027" s="3" t="s">
        <v>49</v>
      </c>
      <c r="L1027" s="3" t="s">
        <v>1951</v>
      </c>
      <c r="M1027" s="3">
        <v>0.36</v>
      </c>
      <c r="N1027" s="3" t="s">
        <v>8</v>
      </c>
      <c r="O1027" s="3" t="s">
        <v>87</v>
      </c>
      <c r="P1027" s="3" t="s">
        <v>88</v>
      </c>
      <c r="Q1027" s="3" t="s">
        <v>1952</v>
      </c>
      <c r="R1027" s="3">
        <v>11803</v>
      </c>
      <c r="S1027" s="4">
        <v>42098</v>
      </c>
      <c r="T1027" s="4">
        <v>42099</v>
      </c>
      <c r="U1027" s="3">
        <v>-66.171000000000006</v>
      </c>
      <c r="V1027" s="3">
        <v>2</v>
      </c>
      <c r="W1027" s="3">
        <v>17.64</v>
      </c>
      <c r="X1027" s="3">
        <v>89147</v>
      </c>
      <c r="Y1027" s="3">
        <f>Table1[[#This Row],[Unit Price]]-Table1[[#This Row],[Discount]]</f>
        <v>7.38</v>
      </c>
      <c r="Z1027" s="3" t="s">
        <v>3222</v>
      </c>
    </row>
    <row r="1028" spans="1:26" x14ac:dyDescent="0.2">
      <c r="A1028" s="1">
        <v>321</v>
      </c>
      <c r="B1028" s="1" t="s">
        <v>1953</v>
      </c>
      <c r="C1028" s="1" t="s">
        <v>23</v>
      </c>
      <c r="D1028" s="1">
        <v>0.04</v>
      </c>
      <c r="E1028" s="1">
        <v>8.33</v>
      </c>
      <c r="F1028" s="1">
        <v>1.99</v>
      </c>
      <c r="G1028" s="1" t="s">
        <v>14</v>
      </c>
      <c r="H1028" s="1" t="s">
        <v>15</v>
      </c>
      <c r="I1028" s="1" t="s">
        <v>16</v>
      </c>
      <c r="J1028" s="1" t="s">
        <v>17</v>
      </c>
      <c r="K1028" s="1" t="s">
        <v>18</v>
      </c>
      <c r="L1028" s="1" t="s">
        <v>1150</v>
      </c>
      <c r="M1028" s="1">
        <v>0.52</v>
      </c>
      <c r="N1028" s="1" t="s">
        <v>8</v>
      </c>
      <c r="O1028" s="1" t="s">
        <v>87</v>
      </c>
      <c r="P1028" s="1" t="s">
        <v>394</v>
      </c>
      <c r="Q1028" s="1" t="s">
        <v>1954</v>
      </c>
      <c r="R1028" s="1">
        <v>20854</v>
      </c>
      <c r="S1028" s="2">
        <v>42098</v>
      </c>
      <c r="T1028" s="2">
        <v>42103</v>
      </c>
      <c r="U1028" s="1">
        <v>9.9268000000000001</v>
      </c>
      <c r="V1028" s="1">
        <v>11</v>
      </c>
      <c r="W1028" s="1">
        <v>89.76</v>
      </c>
      <c r="X1028" s="1">
        <v>91057</v>
      </c>
      <c r="Y1028" s="1">
        <f>Table1[[#This Row],[Unit Price]]-Table1[[#This Row],[Discount]]</f>
        <v>8.2900000000000009</v>
      </c>
      <c r="Z1028" s="1" t="s">
        <v>3222</v>
      </c>
    </row>
    <row r="1029" spans="1:26" x14ac:dyDescent="0.2">
      <c r="A1029" s="3">
        <v>975</v>
      </c>
      <c r="B1029" s="3" t="s">
        <v>1955</v>
      </c>
      <c r="C1029" s="3" t="s">
        <v>23</v>
      </c>
      <c r="D1029" s="3">
        <v>0.1</v>
      </c>
      <c r="E1029" s="3">
        <v>2.2200000000000002</v>
      </c>
      <c r="F1029" s="3">
        <v>5</v>
      </c>
      <c r="G1029" s="3" t="s">
        <v>14</v>
      </c>
      <c r="H1029" s="3" t="s">
        <v>70</v>
      </c>
      <c r="I1029" s="3" t="s">
        <v>24</v>
      </c>
      <c r="J1029" s="3" t="s">
        <v>71</v>
      </c>
      <c r="K1029" s="3" t="s">
        <v>49</v>
      </c>
      <c r="L1029" s="3" t="s">
        <v>1956</v>
      </c>
      <c r="M1029" s="3">
        <v>0.55000000000000004</v>
      </c>
      <c r="N1029" s="3" t="s">
        <v>8</v>
      </c>
      <c r="O1029" s="3" t="s">
        <v>87</v>
      </c>
      <c r="P1029" s="3" t="s">
        <v>379</v>
      </c>
      <c r="Q1029" s="3" t="s">
        <v>764</v>
      </c>
      <c r="R1029" s="3">
        <v>2108</v>
      </c>
      <c r="S1029" s="4">
        <v>42098</v>
      </c>
      <c r="T1029" s="4">
        <v>42103</v>
      </c>
      <c r="U1029" s="3">
        <v>-21.319199999999999</v>
      </c>
      <c r="V1029" s="3">
        <v>3</v>
      </c>
      <c r="W1029" s="3">
        <v>8.8000000000000007</v>
      </c>
      <c r="X1029" s="3">
        <v>87260</v>
      </c>
      <c r="Y1029" s="3">
        <f>Table1[[#This Row],[Unit Price]]-Table1[[#This Row],[Discount]]</f>
        <v>2.12</v>
      </c>
      <c r="Z1029" s="3" t="s">
        <v>3222</v>
      </c>
    </row>
    <row r="1030" spans="1:26" x14ac:dyDescent="0.2">
      <c r="A1030" s="1">
        <v>1918</v>
      </c>
      <c r="B1030" s="1" t="s">
        <v>1957</v>
      </c>
      <c r="C1030" s="1" t="s">
        <v>23</v>
      </c>
      <c r="D1030" s="1">
        <v>0.1</v>
      </c>
      <c r="E1030" s="1">
        <v>10.44</v>
      </c>
      <c r="F1030" s="1">
        <v>5.75</v>
      </c>
      <c r="G1030" s="1" t="s">
        <v>63</v>
      </c>
      <c r="H1030" s="1" t="s">
        <v>47</v>
      </c>
      <c r="I1030" s="1" t="s">
        <v>24</v>
      </c>
      <c r="J1030" s="1" t="s">
        <v>48</v>
      </c>
      <c r="K1030" s="1" t="s">
        <v>49</v>
      </c>
      <c r="L1030" s="1" t="s">
        <v>1958</v>
      </c>
      <c r="M1030" s="1">
        <v>0.39</v>
      </c>
      <c r="N1030" s="1" t="s">
        <v>8</v>
      </c>
      <c r="O1030" s="1" t="s">
        <v>9</v>
      </c>
      <c r="P1030" s="1" t="s">
        <v>20</v>
      </c>
      <c r="Q1030" s="1" t="s">
        <v>1959</v>
      </c>
      <c r="R1030" s="1">
        <v>72450</v>
      </c>
      <c r="S1030" s="2">
        <v>42098</v>
      </c>
      <c r="T1030" s="2">
        <v>42105</v>
      </c>
      <c r="U1030" s="1">
        <v>125.724</v>
      </c>
      <c r="V1030" s="1">
        <v>17</v>
      </c>
      <c r="W1030" s="1">
        <v>168.04</v>
      </c>
      <c r="X1030" s="1">
        <v>85898</v>
      </c>
      <c r="Y1030" s="1">
        <f>Table1[[#This Row],[Unit Price]]-Table1[[#This Row],[Discount]]</f>
        <v>10.34</v>
      </c>
      <c r="Z1030" s="1" t="s">
        <v>3219</v>
      </c>
    </row>
    <row r="1031" spans="1:26" x14ac:dyDescent="0.2">
      <c r="A1031" s="3">
        <v>2548</v>
      </c>
      <c r="B1031" s="3" t="s">
        <v>1960</v>
      </c>
      <c r="C1031" s="3" t="s">
        <v>23</v>
      </c>
      <c r="D1031" s="3">
        <v>0</v>
      </c>
      <c r="E1031" s="3">
        <v>35.99</v>
      </c>
      <c r="F1031" s="3">
        <v>0.99</v>
      </c>
      <c r="G1031" s="3" t="s">
        <v>14</v>
      </c>
      <c r="H1031" s="3" t="s">
        <v>3</v>
      </c>
      <c r="I1031" s="3" t="s">
        <v>16</v>
      </c>
      <c r="J1031" s="3" t="s">
        <v>111</v>
      </c>
      <c r="K1031" s="3" t="s">
        <v>18</v>
      </c>
      <c r="L1031" s="3" t="s">
        <v>1961</v>
      </c>
      <c r="M1031" s="3">
        <v>0.35</v>
      </c>
      <c r="N1031" s="3" t="s">
        <v>8</v>
      </c>
      <c r="O1031" s="3" t="s">
        <v>35</v>
      </c>
      <c r="P1031" s="3" t="s">
        <v>66</v>
      </c>
      <c r="Q1031" s="3" t="s">
        <v>76</v>
      </c>
      <c r="R1031" s="3">
        <v>90068</v>
      </c>
      <c r="S1031" s="4">
        <v>42098</v>
      </c>
      <c r="T1031" s="4">
        <v>42105</v>
      </c>
      <c r="U1031" s="3">
        <v>840.05100000000004</v>
      </c>
      <c r="V1031" s="3">
        <v>46</v>
      </c>
      <c r="W1031" s="3">
        <v>1477.57</v>
      </c>
      <c r="X1031" s="3">
        <v>46436</v>
      </c>
      <c r="Y1031" s="3">
        <f>Table1[[#This Row],[Unit Price]]-Table1[[#This Row],[Discount]]</f>
        <v>35.99</v>
      </c>
      <c r="Z1031" s="3" t="s">
        <v>3221</v>
      </c>
    </row>
    <row r="1032" spans="1:26" x14ac:dyDescent="0.2">
      <c r="A1032" s="1">
        <v>2551</v>
      </c>
      <c r="B1032" s="1" t="s">
        <v>1962</v>
      </c>
      <c r="C1032" s="1" t="s">
        <v>23</v>
      </c>
      <c r="D1032" s="1">
        <v>0</v>
      </c>
      <c r="E1032" s="1">
        <v>35.99</v>
      </c>
      <c r="F1032" s="1">
        <v>0.99</v>
      </c>
      <c r="G1032" s="1" t="s">
        <v>14</v>
      </c>
      <c r="H1032" s="1" t="s">
        <v>3</v>
      </c>
      <c r="I1032" s="1" t="s">
        <v>16</v>
      </c>
      <c r="J1032" s="1" t="s">
        <v>111</v>
      </c>
      <c r="K1032" s="1" t="s">
        <v>18</v>
      </c>
      <c r="L1032" s="1" t="s">
        <v>1961</v>
      </c>
      <c r="M1032" s="1">
        <v>0.35</v>
      </c>
      <c r="N1032" s="1" t="s">
        <v>8</v>
      </c>
      <c r="O1032" s="1" t="s">
        <v>87</v>
      </c>
      <c r="P1032" s="1" t="s">
        <v>296</v>
      </c>
      <c r="Q1032" s="1" t="s">
        <v>1963</v>
      </c>
      <c r="R1032" s="1">
        <v>17403</v>
      </c>
      <c r="S1032" s="2">
        <v>42098</v>
      </c>
      <c r="T1032" s="2">
        <v>42105</v>
      </c>
      <c r="U1032" s="1">
        <v>265.96050000000002</v>
      </c>
      <c r="V1032" s="1">
        <v>12</v>
      </c>
      <c r="W1032" s="1">
        <v>385.45</v>
      </c>
      <c r="X1032" s="1">
        <v>88656</v>
      </c>
      <c r="Y1032" s="1">
        <f>Table1[[#This Row],[Unit Price]]-Table1[[#This Row],[Discount]]</f>
        <v>35.99</v>
      </c>
      <c r="Z1032" s="1" t="s">
        <v>3222</v>
      </c>
    </row>
    <row r="1033" spans="1:26" x14ac:dyDescent="0.2">
      <c r="A1033" s="3">
        <v>114</v>
      </c>
      <c r="B1033" s="3" t="s">
        <v>113</v>
      </c>
      <c r="C1033" s="3" t="s">
        <v>92</v>
      </c>
      <c r="D1033" s="3">
        <v>0.01</v>
      </c>
      <c r="E1033" s="3">
        <v>4.91</v>
      </c>
      <c r="F1033" s="3">
        <v>0.5</v>
      </c>
      <c r="G1033" s="3" t="s">
        <v>14</v>
      </c>
      <c r="H1033" s="3" t="s">
        <v>47</v>
      </c>
      <c r="I1033" s="3" t="s">
        <v>24</v>
      </c>
      <c r="J1033" s="3" t="s">
        <v>128</v>
      </c>
      <c r="K1033" s="3" t="s">
        <v>49</v>
      </c>
      <c r="L1033" s="3" t="s">
        <v>949</v>
      </c>
      <c r="M1033" s="3">
        <v>0.36</v>
      </c>
      <c r="N1033" s="3" t="s">
        <v>8</v>
      </c>
      <c r="O1033" s="3" t="s">
        <v>35</v>
      </c>
      <c r="P1033" s="3" t="s">
        <v>115</v>
      </c>
      <c r="Q1033" s="3" t="s">
        <v>116</v>
      </c>
      <c r="R1033" s="3">
        <v>97035</v>
      </c>
      <c r="S1033" s="4">
        <v>42098</v>
      </c>
      <c r="T1033" s="4">
        <v>42100</v>
      </c>
      <c r="U1033" s="3">
        <v>40.247700000000002</v>
      </c>
      <c r="V1033" s="3">
        <v>12</v>
      </c>
      <c r="W1033" s="3">
        <v>58.33</v>
      </c>
      <c r="X1033" s="3">
        <v>89584</v>
      </c>
      <c r="Y1033" s="3">
        <f>Table1[[#This Row],[Unit Price]]-Table1[[#This Row],[Discount]]</f>
        <v>4.9000000000000004</v>
      </c>
      <c r="Z1033" s="3" t="s">
        <v>3221</v>
      </c>
    </row>
    <row r="1034" spans="1:26" x14ac:dyDescent="0.2">
      <c r="A1034" s="1">
        <v>114</v>
      </c>
      <c r="B1034" s="1" t="s">
        <v>113</v>
      </c>
      <c r="C1034" s="1" t="s">
        <v>92</v>
      </c>
      <c r="D1034" s="1">
        <v>0.09</v>
      </c>
      <c r="E1034" s="1">
        <v>4</v>
      </c>
      <c r="F1034" s="1">
        <v>1.3</v>
      </c>
      <c r="G1034" s="1" t="s">
        <v>63</v>
      </c>
      <c r="H1034" s="1" t="s">
        <v>47</v>
      </c>
      <c r="I1034" s="1" t="s">
        <v>24</v>
      </c>
      <c r="J1034" s="1" t="s">
        <v>64</v>
      </c>
      <c r="K1034" s="1" t="s">
        <v>26</v>
      </c>
      <c r="L1034" s="1" t="s">
        <v>347</v>
      </c>
      <c r="M1034" s="1">
        <v>0.37</v>
      </c>
      <c r="N1034" s="1" t="s">
        <v>8</v>
      </c>
      <c r="O1034" s="1" t="s">
        <v>35</v>
      </c>
      <c r="P1034" s="1" t="s">
        <v>115</v>
      </c>
      <c r="Q1034" s="1" t="s">
        <v>116</v>
      </c>
      <c r="R1034" s="1">
        <v>97035</v>
      </c>
      <c r="S1034" s="2">
        <v>42098</v>
      </c>
      <c r="T1034" s="2">
        <v>42100</v>
      </c>
      <c r="U1034" s="1">
        <v>14.0898</v>
      </c>
      <c r="V1034" s="1">
        <v>5</v>
      </c>
      <c r="W1034" s="1">
        <v>20.420000000000002</v>
      </c>
      <c r="X1034" s="1">
        <v>89584</v>
      </c>
      <c r="Y1034" s="1">
        <f>Table1[[#This Row],[Unit Price]]-Table1[[#This Row],[Discount]]</f>
        <v>3.91</v>
      </c>
      <c r="Z1034" s="1" t="s">
        <v>3221</v>
      </c>
    </row>
    <row r="1035" spans="1:26" x14ac:dyDescent="0.2">
      <c r="A1035" s="3">
        <v>117</v>
      </c>
      <c r="B1035" s="3" t="s">
        <v>117</v>
      </c>
      <c r="C1035" s="3" t="s">
        <v>92</v>
      </c>
      <c r="D1035" s="3">
        <v>0.01</v>
      </c>
      <c r="E1035" s="3">
        <v>4.91</v>
      </c>
      <c r="F1035" s="3">
        <v>0.5</v>
      </c>
      <c r="G1035" s="3" t="s">
        <v>14</v>
      </c>
      <c r="H1035" s="3" t="s">
        <v>47</v>
      </c>
      <c r="I1035" s="3" t="s">
        <v>24</v>
      </c>
      <c r="J1035" s="3" t="s">
        <v>128</v>
      </c>
      <c r="K1035" s="3" t="s">
        <v>49</v>
      </c>
      <c r="L1035" s="3" t="s">
        <v>949</v>
      </c>
      <c r="M1035" s="3">
        <v>0.36</v>
      </c>
      <c r="N1035" s="3" t="s">
        <v>8</v>
      </c>
      <c r="O1035" s="3" t="s">
        <v>35</v>
      </c>
      <c r="P1035" s="3" t="s">
        <v>42</v>
      </c>
      <c r="Q1035" s="3" t="s">
        <v>118</v>
      </c>
      <c r="R1035" s="3">
        <v>98103</v>
      </c>
      <c r="S1035" s="4">
        <v>42098</v>
      </c>
      <c r="T1035" s="4">
        <v>42100</v>
      </c>
      <c r="U1035" s="3">
        <v>112.06</v>
      </c>
      <c r="V1035" s="3">
        <v>47</v>
      </c>
      <c r="W1035" s="3">
        <v>228.46</v>
      </c>
      <c r="X1035" s="3">
        <v>13959</v>
      </c>
      <c r="Y1035" s="3">
        <f>Table1[[#This Row],[Unit Price]]-Table1[[#This Row],[Discount]]</f>
        <v>4.9000000000000004</v>
      </c>
      <c r="Z1035" s="3" t="s">
        <v>3221</v>
      </c>
    </row>
    <row r="1036" spans="1:26" x14ac:dyDescent="0.2">
      <c r="A1036" s="1">
        <v>117</v>
      </c>
      <c r="B1036" s="1" t="s">
        <v>117</v>
      </c>
      <c r="C1036" s="1" t="s">
        <v>92</v>
      </c>
      <c r="D1036" s="1">
        <v>0.09</v>
      </c>
      <c r="E1036" s="1">
        <v>4</v>
      </c>
      <c r="F1036" s="1">
        <v>1.3</v>
      </c>
      <c r="G1036" s="1" t="s">
        <v>63</v>
      </c>
      <c r="H1036" s="1" t="s">
        <v>47</v>
      </c>
      <c r="I1036" s="1" t="s">
        <v>24</v>
      </c>
      <c r="J1036" s="1" t="s">
        <v>64</v>
      </c>
      <c r="K1036" s="1" t="s">
        <v>26</v>
      </c>
      <c r="L1036" s="1" t="s">
        <v>347</v>
      </c>
      <c r="M1036" s="1">
        <v>0.37</v>
      </c>
      <c r="N1036" s="1" t="s">
        <v>8</v>
      </c>
      <c r="O1036" s="1" t="s">
        <v>35</v>
      </c>
      <c r="P1036" s="1" t="s">
        <v>42</v>
      </c>
      <c r="Q1036" s="1" t="s">
        <v>118</v>
      </c>
      <c r="R1036" s="1">
        <v>98103</v>
      </c>
      <c r="S1036" s="2">
        <v>42098</v>
      </c>
      <c r="T1036" s="2">
        <v>42100</v>
      </c>
      <c r="U1036" s="1">
        <v>16.79</v>
      </c>
      <c r="V1036" s="1">
        <v>19</v>
      </c>
      <c r="W1036" s="1">
        <v>77.61</v>
      </c>
      <c r="X1036" s="1">
        <v>13959</v>
      </c>
      <c r="Y1036" s="1">
        <f>Table1[[#This Row],[Unit Price]]-Table1[[#This Row],[Discount]]</f>
        <v>3.91</v>
      </c>
      <c r="Z1036" s="1" t="s">
        <v>3221</v>
      </c>
    </row>
    <row r="1037" spans="1:26" x14ac:dyDescent="0.2">
      <c r="A1037" s="3">
        <v>1590</v>
      </c>
      <c r="B1037" s="3" t="s">
        <v>1964</v>
      </c>
      <c r="C1037" s="3" t="s">
        <v>92</v>
      </c>
      <c r="D1037" s="3">
        <v>0.03</v>
      </c>
      <c r="E1037" s="3">
        <v>19.04</v>
      </c>
      <c r="F1037" s="3">
        <v>6.38</v>
      </c>
      <c r="G1037" s="3" t="s">
        <v>63</v>
      </c>
      <c r="H1037" s="3" t="s">
        <v>70</v>
      </c>
      <c r="I1037" s="3" t="s">
        <v>4</v>
      </c>
      <c r="J1037" s="3" t="s">
        <v>102</v>
      </c>
      <c r="K1037" s="3" t="s">
        <v>49</v>
      </c>
      <c r="L1037" s="3" t="s">
        <v>1965</v>
      </c>
      <c r="M1037" s="3">
        <v>0.56000000000000005</v>
      </c>
      <c r="N1037" s="3" t="s">
        <v>8</v>
      </c>
      <c r="O1037" s="3" t="s">
        <v>87</v>
      </c>
      <c r="P1037" s="3" t="s">
        <v>293</v>
      </c>
      <c r="Q1037" s="3" t="s">
        <v>1966</v>
      </c>
      <c r="R1037" s="3">
        <v>44094</v>
      </c>
      <c r="S1037" s="4">
        <v>42098</v>
      </c>
      <c r="T1037" s="4">
        <v>42098</v>
      </c>
      <c r="U1037" s="3">
        <v>83.793599999999998</v>
      </c>
      <c r="V1037" s="3">
        <v>7</v>
      </c>
      <c r="W1037" s="3">
        <v>144.03</v>
      </c>
      <c r="X1037" s="3">
        <v>86668</v>
      </c>
      <c r="Y1037" s="3">
        <f>Table1[[#This Row],[Unit Price]]-Table1[[#This Row],[Discount]]</f>
        <v>19.009999999999998</v>
      </c>
      <c r="Z1037" s="3" t="s">
        <v>3222</v>
      </c>
    </row>
    <row r="1038" spans="1:26" x14ac:dyDescent="0.2">
      <c r="A1038" s="1">
        <v>1593</v>
      </c>
      <c r="B1038" s="1" t="s">
        <v>1967</v>
      </c>
      <c r="C1038" s="1" t="s">
        <v>92</v>
      </c>
      <c r="D1038" s="1">
        <v>0.02</v>
      </c>
      <c r="E1038" s="1">
        <v>5.53</v>
      </c>
      <c r="F1038" s="1">
        <v>6.98</v>
      </c>
      <c r="G1038" s="1" t="s">
        <v>14</v>
      </c>
      <c r="H1038" s="1" t="s">
        <v>70</v>
      </c>
      <c r="I1038" s="1" t="s">
        <v>24</v>
      </c>
      <c r="J1038" s="1" t="s">
        <v>48</v>
      </c>
      <c r="K1038" s="1" t="s">
        <v>49</v>
      </c>
      <c r="L1038" s="1" t="s">
        <v>1968</v>
      </c>
      <c r="M1038" s="1">
        <v>0.39</v>
      </c>
      <c r="N1038" s="1" t="s">
        <v>8</v>
      </c>
      <c r="O1038" s="1" t="s">
        <v>28</v>
      </c>
      <c r="P1038" s="1" t="s">
        <v>183</v>
      </c>
      <c r="Q1038" s="1" t="s">
        <v>526</v>
      </c>
      <c r="R1038" s="1">
        <v>74006</v>
      </c>
      <c r="S1038" s="2">
        <v>42098</v>
      </c>
      <c r="T1038" s="2">
        <v>42100</v>
      </c>
      <c r="U1038" s="1">
        <v>-77.823719999999994</v>
      </c>
      <c r="V1038" s="1">
        <v>8</v>
      </c>
      <c r="W1038" s="1">
        <v>48.81</v>
      </c>
      <c r="X1038" s="1">
        <v>86668</v>
      </c>
      <c r="Y1038" s="1">
        <f>Table1[[#This Row],[Unit Price]]-Table1[[#This Row],[Discount]]</f>
        <v>5.5100000000000007</v>
      </c>
      <c r="Z1038" s="1" t="s">
        <v>3220</v>
      </c>
    </row>
    <row r="1039" spans="1:26" x14ac:dyDescent="0.2">
      <c r="A1039" s="3">
        <v>2441</v>
      </c>
      <c r="B1039" s="3" t="s">
        <v>1969</v>
      </c>
      <c r="C1039" s="3" t="s">
        <v>92</v>
      </c>
      <c r="D1039" s="3">
        <v>0.02</v>
      </c>
      <c r="E1039" s="3">
        <v>63.94</v>
      </c>
      <c r="F1039" s="3">
        <v>14.48</v>
      </c>
      <c r="G1039" s="3" t="s">
        <v>14</v>
      </c>
      <c r="H1039" s="3" t="s">
        <v>15</v>
      </c>
      <c r="I1039" s="3" t="s">
        <v>4</v>
      </c>
      <c r="J1039" s="3" t="s">
        <v>102</v>
      </c>
      <c r="K1039" s="3" t="s">
        <v>49</v>
      </c>
      <c r="L1039" s="3" t="s">
        <v>1970</v>
      </c>
      <c r="M1039" s="3">
        <v>0.46</v>
      </c>
      <c r="N1039" s="3" t="s">
        <v>8</v>
      </c>
      <c r="O1039" s="3" t="s">
        <v>9</v>
      </c>
      <c r="P1039" s="3" t="s">
        <v>99</v>
      </c>
      <c r="Q1039" s="3" t="s">
        <v>1971</v>
      </c>
      <c r="R1039" s="3">
        <v>32935</v>
      </c>
      <c r="S1039" s="4">
        <v>42098</v>
      </c>
      <c r="T1039" s="4">
        <v>42098</v>
      </c>
      <c r="U1039" s="3">
        <v>-100.17</v>
      </c>
      <c r="V1039" s="3">
        <v>11</v>
      </c>
      <c r="W1039" s="3">
        <v>709.7</v>
      </c>
      <c r="X1039" s="3">
        <v>89300</v>
      </c>
      <c r="Y1039" s="3">
        <f>Table1[[#This Row],[Unit Price]]-Table1[[#This Row],[Discount]]</f>
        <v>63.919999999999995</v>
      </c>
      <c r="Z1039" s="3" t="s">
        <v>3219</v>
      </c>
    </row>
    <row r="1040" spans="1:26" x14ac:dyDescent="0.2">
      <c r="A1040" s="1">
        <v>2442</v>
      </c>
      <c r="B1040" s="1" t="s">
        <v>1972</v>
      </c>
      <c r="C1040" s="1" t="s">
        <v>92</v>
      </c>
      <c r="D1040" s="1">
        <v>0.01</v>
      </c>
      <c r="E1040" s="1">
        <v>5.0199999999999996</v>
      </c>
      <c r="F1040" s="1">
        <v>5.14</v>
      </c>
      <c r="G1040" s="1" t="s">
        <v>14</v>
      </c>
      <c r="H1040" s="1" t="s">
        <v>15</v>
      </c>
      <c r="I1040" s="1" t="s">
        <v>16</v>
      </c>
      <c r="J1040" s="1" t="s">
        <v>17</v>
      </c>
      <c r="K1040" s="1" t="s">
        <v>18</v>
      </c>
      <c r="L1040" s="1" t="s">
        <v>367</v>
      </c>
      <c r="M1040" s="1">
        <v>0.79</v>
      </c>
      <c r="N1040" s="1" t="s">
        <v>8</v>
      </c>
      <c r="O1040" s="1" t="s">
        <v>9</v>
      </c>
      <c r="P1040" s="1" t="s">
        <v>99</v>
      </c>
      <c r="Q1040" s="1" t="s">
        <v>1973</v>
      </c>
      <c r="R1040" s="1">
        <v>32953</v>
      </c>
      <c r="S1040" s="2">
        <v>42098</v>
      </c>
      <c r="T1040" s="2">
        <v>42100</v>
      </c>
      <c r="U1040" s="1">
        <v>-3.948</v>
      </c>
      <c r="V1040" s="1">
        <v>5</v>
      </c>
      <c r="W1040" s="1">
        <v>27.42</v>
      </c>
      <c r="X1040" s="1">
        <v>89300</v>
      </c>
      <c r="Y1040" s="1">
        <f>Table1[[#This Row],[Unit Price]]-Table1[[#This Row],[Discount]]</f>
        <v>5.01</v>
      </c>
      <c r="Z1040" s="1" t="s">
        <v>3219</v>
      </c>
    </row>
    <row r="1041" spans="1:26" x14ac:dyDescent="0.2">
      <c r="A1041" s="3">
        <v>3400</v>
      </c>
      <c r="B1041" s="3" t="s">
        <v>1974</v>
      </c>
      <c r="C1041" s="3" t="s">
        <v>92</v>
      </c>
      <c r="D1041" s="3">
        <v>0.1</v>
      </c>
      <c r="E1041" s="3">
        <v>9.3800000000000008</v>
      </c>
      <c r="F1041" s="3">
        <v>4.93</v>
      </c>
      <c r="G1041" s="3" t="s">
        <v>63</v>
      </c>
      <c r="H1041" s="3" t="s">
        <v>3</v>
      </c>
      <c r="I1041" s="3" t="s">
        <v>4</v>
      </c>
      <c r="J1041" s="3" t="s">
        <v>102</v>
      </c>
      <c r="K1041" s="3" t="s">
        <v>49</v>
      </c>
      <c r="L1041" s="3" t="s">
        <v>1975</v>
      </c>
      <c r="M1041" s="3">
        <v>0.56999999999999995</v>
      </c>
      <c r="N1041" s="3" t="s">
        <v>8</v>
      </c>
      <c r="O1041" s="3" t="s">
        <v>87</v>
      </c>
      <c r="P1041" s="3" t="s">
        <v>879</v>
      </c>
      <c r="Q1041" s="3" t="s">
        <v>1976</v>
      </c>
      <c r="R1041" s="3">
        <v>26554</v>
      </c>
      <c r="S1041" s="4">
        <v>42098</v>
      </c>
      <c r="T1041" s="4">
        <v>42098</v>
      </c>
      <c r="U1041" s="3">
        <v>-24.7104</v>
      </c>
      <c r="V1041" s="3">
        <v>15</v>
      </c>
      <c r="W1041" s="3">
        <v>135.78</v>
      </c>
      <c r="X1041" s="3">
        <v>87537</v>
      </c>
      <c r="Y1041" s="3">
        <f>Table1[[#This Row],[Unit Price]]-Table1[[#This Row],[Discount]]</f>
        <v>9.2800000000000011</v>
      </c>
      <c r="Z1041" s="3" t="s">
        <v>3222</v>
      </c>
    </row>
    <row r="1042" spans="1:26" x14ac:dyDescent="0.2">
      <c r="A1042" s="1">
        <v>1733</v>
      </c>
      <c r="B1042" s="1" t="s">
        <v>1977</v>
      </c>
      <c r="C1042" s="1" t="s">
        <v>46</v>
      </c>
      <c r="D1042" s="1">
        <v>0.02</v>
      </c>
      <c r="E1042" s="1">
        <v>60.98</v>
      </c>
      <c r="F1042" s="1">
        <v>49</v>
      </c>
      <c r="G1042" s="1" t="s">
        <v>14</v>
      </c>
      <c r="H1042" s="1" t="s">
        <v>3</v>
      </c>
      <c r="I1042" s="1" t="s">
        <v>24</v>
      </c>
      <c r="J1042" s="1" t="s">
        <v>71</v>
      </c>
      <c r="K1042" s="1" t="s">
        <v>40</v>
      </c>
      <c r="L1042" s="1" t="s">
        <v>1506</v>
      </c>
      <c r="M1042" s="1">
        <v>0.59</v>
      </c>
      <c r="N1042" s="1" t="s">
        <v>8</v>
      </c>
      <c r="O1042" s="1" t="s">
        <v>87</v>
      </c>
      <c r="P1042" s="1" t="s">
        <v>350</v>
      </c>
      <c r="Q1042" s="1" t="s">
        <v>42</v>
      </c>
      <c r="R1042" s="1">
        <v>20012</v>
      </c>
      <c r="S1042" s="2">
        <v>42098</v>
      </c>
      <c r="T1042" s="2">
        <v>42100</v>
      </c>
      <c r="U1042" s="1">
        <v>-662.52</v>
      </c>
      <c r="V1042" s="1">
        <v>34</v>
      </c>
      <c r="W1042" s="1">
        <v>2119.54</v>
      </c>
      <c r="X1042" s="1">
        <v>3841</v>
      </c>
      <c r="Y1042" s="1">
        <f>Table1[[#This Row],[Unit Price]]-Table1[[#This Row],[Discount]]</f>
        <v>60.959999999999994</v>
      </c>
      <c r="Z1042" s="1" t="s">
        <v>3222</v>
      </c>
    </row>
    <row r="1043" spans="1:26" x14ac:dyDescent="0.2">
      <c r="A1043" s="3">
        <v>1733</v>
      </c>
      <c r="B1043" s="3" t="s">
        <v>1977</v>
      </c>
      <c r="C1043" s="3" t="s">
        <v>46</v>
      </c>
      <c r="D1043" s="3">
        <v>0.02</v>
      </c>
      <c r="E1043" s="3">
        <v>1270.99</v>
      </c>
      <c r="F1043" s="3">
        <v>19.989999999999998</v>
      </c>
      <c r="G1043" s="3" t="s">
        <v>14</v>
      </c>
      <c r="H1043" s="3" t="s">
        <v>3</v>
      </c>
      <c r="I1043" s="3" t="s">
        <v>24</v>
      </c>
      <c r="J1043" s="3" t="s">
        <v>48</v>
      </c>
      <c r="K1043" s="3" t="s">
        <v>49</v>
      </c>
      <c r="L1043" s="3" t="s">
        <v>628</v>
      </c>
      <c r="M1043" s="3">
        <v>0.35</v>
      </c>
      <c r="N1043" s="3" t="s">
        <v>8</v>
      </c>
      <c r="O1043" s="3" t="s">
        <v>87</v>
      </c>
      <c r="P1043" s="3" t="s">
        <v>350</v>
      </c>
      <c r="Q1043" s="3" t="s">
        <v>42</v>
      </c>
      <c r="R1043" s="3">
        <v>20012</v>
      </c>
      <c r="S1043" s="4">
        <v>42098</v>
      </c>
      <c r="T1043" s="4">
        <v>42100</v>
      </c>
      <c r="U1043" s="3">
        <v>9228.2255999999998</v>
      </c>
      <c r="V1043" s="3">
        <v>36</v>
      </c>
      <c r="W1043" s="3">
        <v>45737.33</v>
      </c>
      <c r="X1043" s="3">
        <v>3841</v>
      </c>
      <c r="Y1043" s="3">
        <f>Table1[[#This Row],[Unit Price]]-Table1[[#This Row],[Discount]]</f>
        <v>1270.97</v>
      </c>
      <c r="Z1043" s="3" t="s">
        <v>3222</v>
      </c>
    </row>
    <row r="1044" spans="1:26" x14ac:dyDescent="0.2">
      <c r="A1044" s="1">
        <v>1734</v>
      </c>
      <c r="B1044" s="1" t="s">
        <v>1978</v>
      </c>
      <c r="C1044" s="1" t="s">
        <v>46</v>
      </c>
      <c r="D1044" s="1">
        <v>0.02</v>
      </c>
      <c r="E1044" s="1">
        <v>60.98</v>
      </c>
      <c r="F1044" s="1">
        <v>49</v>
      </c>
      <c r="G1044" s="1" t="s">
        <v>14</v>
      </c>
      <c r="H1044" s="1" t="s">
        <v>3</v>
      </c>
      <c r="I1044" s="1" t="s">
        <v>24</v>
      </c>
      <c r="J1044" s="1" t="s">
        <v>71</v>
      </c>
      <c r="K1044" s="1" t="s">
        <v>40</v>
      </c>
      <c r="L1044" s="1" t="s">
        <v>1506</v>
      </c>
      <c r="M1044" s="1">
        <v>0.59</v>
      </c>
      <c r="N1044" s="1" t="s">
        <v>8</v>
      </c>
      <c r="O1044" s="1" t="s">
        <v>87</v>
      </c>
      <c r="P1044" s="1" t="s">
        <v>88</v>
      </c>
      <c r="Q1044" s="1" t="s">
        <v>1979</v>
      </c>
      <c r="R1044" s="1">
        <v>10528</v>
      </c>
      <c r="S1044" s="2">
        <v>42098</v>
      </c>
      <c r="T1044" s="2">
        <v>42100</v>
      </c>
      <c r="U1044" s="1">
        <v>-596.26800000000003</v>
      </c>
      <c r="V1044" s="1">
        <v>9</v>
      </c>
      <c r="W1044" s="1">
        <v>561.05999999999995</v>
      </c>
      <c r="X1044" s="1">
        <v>88443</v>
      </c>
      <c r="Y1044" s="1">
        <f>Table1[[#This Row],[Unit Price]]-Table1[[#This Row],[Discount]]</f>
        <v>60.959999999999994</v>
      </c>
      <c r="Z1044" s="1" t="s">
        <v>3222</v>
      </c>
    </row>
    <row r="1045" spans="1:26" x14ac:dyDescent="0.2">
      <c r="A1045" s="3">
        <v>1734</v>
      </c>
      <c r="B1045" s="3" t="s">
        <v>1978</v>
      </c>
      <c r="C1045" s="3" t="s">
        <v>46</v>
      </c>
      <c r="D1045" s="3">
        <v>0.02</v>
      </c>
      <c r="E1045" s="3">
        <v>1270.99</v>
      </c>
      <c r="F1045" s="3">
        <v>19.989999999999998</v>
      </c>
      <c r="G1045" s="3" t="s">
        <v>14</v>
      </c>
      <c r="H1045" s="3" t="s">
        <v>3</v>
      </c>
      <c r="I1045" s="3" t="s">
        <v>24</v>
      </c>
      <c r="J1045" s="3" t="s">
        <v>48</v>
      </c>
      <c r="K1045" s="3" t="s">
        <v>49</v>
      </c>
      <c r="L1045" s="3" t="s">
        <v>628</v>
      </c>
      <c r="M1045" s="3">
        <v>0.35</v>
      </c>
      <c r="N1045" s="3" t="s">
        <v>8</v>
      </c>
      <c r="O1045" s="3" t="s">
        <v>87</v>
      </c>
      <c r="P1045" s="3" t="s">
        <v>88</v>
      </c>
      <c r="Q1045" s="3" t="s">
        <v>1979</v>
      </c>
      <c r="R1045" s="3">
        <v>10528</v>
      </c>
      <c r="S1045" s="4">
        <v>42098</v>
      </c>
      <c r="T1045" s="4">
        <v>42100</v>
      </c>
      <c r="U1045" s="3">
        <v>7889.6877000000004</v>
      </c>
      <c r="V1045" s="3">
        <v>9</v>
      </c>
      <c r="W1045" s="3">
        <v>11434.33</v>
      </c>
      <c r="X1045" s="3">
        <v>88443</v>
      </c>
      <c r="Y1045" s="3">
        <f>Table1[[#This Row],[Unit Price]]-Table1[[#This Row],[Discount]]</f>
        <v>1270.97</v>
      </c>
      <c r="Z1045" s="3" t="s">
        <v>3222</v>
      </c>
    </row>
    <row r="1046" spans="1:26" x14ac:dyDescent="0.2">
      <c r="A1046" s="1">
        <v>1734</v>
      </c>
      <c r="B1046" s="1" t="s">
        <v>1978</v>
      </c>
      <c r="C1046" s="1" t="s">
        <v>46</v>
      </c>
      <c r="D1046" s="1">
        <v>0.05</v>
      </c>
      <c r="E1046" s="1">
        <v>205.99</v>
      </c>
      <c r="F1046" s="1">
        <v>8.99</v>
      </c>
      <c r="G1046" s="1" t="s">
        <v>63</v>
      </c>
      <c r="H1046" s="1" t="s">
        <v>3</v>
      </c>
      <c r="I1046" s="1" t="s">
        <v>16</v>
      </c>
      <c r="J1046" s="1" t="s">
        <v>111</v>
      </c>
      <c r="K1046" s="1" t="s">
        <v>49</v>
      </c>
      <c r="L1046" s="1" t="s">
        <v>1008</v>
      </c>
      <c r="M1046" s="1">
        <v>0.6</v>
      </c>
      <c r="N1046" s="1" t="s">
        <v>8</v>
      </c>
      <c r="O1046" s="1" t="s">
        <v>87</v>
      </c>
      <c r="P1046" s="1" t="s">
        <v>88</v>
      </c>
      <c r="Q1046" s="1" t="s">
        <v>1979</v>
      </c>
      <c r="R1046" s="1">
        <v>10528</v>
      </c>
      <c r="S1046" s="2">
        <v>42098</v>
      </c>
      <c r="T1046" s="2">
        <v>42100</v>
      </c>
      <c r="U1046" s="1">
        <v>1545.8097600000001</v>
      </c>
      <c r="V1046" s="1">
        <v>19</v>
      </c>
      <c r="W1046" s="1">
        <v>3229.24</v>
      </c>
      <c r="X1046" s="1">
        <v>88443</v>
      </c>
      <c r="Y1046" s="1">
        <f>Table1[[#This Row],[Unit Price]]-Table1[[#This Row],[Discount]]</f>
        <v>205.94</v>
      </c>
      <c r="Z1046" s="1" t="s">
        <v>3222</v>
      </c>
    </row>
    <row r="1047" spans="1:26" x14ac:dyDescent="0.2">
      <c r="A1047" s="3">
        <v>2603</v>
      </c>
      <c r="B1047" s="3" t="s">
        <v>1980</v>
      </c>
      <c r="C1047" s="3" t="s">
        <v>1</v>
      </c>
      <c r="D1047" s="3">
        <v>7.0000000000000007E-2</v>
      </c>
      <c r="E1047" s="3">
        <v>200.99</v>
      </c>
      <c r="F1047" s="3">
        <v>4.2</v>
      </c>
      <c r="G1047" s="3" t="s">
        <v>14</v>
      </c>
      <c r="H1047" s="3" t="s">
        <v>70</v>
      </c>
      <c r="I1047" s="3" t="s">
        <v>16</v>
      </c>
      <c r="J1047" s="3" t="s">
        <v>111</v>
      </c>
      <c r="K1047" s="3" t="s">
        <v>49</v>
      </c>
      <c r="L1047" s="3" t="s">
        <v>770</v>
      </c>
      <c r="M1047" s="3">
        <v>0.59</v>
      </c>
      <c r="N1047" s="3" t="s">
        <v>8</v>
      </c>
      <c r="O1047" s="3" t="s">
        <v>87</v>
      </c>
      <c r="P1047" s="3" t="s">
        <v>373</v>
      </c>
      <c r="Q1047" s="3" t="s">
        <v>1981</v>
      </c>
      <c r="R1047" s="3">
        <v>7601</v>
      </c>
      <c r="S1047" s="4">
        <v>42099</v>
      </c>
      <c r="T1047" s="4">
        <v>42100</v>
      </c>
      <c r="U1047" s="3">
        <v>2225.0761200000002</v>
      </c>
      <c r="V1047" s="3">
        <v>22</v>
      </c>
      <c r="W1047" s="3">
        <v>3705.14</v>
      </c>
      <c r="X1047" s="3">
        <v>87383</v>
      </c>
      <c r="Y1047" s="3">
        <f>Table1[[#This Row],[Unit Price]]-Table1[[#This Row],[Discount]]</f>
        <v>200.92000000000002</v>
      </c>
      <c r="Z1047" s="3" t="s">
        <v>3222</v>
      </c>
    </row>
    <row r="1048" spans="1:26" x14ac:dyDescent="0.2">
      <c r="A1048" s="1">
        <v>2604</v>
      </c>
      <c r="B1048" s="1" t="s">
        <v>1982</v>
      </c>
      <c r="C1048" s="1" t="s">
        <v>1</v>
      </c>
      <c r="D1048" s="1">
        <v>0.01</v>
      </c>
      <c r="E1048" s="1">
        <v>297.48</v>
      </c>
      <c r="F1048" s="1">
        <v>18.059999999999999</v>
      </c>
      <c r="G1048" s="1" t="s">
        <v>2</v>
      </c>
      <c r="H1048" s="1" t="s">
        <v>70</v>
      </c>
      <c r="I1048" s="1" t="s">
        <v>16</v>
      </c>
      <c r="J1048" s="1" t="s">
        <v>32</v>
      </c>
      <c r="K1048" s="1" t="s">
        <v>33</v>
      </c>
      <c r="L1048" s="1" t="s">
        <v>363</v>
      </c>
      <c r="M1048" s="1">
        <v>0.6</v>
      </c>
      <c r="N1048" s="1" t="s">
        <v>8</v>
      </c>
      <c r="O1048" s="1" t="s">
        <v>87</v>
      </c>
      <c r="P1048" s="1" t="s">
        <v>373</v>
      </c>
      <c r="Q1048" s="1" t="s">
        <v>1983</v>
      </c>
      <c r="R1048" s="1">
        <v>8830</v>
      </c>
      <c r="S1048" s="2">
        <v>42099</v>
      </c>
      <c r="T1048" s="2">
        <v>42100</v>
      </c>
      <c r="U1048" s="1">
        <v>-338.18083200000001</v>
      </c>
      <c r="V1048" s="1">
        <v>3</v>
      </c>
      <c r="W1048" s="1">
        <v>945.36</v>
      </c>
      <c r="X1048" s="1">
        <v>87383</v>
      </c>
      <c r="Y1048" s="1">
        <f>Table1[[#This Row],[Unit Price]]-Table1[[#This Row],[Discount]]</f>
        <v>297.47000000000003</v>
      </c>
      <c r="Z1048" s="1" t="s">
        <v>3222</v>
      </c>
    </row>
    <row r="1049" spans="1:26" x14ac:dyDescent="0.2">
      <c r="A1049" s="3">
        <v>635</v>
      </c>
      <c r="B1049" s="3" t="s">
        <v>1984</v>
      </c>
      <c r="C1049" s="3" t="s">
        <v>13</v>
      </c>
      <c r="D1049" s="3">
        <v>0.01</v>
      </c>
      <c r="E1049" s="3">
        <v>2.08</v>
      </c>
      <c r="F1049" s="3">
        <v>5.33</v>
      </c>
      <c r="G1049" s="3" t="s">
        <v>14</v>
      </c>
      <c r="H1049" s="3" t="s">
        <v>70</v>
      </c>
      <c r="I1049" s="3" t="s">
        <v>4</v>
      </c>
      <c r="J1049" s="3" t="s">
        <v>102</v>
      </c>
      <c r="K1049" s="3" t="s">
        <v>49</v>
      </c>
      <c r="L1049" s="3" t="s">
        <v>435</v>
      </c>
      <c r="M1049" s="3">
        <v>0.43</v>
      </c>
      <c r="N1049" s="3" t="s">
        <v>8</v>
      </c>
      <c r="O1049" s="3" t="s">
        <v>28</v>
      </c>
      <c r="P1049" s="3" t="s">
        <v>60</v>
      </c>
      <c r="Q1049" s="3" t="s">
        <v>1985</v>
      </c>
      <c r="R1049" s="3">
        <v>55106</v>
      </c>
      <c r="S1049" s="4">
        <v>42099</v>
      </c>
      <c r="T1049" s="4">
        <v>42099</v>
      </c>
      <c r="U1049" s="3">
        <v>-103.7124</v>
      </c>
      <c r="V1049" s="3">
        <v>12</v>
      </c>
      <c r="W1049" s="3">
        <v>28.32</v>
      </c>
      <c r="X1049" s="3">
        <v>89284</v>
      </c>
      <c r="Y1049" s="3">
        <f>Table1[[#This Row],[Unit Price]]-Table1[[#This Row],[Discount]]</f>
        <v>2.0700000000000003</v>
      </c>
      <c r="Z1049" s="3" t="s">
        <v>3220</v>
      </c>
    </row>
    <row r="1050" spans="1:26" x14ac:dyDescent="0.2">
      <c r="A1050" s="1">
        <v>635</v>
      </c>
      <c r="B1050" s="1" t="s">
        <v>1984</v>
      </c>
      <c r="C1050" s="1" t="s">
        <v>13</v>
      </c>
      <c r="D1050" s="1">
        <v>0.03</v>
      </c>
      <c r="E1050" s="1">
        <v>370.98</v>
      </c>
      <c r="F1050" s="1">
        <v>99</v>
      </c>
      <c r="G1050" s="1" t="s">
        <v>2</v>
      </c>
      <c r="H1050" s="1" t="s">
        <v>70</v>
      </c>
      <c r="I1050" s="1" t="s">
        <v>24</v>
      </c>
      <c r="J1050" s="1" t="s">
        <v>54</v>
      </c>
      <c r="K1050" s="1" t="s">
        <v>33</v>
      </c>
      <c r="L1050" s="1" t="s">
        <v>1986</v>
      </c>
      <c r="M1050" s="1">
        <v>0.65</v>
      </c>
      <c r="N1050" s="1" t="s">
        <v>8</v>
      </c>
      <c r="O1050" s="1" t="s">
        <v>28</v>
      </c>
      <c r="P1050" s="1" t="s">
        <v>60</v>
      </c>
      <c r="Q1050" s="1" t="s">
        <v>1985</v>
      </c>
      <c r="R1050" s="1">
        <v>55106</v>
      </c>
      <c r="S1050" s="2">
        <v>42099</v>
      </c>
      <c r="T1050" s="2">
        <v>42100</v>
      </c>
      <c r="U1050" s="1">
        <v>-124.2864</v>
      </c>
      <c r="V1050" s="1">
        <v>6</v>
      </c>
      <c r="W1050" s="1">
        <v>2309.4899999999998</v>
      </c>
      <c r="X1050" s="1">
        <v>89284</v>
      </c>
      <c r="Y1050" s="1">
        <f>Table1[[#This Row],[Unit Price]]-Table1[[#This Row],[Discount]]</f>
        <v>370.95000000000005</v>
      </c>
      <c r="Z1050" s="1" t="s">
        <v>3220</v>
      </c>
    </row>
    <row r="1051" spans="1:26" x14ac:dyDescent="0.2">
      <c r="A1051" s="3">
        <v>1246</v>
      </c>
      <c r="B1051" s="3" t="s">
        <v>1987</v>
      </c>
      <c r="C1051" s="3" t="s">
        <v>13</v>
      </c>
      <c r="D1051" s="3">
        <v>0.1</v>
      </c>
      <c r="E1051" s="3">
        <v>22.38</v>
      </c>
      <c r="F1051" s="3">
        <v>15.1</v>
      </c>
      <c r="G1051" s="3" t="s">
        <v>14</v>
      </c>
      <c r="H1051" s="3" t="s">
        <v>47</v>
      </c>
      <c r="I1051" s="3" t="s">
        <v>24</v>
      </c>
      <c r="J1051" s="3" t="s">
        <v>48</v>
      </c>
      <c r="K1051" s="3" t="s">
        <v>49</v>
      </c>
      <c r="L1051" s="3" t="s">
        <v>1061</v>
      </c>
      <c r="M1051" s="3">
        <v>0.38</v>
      </c>
      <c r="N1051" s="3" t="s">
        <v>8</v>
      </c>
      <c r="O1051" s="3" t="s">
        <v>87</v>
      </c>
      <c r="P1051" s="3" t="s">
        <v>88</v>
      </c>
      <c r="Q1051" s="3" t="s">
        <v>89</v>
      </c>
      <c r="R1051" s="3">
        <v>10009</v>
      </c>
      <c r="S1051" s="4">
        <v>42099</v>
      </c>
      <c r="T1051" s="4">
        <v>42100</v>
      </c>
      <c r="U1051" s="3">
        <v>-107.51349999999999</v>
      </c>
      <c r="V1051" s="3">
        <v>26</v>
      </c>
      <c r="W1051" s="3">
        <v>564.98</v>
      </c>
      <c r="X1051" s="3">
        <v>36452</v>
      </c>
      <c r="Y1051" s="3">
        <f>Table1[[#This Row],[Unit Price]]-Table1[[#This Row],[Discount]]</f>
        <v>22.279999999999998</v>
      </c>
      <c r="Z1051" s="3" t="s">
        <v>3222</v>
      </c>
    </row>
    <row r="1052" spans="1:26" x14ac:dyDescent="0.2">
      <c r="A1052" s="1">
        <v>1246</v>
      </c>
      <c r="B1052" s="1" t="s">
        <v>1987</v>
      </c>
      <c r="C1052" s="1" t="s">
        <v>13</v>
      </c>
      <c r="D1052" s="1">
        <v>0.04</v>
      </c>
      <c r="E1052" s="1">
        <v>6.98</v>
      </c>
      <c r="F1052" s="1">
        <v>2.83</v>
      </c>
      <c r="G1052" s="1" t="s">
        <v>14</v>
      </c>
      <c r="H1052" s="1" t="s">
        <v>47</v>
      </c>
      <c r="I1052" s="1" t="s">
        <v>4</v>
      </c>
      <c r="J1052" s="1" t="s">
        <v>102</v>
      </c>
      <c r="K1052" s="1" t="s">
        <v>18</v>
      </c>
      <c r="L1052" s="1" t="s">
        <v>1988</v>
      </c>
      <c r="M1052" s="1">
        <v>0.37</v>
      </c>
      <c r="N1052" s="1" t="s">
        <v>8</v>
      </c>
      <c r="O1052" s="1" t="s">
        <v>87</v>
      </c>
      <c r="P1052" s="1" t="s">
        <v>88</v>
      </c>
      <c r="Q1052" s="1" t="s">
        <v>89</v>
      </c>
      <c r="R1052" s="1">
        <v>10009</v>
      </c>
      <c r="S1052" s="2">
        <v>42099</v>
      </c>
      <c r="T1052" s="2">
        <v>42101</v>
      </c>
      <c r="U1052" s="1">
        <v>46.01</v>
      </c>
      <c r="V1052" s="1">
        <v>18</v>
      </c>
      <c r="W1052" s="1">
        <v>129.47999999999999</v>
      </c>
      <c r="X1052" s="1">
        <v>36452</v>
      </c>
      <c r="Y1052" s="1">
        <f>Table1[[#This Row],[Unit Price]]-Table1[[#This Row],[Discount]]</f>
        <v>6.94</v>
      </c>
      <c r="Z1052" s="1" t="s">
        <v>3222</v>
      </c>
    </row>
    <row r="1053" spans="1:26" x14ac:dyDescent="0.2">
      <c r="A1053" s="3">
        <v>1247</v>
      </c>
      <c r="B1053" s="3" t="s">
        <v>1989</v>
      </c>
      <c r="C1053" s="3" t="s">
        <v>13</v>
      </c>
      <c r="D1053" s="3">
        <v>0.1</v>
      </c>
      <c r="E1053" s="3">
        <v>22.38</v>
      </c>
      <c r="F1053" s="3">
        <v>15.1</v>
      </c>
      <c r="G1053" s="3" t="s">
        <v>14</v>
      </c>
      <c r="H1053" s="3" t="s">
        <v>47</v>
      </c>
      <c r="I1053" s="3" t="s">
        <v>24</v>
      </c>
      <c r="J1053" s="3" t="s">
        <v>48</v>
      </c>
      <c r="K1053" s="3" t="s">
        <v>49</v>
      </c>
      <c r="L1053" s="3" t="s">
        <v>1061</v>
      </c>
      <c r="M1053" s="3">
        <v>0.38</v>
      </c>
      <c r="N1053" s="3" t="s">
        <v>8</v>
      </c>
      <c r="O1053" s="3" t="s">
        <v>28</v>
      </c>
      <c r="P1053" s="3" t="s">
        <v>163</v>
      </c>
      <c r="Q1053" s="3" t="s">
        <v>1990</v>
      </c>
      <c r="R1053" s="3">
        <v>78641</v>
      </c>
      <c r="S1053" s="4">
        <v>42099</v>
      </c>
      <c r="T1053" s="4">
        <v>42100</v>
      </c>
      <c r="U1053" s="3">
        <v>-107.51349999999999</v>
      </c>
      <c r="V1053" s="3">
        <v>7</v>
      </c>
      <c r="W1053" s="3">
        <v>152.11000000000001</v>
      </c>
      <c r="X1053" s="3">
        <v>91555</v>
      </c>
      <c r="Y1053" s="3">
        <f>Table1[[#This Row],[Unit Price]]-Table1[[#This Row],[Discount]]</f>
        <v>22.279999999999998</v>
      </c>
      <c r="Z1053" s="3" t="s">
        <v>3220</v>
      </c>
    </row>
    <row r="1054" spans="1:26" x14ac:dyDescent="0.2">
      <c r="A1054" s="1">
        <v>1247</v>
      </c>
      <c r="B1054" s="1" t="s">
        <v>1989</v>
      </c>
      <c r="C1054" s="1" t="s">
        <v>13</v>
      </c>
      <c r="D1054" s="1">
        <v>0.04</v>
      </c>
      <c r="E1054" s="1">
        <v>6.98</v>
      </c>
      <c r="F1054" s="1">
        <v>2.83</v>
      </c>
      <c r="G1054" s="1" t="s">
        <v>14</v>
      </c>
      <c r="H1054" s="1" t="s">
        <v>47</v>
      </c>
      <c r="I1054" s="1" t="s">
        <v>4</v>
      </c>
      <c r="J1054" s="1" t="s">
        <v>102</v>
      </c>
      <c r="K1054" s="1" t="s">
        <v>18</v>
      </c>
      <c r="L1054" s="1" t="s">
        <v>1988</v>
      </c>
      <c r="M1054" s="1">
        <v>0.37</v>
      </c>
      <c r="N1054" s="1" t="s">
        <v>8</v>
      </c>
      <c r="O1054" s="1" t="s">
        <v>28</v>
      </c>
      <c r="P1054" s="1" t="s">
        <v>163</v>
      </c>
      <c r="Q1054" s="1" t="s">
        <v>1990</v>
      </c>
      <c r="R1054" s="1">
        <v>78641</v>
      </c>
      <c r="S1054" s="2">
        <v>42099</v>
      </c>
      <c r="T1054" s="2">
        <v>42101</v>
      </c>
      <c r="U1054" s="1">
        <v>24.819299999999998</v>
      </c>
      <c r="V1054" s="1">
        <v>5</v>
      </c>
      <c r="W1054" s="1">
        <v>35.97</v>
      </c>
      <c r="X1054" s="1">
        <v>91555</v>
      </c>
      <c r="Y1054" s="1">
        <f>Table1[[#This Row],[Unit Price]]-Table1[[#This Row],[Discount]]</f>
        <v>6.94</v>
      </c>
      <c r="Z1054" s="1" t="s">
        <v>3220</v>
      </c>
    </row>
    <row r="1055" spans="1:26" x14ac:dyDescent="0.2">
      <c r="A1055" s="3">
        <v>1459</v>
      </c>
      <c r="B1055" s="3" t="s">
        <v>1991</v>
      </c>
      <c r="C1055" s="3" t="s">
        <v>13</v>
      </c>
      <c r="D1055" s="3">
        <v>0.05</v>
      </c>
      <c r="E1055" s="3">
        <v>85.99</v>
      </c>
      <c r="F1055" s="3">
        <v>0.99</v>
      </c>
      <c r="G1055" s="3" t="s">
        <v>14</v>
      </c>
      <c r="H1055" s="3" t="s">
        <v>15</v>
      </c>
      <c r="I1055" s="3" t="s">
        <v>16</v>
      </c>
      <c r="J1055" s="3" t="s">
        <v>111</v>
      </c>
      <c r="K1055" s="3" t="s">
        <v>26</v>
      </c>
      <c r="L1055" s="3" t="s">
        <v>1152</v>
      </c>
      <c r="M1055" s="3">
        <v>0.55000000000000004</v>
      </c>
      <c r="N1055" s="3" t="s">
        <v>8</v>
      </c>
      <c r="O1055" s="3" t="s">
        <v>9</v>
      </c>
      <c r="P1055" s="3" t="s">
        <v>247</v>
      </c>
      <c r="Q1055" s="3" t="s">
        <v>1992</v>
      </c>
      <c r="R1055" s="3">
        <v>29687</v>
      </c>
      <c r="S1055" s="4">
        <v>42099</v>
      </c>
      <c r="T1055" s="4">
        <v>42101</v>
      </c>
      <c r="U1055" s="3">
        <v>36.216000000000001</v>
      </c>
      <c r="V1055" s="3">
        <v>4</v>
      </c>
      <c r="W1055" s="3">
        <v>291.64</v>
      </c>
      <c r="X1055" s="3">
        <v>86734</v>
      </c>
      <c r="Y1055" s="3">
        <f>Table1[[#This Row],[Unit Price]]-Table1[[#This Row],[Discount]]</f>
        <v>85.94</v>
      </c>
      <c r="Z1055" s="3" t="s">
        <v>3219</v>
      </c>
    </row>
    <row r="1056" spans="1:26" x14ac:dyDescent="0.2">
      <c r="A1056" s="1">
        <v>1891</v>
      </c>
      <c r="B1056" s="1" t="s">
        <v>1993</v>
      </c>
      <c r="C1056" s="1" t="s">
        <v>46</v>
      </c>
      <c r="D1056" s="1">
        <v>0.03</v>
      </c>
      <c r="E1056" s="1">
        <v>320.64</v>
      </c>
      <c r="F1056" s="1">
        <v>29.2</v>
      </c>
      <c r="G1056" s="1" t="s">
        <v>2</v>
      </c>
      <c r="H1056" s="1" t="s">
        <v>47</v>
      </c>
      <c r="I1056" s="1" t="s">
        <v>4</v>
      </c>
      <c r="J1056" s="1" t="s">
        <v>5</v>
      </c>
      <c r="K1056" s="1" t="s">
        <v>6</v>
      </c>
      <c r="L1056" s="1" t="s">
        <v>1994</v>
      </c>
      <c r="M1056" s="1">
        <v>0.66</v>
      </c>
      <c r="N1056" s="1" t="s">
        <v>8</v>
      </c>
      <c r="O1056" s="1" t="s">
        <v>87</v>
      </c>
      <c r="P1056" s="1" t="s">
        <v>293</v>
      </c>
      <c r="Q1056" s="1" t="s">
        <v>1995</v>
      </c>
      <c r="R1056" s="1">
        <v>45801</v>
      </c>
      <c r="S1056" s="2">
        <v>42099</v>
      </c>
      <c r="T1056" s="2">
        <v>42101</v>
      </c>
      <c r="U1056" s="1">
        <v>429.75435599999997</v>
      </c>
      <c r="V1056" s="1">
        <v>7</v>
      </c>
      <c r="W1056" s="1">
        <v>2233.46</v>
      </c>
      <c r="X1056" s="1">
        <v>90630</v>
      </c>
      <c r="Y1056" s="1">
        <f>Table1[[#This Row],[Unit Price]]-Table1[[#This Row],[Discount]]</f>
        <v>320.61</v>
      </c>
      <c r="Z1056" s="1" t="s">
        <v>3222</v>
      </c>
    </row>
    <row r="1057" spans="1:26" x14ac:dyDescent="0.2">
      <c r="A1057" s="3">
        <v>2960</v>
      </c>
      <c r="B1057" s="3" t="s">
        <v>1996</v>
      </c>
      <c r="C1057" s="3" t="s">
        <v>46</v>
      </c>
      <c r="D1057" s="3">
        <v>0.1</v>
      </c>
      <c r="E1057" s="3">
        <v>36.549999999999997</v>
      </c>
      <c r="F1057" s="3">
        <v>13.89</v>
      </c>
      <c r="G1057" s="3" t="s">
        <v>14</v>
      </c>
      <c r="H1057" s="3" t="s">
        <v>70</v>
      </c>
      <c r="I1057" s="3" t="s">
        <v>24</v>
      </c>
      <c r="J1057" s="3" t="s">
        <v>25</v>
      </c>
      <c r="K1057" s="3" t="s">
        <v>26</v>
      </c>
      <c r="L1057" s="3" t="s">
        <v>1329</v>
      </c>
      <c r="M1057" s="3">
        <v>0.41</v>
      </c>
      <c r="N1057" s="3" t="s">
        <v>8</v>
      </c>
      <c r="O1057" s="3" t="s">
        <v>9</v>
      </c>
      <c r="P1057" s="3" t="s">
        <v>20</v>
      </c>
      <c r="Q1057" s="3" t="s">
        <v>1997</v>
      </c>
      <c r="R1057" s="3">
        <v>72956</v>
      </c>
      <c r="S1057" s="4">
        <v>42099</v>
      </c>
      <c r="T1057" s="4">
        <v>42101</v>
      </c>
      <c r="U1057" s="3">
        <v>-89.572000000000003</v>
      </c>
      <c r="V1057" s="3">
        <v>11</v>
      </c>
      <c r="W1057" s="3">
        <v>379.72</v>
      </c>
      <c r="X1057" s="3">
        <v>90646</v>
      </c>
      <c r="Y1057" s="3">
        <f>Table1[[#This Row],[Unit Price]]-Table1[[#This Row],[Discount]]</f>
        <v>36.449999999999996</v>
      </c>
      <c r="Z1057" s="3" t="s">
        <v>3219</v>
      </c>
    </row>
    <row r="1058" spans="1:26" x14ac:dyDescent="0.2">
      <c r="A1058" s="1">
        <v>925</v>
      </c>
      <c r="B1058" s="1" t="s">
        <v>1998</v>
      </c>
      <c r="C1058" s="1" t="s">
        <v>1</v>
      </c>
      <c r="D1058" s="1">
        <v>0.03</v>
      </c>
      <c r="E1058" s="1">
        <v>2.1800000000000002</v>
      </c>
      <c r="F1058" s="1">
        <v>1.38</v>
      </c>
      <c r="G1058" s="1" t="s">
        <v>14</v>
      </c>
      <c r="H1058" s="1" t="s">
        <v>3</v>
      </c>
      <c r="I1058" s="1" t="s">
        <v>24</v>
      </c>
      <c r="J1058" s="1" t="s">
        <v>152</v>
      </c>
      <c r="K1058" s="1" t="s">
        <v>26</v>
      </c>
      <c r="L1058" s="1" t="s">
        <v>1999</v>
      </c>
      <c r="M1058" s="1">
        <v>0.44</v>
      </c>
      <c r="N1058" s="1" t="s">
        <v>8</v>
      </c>
      <c r="O1058" s="1" t="s">
        <v>87</v>
      </c>
      <c r="P1058" s="1" t="s">
        <v>307</v>
      </c>
      <c r="Q1058" s="1" t="s">
        <v>346</v>
      </c>
      <c r="R1058" s="1">
        <v>4330</v>
      </c>
      <c r="S1058" s="2">
        <v>42100</v>
      </c>
      <c r="T1058" s="2">
        <v>42100</v>
      </c>
      <c r="U1058" s="1">
        <v>-7.04</v>
      </c>
      <c r="V1058" s="1">
        <v>7</v>
      </c>
      <c r="W1058" s="1">
        <v>15.73</v>
      </c>
      <c r="X1058" s="1">
        <v>87134</v>
      </c>
      <c r="Y1058" s="1">
        <f>Table1[[#This Row],[Unit Price]]-Table1[[#This Row],[Discount]]</f>
        <v>2.1500000000000004</v>
      </c>
      <c r="Z1058" s="1" t="s">
        <v>3222</v>
      </c>
    </row>
    <row r="1059" spans="1:26" x14ac:dyDescent="0.2">
      <c r="A1059" s="3">
        <v>929</v>
      </c>
      <c r="B1059" s="3" t="s">
        <v>2000</v>
      </c>
      <c r="C1059" s="3" t="s">
        <v>1</v>
      </c>
      <c r="D1059" s="3">
        <v>0.01</v>
      </c>
      <c r="E1059" s="3">
        <v>170.98</v>
      </c>
      <c r="F1059" s="3">
        <v>35.89</v>
      </c>
      <c r="G1059" s="3" t="s">
        <v>2</v>
      </c>
      <c r="H1059" s="3" t="s">
        <v>3</v>
      </c>
      <c r="I1059" s="3" t="s">
        <v>4</v>
      </c>
      <c r="J1059" s="3" t="s">
        <v>93</v>
      </c>
      <c r="K1059" s="3" t="s">
        <v>6</v>
      </c>
      <c r="L1059" s="3" t="s">
        <v>1445</v>
      </c>
      <c r="M1059" s="3">
        <v>0.66</v>
      </c>
      <c r="N1059" s="3" t="s">
        <v>8</v>
      </c>
      <c r="O1059" s="3" t="s">
        <v>87</v>
      </c>
      <c r="P1059" s="3" t="s">
        <v>373</v>
      </c>
      <c r="Q1059" s="3" t="s">
        <v>2001</v>
      </c>
      <c r="R1059" s="3">
        <v>8857</v>
      </c>
      <c r="S1059" s="4">
        <v>42100</v>
      </c>
      <c r="T1059" s="4">
        <v>42102</v>
      </c>
      <c r="U1059" s="3">
        <v>538.52</v>
      </c>
      <c r="V1059" s="3">
        <v>10</v>
      </c>
      <c r="W1059" s="3">
        <v>1719.07</v>
      </c>
      <c r="X1059" s="3">
        <v>87134</v>
      </c>
      <c r="Y1059" s="3">
        <f>Table1[[#This Row],[Unit Price]]-Table1[[#This Row],[Discount]]</f>
        <v>170.97</v>
      </c>
      <c r="Z1059" s="3" t="s">
        <v>3222</v>
      </c>
    </row>
    <row r="1060" spans="1:26" x14ac:dyDescent="0.2">
      <c r="A1060" s="1">
        <v>1113</v>
      </c>
      <c r="B1060" s="1" t="s">
        <v>2002</v>
      </c>
      <c r="C1060" s="1" t="s">
        <v>1</v>
      </c>
      <c r="D1060" s="1">
        <v>0.01</v>
      </c>
      <c r="E1060" s="1">
        <v>2.89</v>
      </c>
      <c r="F1060" s="1">
        <v>0.5</v>
      </c>
      <c r="G1060" s="1" t="s">
        <v>14</v>
      </c>
      <c r="H1060" s="1" t="s">
        <v>70</v>
      </c>
      <c r="I1060" s="1" t="s">
        <v>24</v>
      </c>
      <c r="J1060" s="1" t="s">
        <v>128</v>
      </c>
      <c r="K1060" s="1" t="s">
        <v>49</v>
      </c>
      <c r="L1060" s="1" t="s">
        <v>705</v>
      </c>
      <c r="M1060" s="1">
        <v>0.38</v>
      </c>
      <c r="N1060" s="1" t="s">
        <v>8</v>
      </c>
      <c r="O1060" s="1" t="s">
        <v>35</v>
      </c>
      <c r="P1060" s="1" t="s">
        <v>36</v>
      </c>
      <c r="Q1060" s="1" t="s">
        <v>2003</v>
      </c>
      <c r="R1060" s="1">
        <v>80004</v>
      </c>
      <c r="S1060" s="2">
        <v>42100</v>
      </c>
      <c r="T1060" s="2">
        <v>42101</v>
      </c>
      <c r="U1060" s="1">
        <v>29.725200000000001</v>
      </c>
      <c r="V1060" s="1">
        <v>14</v>
      </c>
      <c r="W1060" s="1">
        <v>43.08</v>
      </c>
      <c r="X1060" s="1">
        <v>90833</v>
      </c>
      <c r="Y1060" s="1">
        <f>Table1[[#This Row],[Unit Price]]-Table1[[#This Row],[Discount]]</f>
        <v>2.8800000000000003</v>
      </c>
      <c r="Z1060" s="1" t="s">
        <v>3221</v>
      </c>
    </row>
    <row r="1061" spans="1:26" x14ac:dyDescent="0.2">
      <c r="A1061" s="3">
        <v>1113</v>
      </c>
      <c r="B1061" s="3" t="s">
        <v>2002</v>
      </c>
      <c r="C1061" s="3" t="s">
        <v>1</v>
      </c>
      <c r="D1061" s="3">
        <v>0</v>
      </c>
      <c r="E1061" s="3">
        <v>55.99</v>
      </c>
      <c r="F1061" s="3">
        <v>5</v>
      </c>
      <c r="G1061" s="3" t="s">
        <v>14</v>
      </c>
      <c r="H1061" s="3" t="s">
        <v>70</v>
      </c>
      <c r="I1061" s="3" t="s">
        <v>16</v>
      </c>
      <c r="J1061" s="3" t="s">
        <v>111</v>
      </c>
      <c r="K1061" s="3" t="s">
        <v>18</v>
      </c>
      <c r="L1061" s="3" t="s">
        <v>1907</v>
      </c>
      <c r="M1061" s="3">
        <v>0.8</v>
      </c>
      <c r="N1061" s="3" t="s">
        <v>8</v>
      </c>
      <c r="O1061" s="3" t="s">
        <v>35</v>
      </c>
      <c r="P1061" s="3" t="s">
        <v>36</v>
      </c>
      <c r="Q1061" s="3" t="s">
        <v>2003</v>
      </c>
      <c r="R1061" s="3">
        <v>80004</v>
      </c>
      <c r="S1061" s="4">
        <v>42100</v>
      </c>
      <c r="T1061" s="4">
        <v>42102</v>
      </c>
      <c r="U1061" s="3">
        <v>-187.11</v>
      </c>
      <c r="V1061" s="3">
        <v>5</v>
      </c>
      <c r="W1061" s="3">
        <v>258.93</v>
      </c>
      <c r="X1061" s="3">
        <v>90833</v>
      </c>
      <c r="Y1061" s="3">
        <f>Table1[[#This Row],[Unit Price]]-Table1[[#This Row],[Discount]]</f>
        <v>55.99</v>
      </c>
      <c r="Z1061" s="3" t="s">
        <v>3221</v>
      </c>
    </row>
    <row r="1062" spans="1:26" x14ac:dyDescent="0.2">
      <c r="A1062" s="1">
        <v>2481</v>
      </c>
      <c r="B1062" s="1" t="s">
        <v>2004</v>
      </c>
      <c r="C1062" s="1" t="s">
        <v>1</v>
      </c>
      <c r="D1062" s="1">
        <v>7.0000000000000007E-2</v>
      </c>
      <c r="E1062" s="1">
        <v>5.18</v>
      </c>
      <c r="F1062" s="1">
        <v>5.74</v>
      </c>
      <c r="G1062" s="1" t="s">
        <v>63</v>
      </c>
      <c r="H1062" s="1" t="s">
        <v>70</v>
      </c>
      <c r="I1062" s="1" t="s">
        <v>24</v>
      </c>
      <c r="J1062" s="1" t="s">
        <v>48</v>
      </c>
      <c r="K1062" s="1" t="s">
        <v>49</v>
      </c>
      <c r="L1062" s="1" t="s">
        <v>826</v>
      </c>
      <c r="M1062" s="1">
        <v>0.36</v>
      </c>
      <c r="N1062" s="1" t="s">
        <v>8</v>
      </c>
      <c r="O1062" s="1" t="s">
        <v>9</v>
      </c>
      <c r="P1062" s="1" t="s">
        <v>144</v>
      </c>
      <c r="Q1062" s="1" t="s">
        <v>2005</v>
      </c>
      <c r="R1062" s="1">
        <v>70506</v>
      </c>
      <c r="S1062" s="2">
        <v>42100</v>
      </c>
      <c r="T1062" s="2">
        <v>42102</v>
      </c>
      <c r="U1062" s="1">
        <v>-188.03399999999999</v>
      </c>
      <c r="V1062" s="1">
        <v>14</v>
      </c>
      <c r="W1062" s="1">
        <v>79.61</v>
      </c>
      <c r="X1062" s="1">
        <v>91000</v>
      </c>
      <c r="Y1062" s="1">
        <f>Table1[[#This Row],[Unit Price]]-Table1[[#This Row],[Discount]]</f>
        <v>5.1099999999999994</v>
      </c>
      <c r="Z1062" s="1" t="s">
        <v>3219</v>
      </c>
    </row>
    <row r="1063" spans="1:26" x14ac:dyDescent="0.2">
      <c r="A1063" s="3">
        <v>1618</v>
      </c>
      <c r="B1063" s="3" t="s">
        <v>2006</v>
      </c>
      <c r="C1063" s="3" t="s">
        <v>13</v>
      </c>
      <c r="D1063" s="3">
        <v>0.09</v>
      </c>
      <c r="E1063" s="3">
        <v>12.88</v>
      </c>
      <c r="F1063" s="3">
        <v>4.59</v>
      </c>
      <c r="G1063" s="3" t="s">
        <v>14</v>
      </c>
      <c r="H1063" s="3" t="s">
        <v>15</v>
      </c>
      <c r="I1063" s="3" t="s">
        <v>24</v>
      </c>
      <c r="J1063" s="3" t="s">
        <v>544</v>
      </c>
      <c r="K1063" s="3" t="s">
        <v>26</v>
      </c>
      <c r="L1063" s="3" t="s">
        <v>2007</v>
      </c>
      <c r="M1063" s="3">
        <v>0.82</v>
      </c>
      <c r="N1063" s="3" t="s">
        <v>8</v>
      </c>
      <c r="O1063" s="3" t="s">
        <v>28</v>
      </c>
      <c r="P1063" s="3" t="s">
        <v>29</v>
      </c>
      <c r="Q1063" s="3" t="s">
        <v>1798</v>
      </c>
      <c r="R1063" s="3">
        <v>46322</v>
      </c>
      <c r="S1063" s="4">
        <v>42100</v>
      </c>
      <c r="T1063" s="4">
        <v>42100</v>
      </c>
      <c r="U1063" s="3">
        <v>-175.13</v>
      </c>
      <c r="V1063" s="3">
        <v>13</v>
      </c>
      <c r="W1063" s="3">
        <v>158.13</v>
      </c>
      <c r="X1063" s="3">
        <v>90248</v>
      </c>
      <c r="Y1063" s="3">
        <f>Table1[[#This Row],[Unit Price]]-Table1[[#This Row],[Discount]]</f>
        <v>12.790000000000001</v>
      </c>
      <c r="Z1063" s="3" t="s">
        <v>3220</v>
      </c>
    </row>
    <row r="1064" spans="1:26" x14ac:dyDescent="0.2">
      <c r="A1064" s="1">
        <v>1620</v>
      </c>
      <c r="B1064" s="1" t="s">
        <v>2008</v>
      </c>
      <c r="C1064" s="1" t="s">
        <v>13</v>
      </c>
      <c r="D1064" s="1">
        <v>0.02</v>
      </c>
      <c r="E1064" s="1">
        <v>45.99</v>
      </c>
      <c r="F1064" s="1">
        <v>4.99</v>
      </c>
      <c r="G1064" s="1" t="s">
        <v>63</v>
      </c>
      <c r="H1064" s="1" t="s">
        <v>15</v>
      </c>
      <c r="I1064" s="1" t="s">
        <v>16</v>
      </c>
      <c r="J1064" s="1" t="s">
        <v>111</v>
      </c>
      <c r="K1064" s="1" t="s">
        <v>49</v>
      </c>
      <c r="L1064" s="1" t="s">
        <v>2009</v>
      </c>
      <c r="M1064" s="1">
        <v>0.56999999999999995</v>
      </c>
      <c r="N1064" s="1" t="s">
        <v>8</v>
      </c>
      <c r="O1064" s="1" t="s">
        <v>87</v>
      </c>
      <c r="P1064" s="1" t="s">
        <v>296</v>
      </c>
      <c r="Q1064" s="1" t="s">
        <v>2010</v>
      </c>
      <c r="R1064" s="1">
        <v>17602</v>
      </c>
      <c r="S1064" s="2">
        <v>42100</v>
      </c>
      <c r="T1064" s="2">
        <v>42101</v>
      </c>
      <c r="U1064" s="1">
        <v>3.96</v>
      </c>
      <c r="V1064" s="1">
        <v>4</v>
      </c>
      <c r="W1064" s="1">
        <v>163.01</v>
      </c>
      <c r="X1064" s="1">
        <v>90248</v>
      </c>
      <c r="Y1064" s="1">
        <f>Table1[[#This Row],[Unit Price]]-Table1[[#This Row],[Discount]]</f>
        <v>45.97</v>
      </c>
      <c r="Z1064" s="1" t="s">
        <v>3222</v>
      </c>
    </row>
    <row r="1065" spans="1:26" x14ac:dyDescent="0.2">
      <c r="A1065" s="3">
        <v>3279</v>
      </c>
      <c r="B1065" s="3" t="s">
        <v>1612</v>
      </c>
      <c r="C1065" s="3" t="s">
        <v>13</v>
      </c>
      <c r="D1065" s="3">
        <v>0.06</v>
      </c>
      <c r="E1065" s="3">
        <v>89.83</v>
      </c>
      <c r="F1065" s="3">
        <v>35</v>
      </c>
      <c r="G1065" s="3" t="s">
        <v>14</v>
      </c>
      <c r="H1065" s="3" t="s">
        <v>47</v>
      </c>
      <c r="I1065" s="3" t="s">
        <v>24</v>
      </c>
      <c r="J1065" s="3" t="s">
        <v>54</v>
      </c>
      <c r="K1065" s="3" t="s">
        <v>40</v>
      </c>
      <c r="L1065" s="3" t="s">
        <v>2011</v>
      </c>
      <c r="M1065" s="3">
        <v>0.83</v>
      </c>
      <c r="N1065" s="3" t="s">
        <v>8</v>
      </c>
      <c r="O1065" s="3" t="s">
        <v>9</v>
      </c>
      <c r="P1065" s="3" t="s">
        <v>247</v>
      </c>
      <c r="Q1065" s="3" t="s">
        <v>1613</v>
      </c>
      <c r="R1065" s="3">
        <v>29203</v>
      </c>
      <c r="S1065" s="4">
        <v>42100</v>
      </c>
      <c r="T1065" s="4">
        <v>42102</v>
      </c>
      <c r="U1065" s="3">
        <v>31.11</v>
      </c>
      <c r="V1065" s="3">
        <v>4</v>
      </c>
      <c r="W1065" s="3">
        <v>366.26</v>
      </c>
      <c r="X1065" s="3">
        <v>90766</v>
      </c>
      <c r="Y1065" s="3">
        <f>Table1[[#This Row],[Unit Price]]-Table1[[#This Row],[Discount]]</f>
        <v>89.77</v>
      </c>
      <c r="Z1065" s="3" t="s">
        <v>3219</v>
      </c>
    </row>
    <row r="1066" spans="1:26" x14ac:dyDescent="0.2">
      <c r="A1066" s="1">
        <v>3279</v>
      </c>
      <c r="B1066" s="1" t="s">
        <v>1612</v>
      </c>
      <c r="C1066" s="1" t="s">
        <v>13</v>
      </c>
      <c r="D1066" s="1">
        <v>0.1</v>
      </c>
      <c r="E1066" s="1">
        <v>13.43</v>
      </c>
      <c r="F1066" s="1">
        <v>5.5</v>
      </c>
      <c r="G1066" s="1" t="s">
        <v>14</v>
      </c>
      <c r="H1066" s="1" t="s">
        <v>47</v>
      </c>
      <c r="I1066" s="1" t="s">
        <v>24</v>
      </c>
      <c r="J1066" s="1" t="s">
        <v>54</v>
      </c>
      <c r="K1066" s="1" t="s">
        <v>49</v>
      </c>
      <c r="L1066" s="1" t="s">
        <v>535</v>
      </c>
      <c r="M1066" s="1">
        <v>0.56999999999999995</v>
      </c>
      <c r="N1066" s="1" t="s">
        <v>8</v>
      </c>
      <c r="O1066" s="1" t="s">
        <v>9</v>
      </c>
      <c r="P1066" s="1" t="s">
        <v>247</v>
      </c>
      <c r="Q1066" s="1" t="s">
        <v>1613</v>
      </c>
      <c r="R1066" s="1">
        <v>29203</v>
      </c>
      <c r="S1066" s="2">
        <v>42100</v>
      </c>
      <c r="T1066" s="2">
        <v>42102</v>
      </c>
      <c r="U1066" s="1">
        <v>358.29539999999997</v>
      </c>
      <c r="V1066" s="1">
        <v>12</v>
      </c>
      <c r="W1066" s="1">
        <v>157.99</v>
      </c>
      <c r="X1066" s="1">
        <v>90766</v>
      </c>
      <c r="Y1066" s="1">
        <f>Table1[[#This Row],[Unit Price]]-Table1[[#This Row],[Discount]]</f>
        <v>13.33</v>
      </c>
      <c r="Z1066" s="1" t="s">
        <v>3219</v>
      </c>
    </row>
    <row r="1067" spans="1:26" x14ac:dyDescent="0.2">
      <c r="A1067" s="3">
        <v>3279</v>
      </c>
      <c r="B1067" s="3" t="s">
        <v>1612</v>
      </c>
      <c r="C1067" s="3" t="s">
        <v>13</v>
      </c>
      <c r="D1067" s="3">
        <v>0.01</v>
      </c>
      <c r="E1067" s="3">
        <v>125.99</v>
      </c>
      <c r="F1067" s="3">
        <v>7.69</v>
      </c>
      <c r="G1067" s="3" t="s">
        <v>14</v>
      </c>
      <c r="H1067" s="3" t="s">
        <v>47</v>
      </c>
      <c r="I1067" s="3" t="s">
        <v>16</v>
      </c>
      <c r="J1067" s="3" t="s">
        <v>111</v>
      </c>
      <c r="K1067" s="3" t="s">
        <v>49</v>
      </c>
      <c r="L1067" s="3" t="s">
        <v>1025</v>
      </c>
      <c r="M1067" s="3">
        <v>0.57999999999999996</v>
      </c>
      <c r="N1067" s="3" t="s">
        <v>8</v>
      </c>
      <c r="O1067" s="3" t="s">
        <v>9</v>
      </c>
      <c r="P1067" s="3" t="s">
        <v>247</v>
      </c>
      <c r="Q1067" s="3" t="s">
        <v>1613</v>
      </c>
      <c r="R1067" s="3">
        <v>29203</v>
      </c>
      <c r="S1067" s="4">
        <v>42100</v>
      </c>
      <c r="T1067" s="4">
        <v>42100</v>
      </c>
      <c r="U1067" s="3">
        <v>8.3219999999999992</v>
      </c>
      <c r="V1067" s="3">
        <v>11</v>
      </c>
      <c r="W1067" s="3">
        <v>1212.8800000000001</v>
      </c>
      <c r="X1067" s="3">
        <v>90766</v>
      </c>
      <c r="Y1067" s="3">
        <f>Table1[[#This Row],[Unit Price]]-Table1[[#This Row],[Discount]]</f>
        <v>125.97999999999999</v>
      </c>
      <c r="Z1067" s="3" t="s">
        <v>3219</v>
      </c>
    </row>
    <row r="1068" spans="1:26" x14ac:dyDescent="0.2">
      <c r="A1068" s="1">
        <v>2240</v>
      </c>
      <c r="B1068" s="1" t="s">
        <v>2012</v>
      </c>
      <c r="C1068" s="1" t="s">
        <v>23</v>
      </c>
      <c r="D1068" s="1">
        <v>0.01</v>
      </c>
      <c r="E1068" s="1">
        <v>13.43</v>
      </c>
      <c r="F1068" s="1">
        <v>5.5</v>
      </c>
      <c r="G1068" s="1" t="s">
        <v>63</v>
      </c>
      <c r="H1068" s="1" t="s">
        <v>70</v>
      </c>
      <c r="I1068" s="1" t="s">
        <v>24</v>
      </c>
      <c r="J1068" s="1" t="s">
        <v>54</v>
      </c>
      <c r="K1068" s="1" t="s">
        <v>49</v>
      </c>
      <c r="L1068" s="1" t="s">
        <v>535</v>
      </c>
      <c r="M1068" s="1">
        <v>0.56999999999999995</v>
      </c>
      <c r="N1068" s="1" t="s">
        <v>8</v>
      </c>
      <c r="O1068" s="1" t="s">
        <v>9</v>
      </c>
      <c r="P1068" s="1" t="s">
        <v>99</v>
      </c>
      <c r="Q1068" s="1" t="s">
        <v>2013</v>
      </c>
      <c r="R1068" s="1">
        <v>33801</v>
      </c>
      <c r="S1068" s="2">
        <v>42100</v>
      </c>
      <c r="T1068" s="2">
        <v>42107</v>
      </c>
      <c r="U1068" s="1">
        <v>-313.02179999999998</v>
      </c>
      <c r="V1068" s="1">
        <v>7</v>
      </c>
      <c r="W1068" s="1">
        <v>99.75</v>
      </c>
      <c r="X1068" s="1">
        <v>89102</v>
      </c>
      <c r="Y1068" s="1">
        <f>Table1[[#This Row],[Unit Price]]-Table1[[#This Row],[Discount]]</f>
        <v>13.42</v>
      </c>
      <c r="Z1068" s="1" t="s">
        <v>3219</v>
      </c>
    </row>
    <row r="1069" spans="1:26" x14ac:dyDescent="0.2">
      <c r="A1069" s="3">
        <v>2334</v>
      </c>
      <c r="B1069" s="3" t="s">
        <v>2014</v>
      </c>
      <c r="C1069" s="3" t="s">
        <v>23</v>
      </c>
      <c r="D1069" s="3">
        <v>0.06</v>
      </c>
      <c r="E1069" s="3">
        <v>60.65</v>
      </c>
      <c r="F1069" s="3">
        <v>12.23</v>
      </c>
      <c r="G1069" s="3" t="s">
        <v>14</v>
      </c>
      <c r="H1069" s="3" t="s">
        <v>15</v>
      </c>
      <c r="I1069" s="3" t="s">
        <v>4</v>
      </c>
      <c r="J1069" s="3" t="s">
        <v>102</v>
      </c>
      <c r="K1069" s="3" t="s">
        <v>120</v>
      </c>
      <c r="L1069" s="3" t="s">
        <v>1157</v>
      </c>
      <c r="M1069" s="3">
        <v>0.64</v>
      </c>
      <c r="N1069" s="3" t="s">
        <v>8</v>
      </c>
      <c r="O1069" s="3" t="s">
        <v>28</v>
      </c>
      <c r="P1069" s="3" t="s">
        <v>333</v>
      </c>
      <c r="Q1069" s="3" t="s">
        <v>2015</v>
      </c>
      <c r="R1069" s="3">
        <v>53220</v>
      </c>
      <c r="S1069" s="4">
        <v>42100</v>
      </c>
      <c r="T1069" s="4">
        <v>42102</v>
      </c>
      <c r="U1069" s="3">
        <v>427.00650000000002</v>
      </c>
      <c r="V1069" s="3">
        <v>10</v>
      </c>
      <c r="W1069" s="3">
        <v>618.85</v>
      </c>
      <c r="X1069" s="3">
        <v>89608</v>
      </c>
      <c r="Y1069" s="3">
        <f>Table1[[#This Row],[Unit Price]]-Table1[[#This Row],[Discount]]</f>
        <v>60.589999999999996</v>
      </c>
      <c r="Z1069" s="3" t="s">
        <v>3220</v>
      </c>
    </row>
    <row r="1070" spans="1:26" x14ac:dyDescent="0.2">
      <c r="A1070" s="1">
        <v>2874</v>
      </c>
      <c r="B1070" s="1" t="s">
        <v>2016</v>
      </c>
      <c r="C1070" s="1" t="s">
        <v>23</v>
      </c>
      <c r="D1070" s="1">
        <v>0.05</v>
      </c>
      <c r="E1070" s="1">
        <v>4.84</v>
      </c>
      <c r="F1070" s="1">
        <v>0.71</v>
      </c>
      <c r="G1070" s="1" t="s">
        <v>14</v>
      </c>
      <c r="H1070" s="1" t="s">
        <v>47</v>
      </c>
      <c r="I1070" s="1" t="s">
        <v>24</v>
      </c>
      <c r="J1070" s="1" t="s">
        <v>25</v>
      </c>
      <c r="K1070" s="1" t="s">
        <v>26</v>
      </c>
      <c r="L1070" s="1" t="s">
        <v>27</v>
      </c>
      <c r="M1070" s="1">
        <v>0.52</v>
      </c>
      <c r="N1070" s="1" t="s">
        <v>8</v>
      </c>
      <c r="O1070" s="1" t="s">
        <v>28</v>
      </c>
      <c r="P1070" s="1" t="s">
        <v>109</v>
      </c>
      <c r="Q1070" s="1" t="s">
        <v>2017</v>
      </c>
      <c r="R1070" s="1">
        <v>68128</v>
      </c>
      <c r="S1070" s="2">
        <v>42100</v>
      </c>
      <c r="T1070" s="2">
        <v>42109</v>
      </c>
      <c r="U1070" s="1">
        <v>13.4481</v>
      </c>
      <c r="V1070" s="1">
        <v>4</v>
      </c>
      <c r="W1070" s="1">
        <v>19.489999999999998</v>
      </c>
      <c r="X1070" s="1">
        <v>89873</v>
      </c>
      <c r="Y1070" s="1">
        <f>Table1[[#This Row],[Unit Price]]-Table1[[#This Row],[Discount]]</f>
        <v>4.79</v>
      </c>
      <c r="Z1070" s="1" t="s">
        <v>3220</v>
      </c>
    </row>
    <row r="1071" spans="1:26" x14ac:dyDescent="0.2">
      <c r="A1071" s="3">
        <v>102</v>
      </c>
      <c r="B1071" s="3" t="s">
        <v>2018</v>
      </c>
      <c r="C1071" s="3" t="s">
        <v>92</v>
      </c>
      <c r="D1071" s="3">
        <v>0.04</v>
      </c>
      <c r="E1071" s="3">
        <v>300.98</v>
      </c>
      <c r="F1071" s="3">
        <v>54.92</v>
      </c>
      <c r="G1071" s="3" t="s">
        <v>2</v>
      </c>
      <c r="H1071" s="3" t="s">
        <v>15</v>
      </c>
      <c r="I1071" s="3" t="s">
        <v>4</v>
      </c>
      <c r="J1071" s="3" t="s">
        <v>93</v>
      </c>
      <c r="K1071" s="3" t="s">
        <v>6</v>
      </c>
      <c r="L1071" s="3" t="s">
        <v>1946</v>
      </c>
      <c r="M1071" s="3">
        <v>0.55000000000000004</v>
      </c>
      <c r="N1071" s="3" t="s">
        <v>8</v>
      </c>
      <c r="O1071" s="3" t="s">
        <v>87</v>
      </c>
      <c r="P1071" s="3" t="s">
        <v>379</v>
      </c>
      <c r="Q1071" s="3" t="s">
        <v>764</v>
      </c>
      <c r="R1071" s="3">
        <v>2129</v>
      </c>
      <c r="S1071" s="4">
        <v>42100</v>
      </c>
      <c r="T1071" s="4">
        <v>42101</v>
      </c>
      <c r="U1071" s="3">
        <v>2023.75</v>
      </c>
      <c r="V1071" s="3">
        <v>31</v>
      </c>
      <c r="W1071" s="3">
        <v>9459.94</v>
      </c>
      <c r="X1071" s="3">
        <v>42599</v>
      </c>
      <c r="Y1071" s="3">
        <f>Table1[[#This Row],[Unit Price]]-Table1[[#This Row],[Discount]]</f>
        <v>300.94</v>
      </c>
      <c r="Z1071" s="3" t="s">
        <v>3222</v>
      </c>
    </row>
    <row r="1072" spans="1:26" x14ac:dyDescent="0.2">
      <c r="A1072" s="1">
        <v>107</v>
      </c>
      <c r="B1072" s="1" t="s">
        <v>2019</v>
      </c>
      <c r="C1072" s="1" t="s">
        <v>92</v>
      </c>
      <c r="D1072" s="1">
        <v>0.04</v>
      </c>
      <c r="E1072" s="1">
        <v>300.98</v>
      </c>
      <c r="F1072" s="1">
        <v>54.92</v>
      </c>
      <c r="G1072" s="1" t="s">
        <v>2</v>
      </c>
      <c r="H1072" s="1" t="s">
        <v>15</v>
      </c>
      <c r="I1072" s="1" t="s">
        <v>4</v>
      </c>
      <c r="J1072" s="1" t="s">
        <v>93</v>
      </c>
      <c r="K1072" s="1" t="s">
        <v>6</v>
      </c>
      <c r="L1072" s="1" t="s">
        <v>1946</v>
      </c>
      <c r="M1072" s="1">
        <v>0.55000000000000004</v>
      </c>
      <c r="N1072" s="1" t="s">
        <v>8</v>
      </c>
      <c r="O1072" s="1" t="s">
        <v>87</v>
      </c>
      <c r="P1072" s="1" t="s">
        <v>1332</v>
      </c>
      <c r="Q1072" s="1" t="s">
        <v>2020</v>
      </c>
      <c r="R1072" s="1">
        <v>3820</v>
      </c>
      <c r="S1072" s="2">
        <v>42100</v>
      </c>
      <c r="T1072" s="2">
        <v>42101</v>
      </c>
      <c r="U1072" s="1">
        <v>1684.4763</v>
      </c>
      <c r="V1072" s="1">
        <v>8</v>
      </c>
      <c r="W1072" s="1">
        <v>2441.27</v>
      </c>
      <c r="X1072" s="1">
        <v>88204</v>
      </c>
      <c r="Y1072" s="1">
        <f>Table1[[#This Row],[Unit Price]]-Table1[[#This Row],[Discount]]</f>
        <v>300.94</v>
      </c>
      <c r="Z1072" s="1" t="s">
        <v>3222</v>
      </c>
    </row>
    <row r="1073" spans="1:26" x14ac:dyDescent="0.2">
      <c r="A1073" s="3">
        <v>786</v>
      </c>
      <c r="B1073" s="3" t="s">
        <v>2021</v>
      </c>
      <c r="C1073" s="3" t="s">
        <v>92</v>
      </c>
      <c r="D1073" s="3">
        <v>0</v>
      </c>
      <c r="E1073" s="3">
        <v>8.34</v>
      </c>
      <c r="F1073" s="3">
        <v>4.82</v>
      </c>
      <c r="G1073" s="3" t="s">
        <v>14</v>
      </c>
      <c r="H1073" s="3" t="s">
        <v>47</v>
      </c>
      <c r="I1073" s="3" t="s">
        <v>24</v>
      </c>
      <c r="J1073" s="3" t="s">
        <v>64</v>
      </c>
      <c r="K1073" s="3" t="s">
        <v>49</v>
      </c>
      <c r="L1073" s="3" t="s">
        <v>937</v>
      </c>
      <c r="M1073" s="3">
        <v>0.4</v>
      </c>
      <c r="N1073" s="3" t="s">
        <v>8</v>
      </c>
      <c r="O1073" s="3" t="s">
        <v>35</v>
      </c>
      <c r="P1073" s="3" t="s">
        <v>66</v>
      </c>
      <c r="Q1073" s="3" t="s">
        <v>2022</v>
      </c>
      <c r="R1073" s="3">
        <v>92691</v>
      </c>
      <c r="S1073" s="4">
        <v>42100</v>
      </c>
      <c r="T1073" s="4">
        <v>42101</v>
      </c>
      <c r="U1073" s="3">
        <v>-5.05</v>
      </c>
      <c r="V1073" s="3">
        <v>9</v>
      </c>
      <c r="W1073" s="3">
        <v>76.23</v>
      </c>
      <c r="X1073" s="3">
        <v>91513</v>
      </c>
      <c r="Y1073" s="3">
        <f>Table1[[#This Row],[Unit Price]]-Table1[[#This Row],[Discount]]</f>
        <v>8.34</v>
      </c>
      <c r="Z1073" s="3" t="s">
        <v>3221</v>
      </c>
    </row>
    <row r="1074" spans="1:26" x14ac:dyDescent="0.2">
      <c r="A1074" s="1">
        <v>1730</v>
      </c>
      <c r="B1074" s="1" t="s">
        <v>2023</v>
      </c>
      <c r="C1074" s="1" t="s">
        <v>13</v>
      </c>
      <c r="D1074" s="1">
        <v>0.1</v>
      </c>
      <c r="E1074" s="1">
        <v>65.989999999999995</v>
      </c>
      <c r="F1074" s="1">
        <v>3.99</v>
      </c>
      <c r="G1074" s="1" t="s">
        <v>63</v>
      </c>
      <c r="H1074" s="1" t="s">
        <v>3</v>
      </c>
      <c r="I1074" s="1" t="s">
        <v>16</v>
      </c>
      <c r="J1074" s="1" t="s">
        <v>111</v>
      </c>
      <c r="K1074" s="1" t="s">
        <v>49</v>
      </c>
      <c r="L1074" s="1" t="s">
        <v>1610</v>
      </c>
      <c r="M1074" s="1">
        <v>0.59</v>
      </c>
      <c r="N1074" s="1" t="s">
        <v>8</v>
      </c>
      <c r="O1074" s="1" t="s">
        <v>35</v>
      </c>
      <c r="P1074" s="1" t="s">
        <v>466</v>
      </c>
      <c r="Q1074" s="1" t="s">
        <v>1474</v>
      </c>
      <c r="R1074" s="1">
        <v>83843</v>
      </c>
      <c r="S1074" s="2">
        <v>42101</v>
      </c>
      <c r="T1074" s="2">
        <v>42103</v>
      </c>
      <c r="U1074" s="1">
        <v>-88.624799999999993</v>
      </c>
      <c r="V1074" s="1">
        <v>5</v>
      </c>
      <c r="W1074" s="1">
        <v>272.86</v>
      </c>
      <c r="X1074" s="1">
        <v>90653</v>
      </c>
      <c r="Y1074" s="1">
        <f>Table1[[#This Row],[Unit Price]]-Table1[[#This Row],[Discount]]</f>
        <v>65.89</v>
      </c>
      <c r="Z1074" s="1" t="s">
        <v>3221</v>
      </c>
    </row>
    <row r="1075" spans="1:26" x14ac:dyDescent="0.2">
      <c r="A1075" s="3">
        <v>1957</v>
      </c>
      <c r="B1075" s="3" t="s">
        <v>2024</v>
      </c>
      <c r="C1075" s="3" t="s">
        <v>13</v>
      </c>
      <c r="D1075" s="3">
        <v>0.09</v>
      </c>
      <c r="E1075" s="3">
        <v>77.510000000000005</v>
      </c>
      <c r="F1075" s="3">
        <v>4</v>
      </c>
      <c r="G1075" s="3" t="s">
        <v>14</v>
      </c>
      <c r="H1075" s="3" t="s">
        <v>15</v>
      </c>
      <c r="I1075" s="3" t="s">
        <v>16</v>
      </c>
      <c r="J1075" s="3" t="s">
        <v>17</v>
      </c>
      <c r="K1075" s="3" t="s">
        <v>49</v>
      </c>
      <c r="L1075" s="3" t="s">
        <v>2025</v>
      </c>
      <c r="M1075" s="3">
        <v>0.76</v>
      </c>
      <c r="N1075" s="3" t="s">
        <v>8</v>
      </c>
      <c r="O1075" s="3" t="s">
        <v>28</v>
      </c>
      <c r="P1075" s="3" t="s">
        <v>56</v>
      </c>
      <c r="Q1075" s="3" t="s">
        <v>1000</v>
      </c>
      <c r="R1075" s="3">
        <v>63130</v>
      </c>
      <c r="S1075" s="4">
        <v>42101</v>
      </c>
      <c r="T1075" s="4">
        <v>42103</v>
      </c>
      <c r="U1075" s="3">
        <v>-387.1044</v>
      </c>
      <c r="V1075" s="3">
        <v>1</v>
      </c>
      <c r="W1075" s="3">
        <v>77.47</v>
      </c>
      <c r="X1075" s="3">
        <v>89818</v>
      </c>
      <c r="Y1075" s="3">
        <f>Table1[[#This Row],[Unit Price]]-Table1[[#This Row],[Discount]]</f>
        <v>77.42</v>
      </c>
      <c r="Z1075" s="3" t="s">
        <v>3220</v>
      </c>
    </row>
    <row r="1076" spans="1:26" x14ac:dyDescent="0.2">
      <c r="A1076" s="1">
        <v>268</v>
      </c>
      <c r="B1076" s="1" t="s">
        <v>2026</v>
      </c>
      <c r="C1076" s="1" t="s">
        <v>23</v>
      </c>
      <c r="D1076" s="1">
        <v>0.02</v>
      </c>
      <c r="E1076" s="1">
        <v>5.58</v>
      </c>
      <c r="F1076" s="1">
        <v>5.3</v>
      </c>
      <c r="G1076" s="1" t="s">
        <v>14</v>
      </c>
      <c r="H1076" s="1" t="s">
        <v>47</v>
      </c>
      <c r="I1076" s="1" t="s">
        <v>24</v>
      </c>
      <c r="J1076" s="1" t="s">
        <v>321</v>
      </c>
      <c r="K1076" s="1" t="s">
        <v>49</v>
      </c>
      <c r="L1076" s="1" t="s">
        <v>322</v>
      </c>
      <c r="M1076" s="1">
        <v>0.35</v>
      </c>
      <c r="N1076" s="1" t="s">
        <v>8</v>
      </c>
      <c r="O1076" s="1" t="s">
        <v>35</v>
      </c>
      <c r="P1076" s="1" t="s">
        <v>564</v>
      </c>
      <c r="Q1076" s="1" t="s">
        <v>2027</v>
      </c>
      <c r="R1076" s="1">
        <v>86001</v>
      </c>
      <c r="S1076" s="2">
        <v>42101</v>
      </c>
      <c r="T1076" s="2">
        <v>42106</v>
      </c>
      <c r="U1076" s="1">
        <v>-22.48</v>
      </c>
      <c r="V1076" s="1">
        <v>3</v>
      </c>
      <c r="W1076" s="1">
        <v>18.670000000000002</v>
      </c>
      <c r="X1076" s="1">
        <v>88941</v>
      </c>
      <c r="Y1076" s="1">
        <f>Table1[[#This Row],[Unit Price]]-Table1[[#This Row],[Discount]]</f>
        <v>5.5600000000000005</v>
      </c>
      <c r="Z1076" s="1" t="s">
        <v>3221</v>
      </c>
    </row>
    <row r="1077" spans="1:26" x14ac:dyDescent="0.2">
      <c r="A1077" s="3">
        <v>268</v>
      </c>
      <c r="B1077" s="3" t="s">
        <v>2026</v>
      </c>
      <c r="C1077" s="3" t="s">
        <v>23</v>
      </c>
      <c r="D1077" s="3">
        <v>0.03</v>
      </c>
      <c r="E1077" s="3">
        <v>40.89</v>
      </c>
      <c r="F1077" s="3">
        <v>18.98</v>
      </c>
      <c r="G1077" s="3" t="s">
        <v>14</v>
      </c>
      <c r="H1077" s="3" t="s">
        <v>47</v>
      </c>
      <c r="I1077" s="3" t="s">
        <v>4</v>
      </c>
      <c r="J1077" s="3" t="s">
        <v>102</v>
      </c>
      <c r="K1077" s="3" t="s">
        <v>49</v>
      </c>
      <c r="L1077" s="3" t="s">
        <v>2028</v>
      </c>
      <c r="M1077" s="3">
        <v>0.56999999999999995</v>
      </c>
      <c r="N1077" s="3" t="s">
        <v>8</v>
      </c>
      <c r="O1077" s="3" t="s">
        <v>35</v>
      </c>
      <c r="P1077" s="3" t="s">
        <v>564</v>
      </c>
      <c r="Q1077" s="3" t="s">
        <v>2027</v>
      </c>
      <c r="R1077" s="3">
        <v>86001</v>
      </c>
      <c r="S1077" s="4">
        <v>42101</v>
      </c>
      <c r="T1077" s="4">
        <v>42108</v>
      </c>
      <c r="U1077" s="3">
        <v>78.98</v>
      </c>
      <c r="V1077" s="3">
        <v>5</v>
      </c>
      <c r="W1077" s="3">
        <v>210.77</v>
      </c>
      <c r="X1077" s="3">
        <v>88941</v>
      </c>
      <c r="Y1077" s="3">
        <f>Table1[[#This Row],[Unit Price]]-Table1[[#This Row],[Discount]]</f>
        <v>40.86</v>
      </c>
      <c r="Z1077" s="3" t="s">
        <v>3221</v>
      </c>
    </row>
    <row r="1078" spans="1:26" x14ac:dyDescent="0.2">
      <c r="A1078" s="1">
        <v>272</v>
      </c>
      <c r="B1078" s="1" t="s">
        <v>2029</v>
      </c>
      <c r="C1078" s="1" t="s">
        <v>23</v>
      </c>
      <c r="D1078" s="1">
        <v>0.02</v>
      </c>
      <c r="E1078" s="1">
        <v>5.58</v>
      </c>
      <c r="F1078" s="1">
        <v>5.3</v>
      </c>
      <c r="G1078" s="1" t="s">
        <v>14</v>
      </c>
      <c r="H1078" s="1" t="s">
        <v>47</v>
      </c>
      <c r="I1078" s="1" t="s">
        <v>24</v>
      </c>
      <c r="J1078" s="1" t="s">
        <v>321</v>
      </c>
      <c r="K1078" s="1" t="s">
        <v>49</v>
      </c>
      <c r="L1078" s="1" t="s">
        <v>322</v>
      </c>
      <c r="M1078" s="1">
        <v>0.35</v>
      </c>
      <c r="N1078" s="1" t="s">
        <v>8</v>
      </c>
      <c r="O1078" s="1" t="s">
        <v>9</v>
      </c>
      <c r="P1078" s="1" t="s">
        <v>73</v>
      </c>
      <c r="Q1078" s="1" t="s">
        <v>649</v>
      </c>
      <c r="R1078" s="1">
        <v>28204</v>
      </c>
      <c r="S1078" s="2">
        <v>42101</v>
      </c>
      <c r="T1078" s="2">
        <v>42106</v>
      </c>
      <c r="U1078" s="1">
        <v>-29.898399999999999</v>
      </c>
      <c r="V1078" s="1">
        <v>11</v>
      </c>
      <c r="W1078" s="1">
        <v>68.459999999999994</v>
      </c>
      <c r="X1078" s="1">
        <v>5509</v>
      </c>
      <c r="Y1078" s="1">
        <f>Table1[[#This Row],[Unit Price]]-Table1[[#This Row],[Discount]]</f>
        <v>5.5600000000000005</v>
      </c>
      <c r="Z1078" s="1" t="s">
        <v>3219</v>
      </c>
    </row>
    <row r="1079" spans="1:26" x14ac:dyDescent="0.2">
      <c r="A1079" s="3">
        <v>272</v>
      </c>
      <c r="B1079" s="3" t="s">
        <v>2029</v>
      </c>
      <c r="C1079" s="3" t="s">
        <v>23</v>
      </c>
      <c r="D1079" s="3">
        <v>0.03</v>
      </c>
      <c r="E1079" s="3">
        <v>40.89</v>
      </c>
      <c r="F1079" s="3">
        <v>18.98</v>
      </c>
      <c r="G1079" s="3" t="s">
        <v>14</v>
      </c>
      <c r="H1079" s="3" t="s">
        <v>47</v>
      </c>
      <c r="I1079" s="3" t="s">
        <v>4</v>
      </c>
      <c r="J1079" s="3" t="s">
        <v>102</v>
      </c>
      <c r="K1079" s="3" t="s">
        <v>49</v>
      </c>
      <c r="L1079" s="3" t="s">
        <v>2028</v>
      </c>
      <c r="M1079" s="3">
        <v>0.56999999999999995</v>
      </c>
      <c r="N1079" s="3" t="s">
        <v>8</v>
      </c>
      <c r="O1079" s="3" t="s">
        <v>9</v>
      </c>
      <c r="P1079" s="3" t="s">
        <v>73</v>
      </c>
      <c r="Q1079" s="3" t="s">
        <v>649</v>
      </c>
      <c r="R1079" s="3">
        <v>28204</v>
      </c>
      <c r="S1079" s="4">
        <v>42101</v>
      </c>
      <c r="T1079" s="4">
        <v>42108</v>
      </c>
      <c r="U1079" s="3">
        <v>52.916600000000003</v>
      </c>
      <c r="V1079" s="3">
        <v>21</v>
      </c>
      <c r="W1079" s="3">
        <v>885.23</v>
      </c>
      <c r="X1079" s="3">
        <v>5509</v>
      </c>
      <c r="Y1079" s="3">
        <f>Table1[[#This Row],[Unit Price]]-Table1[[#This Row],[Discount]]</f>
        <v>40.86</v>
      </c>
      <c r="Z1079" s="3" t="s">
        <v>3219</v>
      </c>
    </row>
    <row r="1080" spans="1:26" x14ac:dyDescent="0.2">
      <c r="A1080" s="1">
        <v>696</v>
      </c>
      <c r="B1080" s="1" t="s">
        <v>1859</v>
      </c>
      <c r="C1080" s="1" t="s">
        <v>23</v>
      </c>
      <c r="D1080" s="1">
        <v>0.1</v>
      </c>
      <c r="E1080" s="1">
        <v>40.479999999999997</v>
      </c>
      <c r="F1080" s="1">
        <v>19.989999999999998</v>
      </c>
      <c r="G1080" s="1" t="s">
        <v>14</v>
      </c>
      <c r="H1080" s="1" t="s">
        <v>70</v>
      </c>
      <c r="I1080" s="1" t="s">
        <v>16</v>
      </c>
      <c r="J1080" s="1" t="s">
        <v>17</v>
      </c>
      <c r="K1080" s="1" t="s">
        <v>49</v>
      </c>
      <c r="L1080" s="1" t="s">
        <v>2030</v>
      </c>
      <c r="M1080" s="1">
        <v>0.77</v>
      </c>
      <c r="N1080" s="1" t="s">
        <v>8</v>
      </c>
      <c r="O1080" s="1" t="s">
        <v>28</v>
      </c>
      <c r="P1080" s="1" t="s">
        <v>29</v>
      </c>
      <c r="Q1080" s="1" t="s">
        <v>1860</v>
      </c>
      <c r="R1080" s="1">
        <v>46307</v>
      </c>
      <c r="S1080" s="2">
        <v>42101</v>
      </c>
      <c r="T1080" s="2">
        <v>42103</v>
      </c>
      <c r="U1080" s="1">
        <v>-580.32000000000005</v>
      </c>
      <c r="V1080" s="1">
        <v>9</v>
      </c>
      <c r="W1080" s="1">
        <v>355.84</v>
      </c>
      <c r="X1080" s="1">
        <v>89848</v>
      </c>
      <c r="Y1080" s="1">
        <f>Table1[[#This Row],[Unit Price]]-Table1[[#This Row],[Discount]]</f>
        <v>40.379999999999995</v>
      </c>
      <c r="Z1080" s="1" t="s">
        <v>3220</v>
      </c>
    </row>
    <row r="1081" spans="1:26" x14ac:dyDescent="0.2">
      <c r="A1081" s="3">
        <v>698</v>
      </c>
      <c r="B1081" s="3" t="s">
        <v>1019</v>
      </c>
      <c r="C1081" s="3" t="s">
        <v>23</v>
      </c>
      <c r="D1081" s="3">
        <v>0.1</v>
      </c>
      <c r="E1081" s="3">
        <v>40.479999999999997</v>
      </c>
      <c r="F1081" s="3">
        <v>19.989999999999998</v>
      </c>
      <c r="G1081" s="3" t="s">
        <v>14</v>
      </c>
      <c r="H1081" s="3" t="s">
        <v>70</v>
      </c>
      <c r="I1081" s="3" t="s">
        <v>16</v>
      </c>
      <c r="J1081" s="3" t="s">
        <v>17</v>
      </c>
      <c r="K1081" s="3" t="s">
        <v>49</v>
      </c>
      <c r="L1081" s="3" t="s">
        <v>2030</v>
      </c>
      <c r="M1081" s="3">
        <v>0.77</v>
      </c>
      <c r="N1081" s="3" t="s">
        <v>8</v>
      </c>
      <c r="O1081" s="3" t="s">
        <v>35</v>
      </c>
      <c r="P1081" s="3" t="s">
        <v>42</v>
      </c>
      <c r="Q1081" s="3" t="s">
        <v>118</v>
      </c>
      <c r="R1081" s="3">
        <v>98105</v>
      </c>
      <c r="S1081" s="4">
        <v>42101</v>
      </c>
      <c r="T1081" s="4">
        <v>42103</v>
      </c>
      <c r="U1081" s="3">
        <v>-580.32000000000005</v>
      </c>
      <c r="V1081" s="3">
        <v>36</v>
      </c>
      <c r="W1081" s="3">
        <v>1423.35</v>
      </c>
      <c r="X1081" s="3">
        <v>8994</v>
      </c>
      <c r="Y1081" s="3">
        <f>Table1[[#This Row],[Unit Price]]-Table1[[#This Row],[Discount]]</f>
        <v>40.379999999999995</v>
      </c>
      <c r="Z1081" s="3" t="s">
        <v>3221</v>
      </c>
    </row>
    <row r="1082" spans="1:26" x14ac:dyDescent="0.2">
      <c r="A1082" s="1">
        <v>683</v>
      </c>
      <c r="B1082" s="1" t="s">
        <v>2031</v>
      </c>
      <c r="C1082" s="1" t="s">
        <v>92</v>
      </c>
      <c r="D1082" s="1">
        <v>0.06</v>
      </c>
      <c r="E1082" s="1">
        <v>17.670000000000002</v>
      </c>
      <c r="F1082" s="1">
        <v>8.99</v>
      </c>
      <c r="G1082" s="1" t="s">
        <v>63</v>
      </c>
      <c r="H1082" s="1" t="s">
        <v>3</v>
      </c>
      <c r="I1082" s="1" t="s">
        <v>4</v>
      </c>
      <c r="J1082" s="1" t="s">
        <v>102</v>
      </c>
      <c r="K1082" s="1" t="s">
        <v>18</v>
      </c>
      <c r="L1082" s="1" t="s">
        <v>2032</v>
      </c>
      <c r="M1082" s="1">
        <v>0.47</v>
      </c>
      <c r="N1082" s="1" t="s">
        <v>8</v>
      </c>
      <c r="O1082" s="1" t="s">
        <v>28</v>
      </c>
      <c r="P1082" s="1" t="s">
        <v>109</v>
      </c>
      <c r="Q1082" s="1" t="s">
        <v>1565</v>
      </c>
      <c r="R1082" s="1">
        <v>68046</v>
      </c>
      <c r="S1082" s="2">
        <v>42101</v>
      </c>
      <c r="T1082" s="2">
        <v>42102</v>
      </c>
      <c r="U1082" s="1">
        <v>38.06</v>
      </c>
      <c r="V1082" s="1">
        <v>4</v>
      </c>
      <c r="W1082" s="1">
        <v>69.959999999999994</v>
      </c>
      <c r="X1082" s="1">
        <v>87765</v>
      </c>
      <c r="Y1082" s="1">
        <f>Table1[[#This Row],[Unit Price]]-Table1[[#This Row],[Discount]]</f>
        <v>17.610000000000003</v>
      </c>
      <c r="Z1082" s="1" t="s">
        <v>3220</v>
      </c>
    </row>
    <row r="1083" spans="1:26" x14ac:dyDescent="0.2">
      <c r="A1083" s="3">
        <v>1410</v>
      </c>
      <c r="B1083" s="3" t="s">
        <v>2033</v>
      </c>
      <c r="C1083" s="3" t="s">
        <v>92</v>
      </c>
      <c r="D1083" s="3">
        <v>0</v>
      </c>
      <c r="E1083" s="3">
        <v>65.989999999999995</v>
      </c>
      <c r="F1083" s="3">
        <v>5.26</v>
      </c>
      <c r="G1083" s="3" t="s">
        <v>14</v>
      </c>
      <c r="H1083" s="3" t="s">
        <v>70</v>
      </c>
      <c r="I1083" s="3" t="s">
        <v>16</v>
      </c>
      <c r="J1083" s="3" t="s">
        <v>111</v>
      </c>
      <c r="K1083" s="3" t="s">
        <v>49</v>
      </c>
      <c r="L1083" s="3" t="s">
        <v>2034</v>
      </c>
      <c r="M1083" s="3">
        <v>0.59</v>
      </c>
      <c r="N1083" s="3" t="s">
        <v>8</v>
      </c>
      <c r="O1083" s="3" t="s">
        <v>35</v>
      </c>
      <c r="P1083" s="3" t="s">
        <v>66</v>
      </c>
      <c r="Q1083" s="3" t="s">
        <v>2035</v>
      </c>
      <c r="R1083" s="3">
        <v>92553</v>
      </c>
      <c r="S1083" s="4">
        <v>42101</v>
      </c>
      <c r="T1083" s="4">
        <v>42102</v>
      </c>
      <c r="U1083" s="3">
        <v>369.99869999999999</v>
      </c>
      <c r="V1083" s="3">
        <v>9</v>
      </c>
      <c r="W1083" s="3">
        <v>536.23</v>
      </c>
      <c r="X1083" s="3">
        <v>87086</v>
      </c>
      <c r="Y1083" s="3">
        <f>Table1[[#This Row],[Unit Price]]-Table1[[#This Row],[Discount]]</f>
        <v>65.989999999999995</v>
      </c>
      <c r="Z1083" s="3" t="s">
        <v>3221</v>
      </c>
    </row>
    <row r="1084" spans="1:26" x14ac:dyDescent="0.2">
      <c r="A1084" s="1">
        <v>1413</v>
      </c>
      <c r="B1084" s="1" t="s">
        <v>914</v>
      </c>
      <c r="C1084" s="1" t="s">
        <v>92</v>
      </c>
      <c r="D1084" s="1">
        <v>0</v>
      </c>
      <c r="E1084" s="1">
        <v>65.989999999999995</v>
      </c>
      <c r="F1084" s="1">
        <v>5.26</v>
      </c>
      <c r="G1084" s="1" t="s">
        <v>14</v>
      </c>
      <c r="H1084" s="1" t="s">
        <v>70</v>
      </c>
      <c r="I1084" s="1" t="s">
        <v>16</v>
      </c>
      <c r="J1084" s="1" t="s">
        <v>111</v>
      </c>
      <c r="K1084" s="1" t="s">
        <v>49</v>
      </c>
      <c r="L1084" s="1" t="s">
        <v>2034</v>
      </c>
      <c r="M1084" s="1">
        <v>0.59</v>
      </c>
      <c r="N1084" s="1" t="s">
        <v>8</v>
      </c>
      <c r="O1084" s="1" t="s">
        <v>87</v>
      </c>
      <c r="P1084" s="1" t="s">
        <v>379</v>
      </c>
      <c r="Q1084" s="1" t="s">
        <v>764</v>
      </c>
      <c r="R1084" s="1">
        <v>2113</v>
      </c>
      <c r="S1084" s="2">
        <v>42101</v>
      </c>
      <c r="T1084" s="2">
        <v>42102</v>
      </c>
      <c r="U1084" s="1">
        <v>542.25</v>
      </c>
      <c r="V1084" s="1">
        <v>36</v>
      </c>
      <c r="W1084" s="1">
        <v>2144.92</v>
      </c>
      <c r="X1084" s="1">
        <v>10277</v>
      </c>
      <c r="Y1084" s="1">
        <f>Table1[[#This Row],[Unit Price]]-Table1[[#This Row],[Discount]]</f>
        <v>65.989999999999995</v>
      </c>
      <c r="Z1084" s="1" t="s">
        <v>3222</v>
      </c>
    </row>
    <row r="1085" spans="1:26" x14ac:dyDescent="0.2">
      <c r="A1085" s="3">
        <v>2196</v>
      </c>
      <c r="B1085" s="3" t="s">
        <v>2036</v>
      </c>
      <c r="C1085" s="3" t="s">
        <v>92</v>
      </c>
      <c r="D1085" s="3">
        <v>0.03</v>
      </c>
      <c r="E1085" s="3">
        <v>27.48</v>
      </c>
      <c r="F1085" s="3">
        <v>4</v>
      </c>
      <c r="G1085" s="3" t="s">
        <v>14</v>
      </c>
      <c r="H1085" s="3" t="s">
        <v>3</v>
      </c>
      <c r="I1085" s="3" t="s">
        <v>16</v>
      </c>
      <c r="J1085" s="3" t="s">
        <v>17</v>
      </c>
      <c r="K1085" s="3" t="s">
        <v>49</v>
      </c>
      <c r="L1085" s="3" t="s">
        <v>2037</v>
      </c>
      <c r="M1085" s="3">
        <v>0.75</v>
      </c>
      <c r="N1085" s="3" t="s">
        <v>8</v>
      </c>
      <c r="O1085" s="3" t="s">
        <v>87</v>
      </c>
      <c r="P1085" s="3" t="s">
        <v>88</v>
      </c>
      <c r="Q1085" s="3" t="s">
        <v>2038</v>
      </c>
      <c r="R1085" s="3">
        <v>14701</v>
      </c>
      <c r="S1085" s="4">
        <v>42101</v>
      </c>
      <c r="T1085" s="4">
        <v>42102</v>
      </c>
      <c r="U1085" s="3">
        <v>-88.840800000000002</v>
      </c>
      <c r="V1085" s="3">
        <v>11</v>
      </c>
      <c r="W1085" s="3">
        <v>294.97000000000003</v>
      </c>
      <c r="X1085" s="3">
        <v>89175</v>
      </c>
      <c r="Y1085" s="3">
        <f>Table1[[#This Row],[Unit Price]]-Table1[[#This Row],[Discount]]</f>
        <v>27.45</v>
      </c>
      <c r="Z1085" s="3" t="s">
        <v>3222</v>
      </c>
    </row>
    <row r="1086" spans="1:26" x14ac:dyDescent="0.2">
      <c r="A1086" s="1">
        <v>2196</v>
      </c>
      <c r="B1086" s="1" t="s">
        <v>2036</v>
      </c>
      <c r="C1086" s="1" t="s">
        <v>92</v>
      </c>
      <c r="D1086" s="1">
        <v>0.1</v>
      </c>
      <c r="E1086" s="1">
        <v>179.99</v>
      </c>
      <c r="F1086" s="1">
        <v>19.989999999999998</v>
      </c>
      <c r="G1086" s="1" t="s">
        <v>14</v>
      </c>
      <c r="H1086" s="1" t="s">
        <v>3</v>
      </c>
      <c r="I1086" s="1" t="s">
        <v>16</v>
      </c>
      <c r="J1086" s="1" t="s">
        <v>17</v>
      </c>
      <c r="K1086" s="1" t="s">
        <v>49</v>
      </c>
      <c r="L1086" s="1" t="s">
        <v>691</v>
      </c>
      <c r="M1086" s="1">
        <v>0.48</v>
      </c>
      <c r="N1086" s="1" t="s">
        <v>8</v>
      </c>
      <c r="O1086" s="1" t="s">
        <v>87</v>
      </c>
      <c r="P1086" s="1" t="s">
        <v>88</v>
      </c>
      <c r="Q1086" s="1" t="s">
        <v>2038</v>
      </c>
      <c r="R1086" s="1">
        <v>14701</v>
      </c>
      <c r="S1086" s="2">
        <v>42101</v>
      </c>
      <c r="T1086" s="2">
        <v>42102</v>
      </c>
      <c r="U1086" s="1">
        <v>1208.9903999999999</v>
      </c>
      <c r="V1086" s="1">
        <v>14</v>
      </c>
      <c r="W1086" s="1">
        <v>2458.0500000000002</v>
      </c>
      <c r="X1086" s="1">
        <v>89175</v>
      </c>
      <c r="Y1086" s="1">
        <f>Table1[[#This Row],[Unit Price]]-Table1[[#This Row],[Discount]]</f>
        <v>179.89000000000001</v>
      </c>
      <c r="Z1086" s="1" t="s">
        <v>3222</v>
      </c>
    </row>
    <row r="1087" spans="1:26" x14ac:dyDescent="0.2">
      <c r="A1087" s="3">
        <v>2196</v>
      </c>
      <c r="B1087" s="3" t="s">
        <v>2036</v>
      </c>
      <c r="C1087" s="3" t="s">
        <v>92</v>
      </c>
      <c r="D1087" s="3">
        <v>0.1</v>
      </c>
      <c r="E1087" s="3">
        <v>140.85</v>
      </c>
      <c r="F1087" s="3">
        <v>19.989999999999998</v>
      </c>
      <c r="G1087" s="3" t="s">
        <v>14</v>
      </c>
      <c r="H1087" s="3" t="s">
        <v>3</v>
      </c>
      <c r="I1087" s="3" t="s">
        <v>24</v>
      </c>
      <c r="J1087" s="3" t="s">
        <v>54</v>
      </c>
      <c r="K1087" s="3" t="s">
        <v>49</v>
      </c>
      <c r="L1087" s="3" t="s">
        <v>2039</v>
      </c>
      <c r="M1087" s="3">
        <v>0.73</v>
      </c>
      <c r="N1087" s="3" t="s">
        <v>8</v>
      </c>
      <c r="O1087" s="3" t="s">
        <v>87</v>
      </c>
      <c r="P1087" s="3" t="s">
        <v>88</v>
      </c>
      <c r="Q1087" s="3" t="s">
        <v>2038</v>
      </c>
      <c r="R1087" s="3">
        <v>14701</v>
      </c>
      <c r="S1087" s="4">
        <v>42101</v>
      </c>
      <c r="T1087" s="4">
        <v>42103</v>
      </c>
      <c r="U1087" s="3">
        <v>9.9911999999999992</v>
      </c>
      <c r="V1087" s="3">
        <v>19</v>
      </c>
      <c r="W1087" s="3">
        <v>2465.75</v>
      </c>
      <c r="X1087" s="3">
        <v>89175</v>
      </c>
      <c r="Y1087" s="3">
        <f>Table1[[#This Row],[Unit Price]]-Table1[[#This Row],[Discount]]</f>
        <v>140.75</v>
      </c>
      <c r="Z1087" s="3" t="s">
        <v>3222</v>
      </c>
    </row>
    <row r="1088" spans="1:26" x14ac:dyDescent="0.2">
      <c r="A1088" s="1">
        <v>2073</v>
      </c>
      <c r="B1088" s="1" t="s">
        <v>2040</v>
      </c>
      <c r="C1088" s="1" t="s">
        <v>46</v>
      </c>
      <c r="D1088" s="1">
        <v>0.05</v>
      </c>
      <c r="E1088" s="1">
        <v>291.73</v>
      </c>
      <c r="F1088" s="1">
        <v>48.8</v>
      </c>
      <c r="G1088" s="1" t="s">
        <v>2</v>
      </c>
      <c r="H1088" s="1" t="s">
        <v>15</v>
      </c>
      <c r="I1088" s="1" t="s">
        <v>4</v>
      </c>
      <c r="J1088" s="1" t="s">
        <v>85</v>
      </c>
      <c r="K1088" s="1" t="s">
        <v>33</v>
      </c>
      <c r="L1088" s="1" t="s">
        <v>86</v>
      </c>
      <c r="M1088" s="1">
        <v>0.56000000000000005</v>
      </c>
      <c r="N1088" s="1" t="s">
        <v>8</v>
      </c>
      <c r="O1088" s="1" t="s">
        <v>28</v>
      </c>
      <c r="P1088" s="1" t="s">
        <v>265</v>
      </c>
      <c r="Q1088" s="1" t="s">
        <v>2041</v>
      </c>
      <c r="R1088" s="1">
        <v>48135</v>
      </c>
      <c r="S1088" s="2">
        <v>42101</v>
      </c>
      <c r="T1088" s="2">
        <v>42103</v>
      </c>
      <c r="U1088" s="1">
        <v>550.38080000000002</v>
      </c>
      <c r="V1088" s="1">
        <v>6</v>
      </c>
      <c r="W1088" s="1">
        <v>1818.41</v>
      </c>
      <c r="X1088" s="1">
        <v>88557</v>
      </c>
      <c r="Y1088" s="1">
        <f>Table1[[#This Row],[Unit Price]]-Table1[[#This Row],[Discount]]</f>
        <v>291.68</v>
      </c>
      <c r="Z1088" s="1" t="s">
        <v>3220</v>
      </c>
    </row>
    <row r="1089" spans="1:26" x14ac:dyDescent="0.2">
      <c r="A1089" s="3">
        <v>2539</v>
      </c>
      <c r="B1089" s="3" t="s">
        <v>2042</v>
      </c>
      <c r="C1089" s="3" t="s">
        <v>46</v>
      </c>
      <c r="D1089" s="3">
        <v>0.08</v>
      </c>
      <c r="E1089" s="3">
        <v>12.53</v>
      </c>
      <c r="F1089" s="3">
        <v>0.5</v>
      </c>
      <c r="G1089" s="3" t="s">
        <v>14</v>
      </c>
      <c r="H1089" s="3" t="s">
        <v>47</v>
      </c>
      <c r="I1089" s="3" t="s">
        <v>24</v>
      </c>
      <c r="J1089" s="3" t="s">
        <v>128</v>
      </c>
      <c r="K1089" s="3" t="s">
        <v>49</v>
      </c>
      <c r="L1089" s="3" t="s">
        <v>2043</v>
      </c>
      <c r="M1089" s="3">
        <v>0.38</v>
      </c>
      <c r="N1089" s="3" t="s">
        <v>8</v>
      </c>
      <c r="O1089" s="3" t="s">
        <v>9</v>
      </c>
      <c r="P1089" s="3" t="s">
        <v>99</v>
      </c>
      <c r="Q1089" s="3" t="s">
        <v>2044</v>
      </c>
      <c r="R1089" s="3">
        <v>32789</v>
      </c>
      <c r="S1089" s="4">
        <v>42101</v>
      </c>
      <c r="T1089" s="4">
        <v>42102</v>
      </c>
      <c r="U1089" s="3">
        <v>215.71799999999999</v>
      </c>
      <c r="V1089" s="3">
        <v>5</v>
      </c>
      <c r="W1089" s="3">
        <v>61.1</v>
      </c>
      <c r="X1089" s="3">
        <v>91017</v>
      </c>
      <c r="Y1089" s="3">
        <f>Table1[[#This Row],[Unit Price]]-Table1[[#This Row],[Discount]]</f>
        <v>12.45</v>
      </c>
      <c r="Z1089" s="3" t="s">
        <v>3219</v>
      </c>
    </row>
    <row r="1090" spans="1:26" x14ac:dyDescent="0.2">
      <c r="A1090" s="1">
        <v>2540</v>
      </c>
      <c r="B1090" s="1" t="s">
        <v>2045</v>
      </c>
      <c r="C1090" s="1" t="s">
        <v>46</v>
      </c>
      <c r="D1090" s="1">
        <v>0.02</v>
      </c>
      <c r="E1090" s="1">
        <v>178.47</v>
      </c>
      <c r="F1090" s="1">
        <v>19.989999999999998</v>
      </c>
      <c r="G1090" s="1" t="s">
        <v>14</v>
      </c>
      <c r="H1090" s="1" t="s">
        <v>47</v>
      </c>
      <c r="I1090" s="1" t="s">
        <v>24</v>
      </c>
      <c r="J1090" s="1" t="s">
        <v>54</v>
      </c>
      <c r="K1090" s="1" t="s">
        <v>49</v>
      </c>
      <c r="L1090" s="1" t="s">
        <v>987</v>
      </c>
      <c r="M1090" s="1">
        <v>0.55000000000000004</v>
      </c>
      <c r="N1090" s="1" t="s">
        <v>8</v>
      </c>
      <c r="O1090" s="1" t="s">
        <v>9</v>
      </c>
      <c r="P1090" s="1" t="s">
        <v>99</v>
      </c>
      <c r="Q1090" s="1" t="s">
        <v>2046</v>
      </c>
      <c r="R1090" s="1">
        <v>32708</v>
      </c>
      <c r="S1090" s="2">
        <v>42101</v>
      </c>
      <c r="T1090" s="2">
        <v>42102</v>
      </c>
      <c r="U1090" s="1">
        <v>106.98480000000001</v>
      </c>
      <c r="V1090" s="1">
        <v>1</v>
      </c>
      <c r="W1090" s="1">
        <v>193.81</v>
      </c>
      <c r="X1090" s="1">
        <v>91017</v>
      </c>
      <c r="Y1090" s="1">
        <f>Table1[[#This Row],[Unit Price]]-Table1[[#This Row],[Discount]]</f>
        <v>178.45</v>
      </c>
      <c r="Z1090" s="1" t="s">
        <v>3219</v>
      </c>
    </row>
    <row r="1091" spans="1:26" x14ac:dyDescent="0.2">
      <c r="A1091" s="3">
        <v>15</v>
      </c>
      <c r="B1091" s="3" t="s">
        <v>2047</v>
      </c>
      <c r="C1091" s="3" t="s">
        <v>1</v>
      </c>
      <c r="D1091" s="3">
        <v>0</v>
      </c>
      <c r="E1091" s="3">
        <v>4.42</v>
      </c>
      <c r="F1091" s="3">
        <v>4.99</v>
      </c>
      <c r="G1091" s="3" t="s">
        <v>14</v>
      </c>
      <c r="H1091" s="3" t="s">
        <v>3</v>
      </c>
      <c r="I1091" s="3" t="s">
        <v>24</v>
      </c>
      <c r="J1091" s="3" t="s">
        <v>321</v>
      </c>
      <c r="K1091" s="3" t="s">
        <v>49</v>
      </c>
      <c r="L1091" s="3" t="s">
        <v>2048</v>
      </c>
      <c r="M1091" s="3">
        <v>0.38</v>
      </c>
      <c r="N1091" s="3" t="s">
        <v>8</v>
      </c>
      <c r="O1091" s="3" t="s">
        <v>87</v>
      </c>
      <c r="P1091" s="3" t="s">
        <v>88</v>
      </c>
      <c r="Q1091" s="3" t="s">
        <v>2049</v>
      </c>
      <c r="R1091" s="3">
        <v>11787</v>
      </c>
      <c r="S1091" s="4">
        <v>42102</v>
      </c>
      <c r="T1091" s="4">
        <v>42103</v>
      </c>
      <c r="U1091" s="3">
        <v>-59.82</v>
      </c>
      <c r="V1091" s="3">
        <v>7</v>
      </c>
      <c r="W1091" s="3">
        <v>33.47</v>
      </c>
      <c r="X1091" s="3">
        <v>86837</v>
      </c>
      <c r="Y1091" s="3">
        <f>Table1[[#This Row],[Unit Price]]-Table1[[#This Row],[Discount]]</f>
        <v>4.42</v>
      </c>
      <c r="Z1091" s="3" t="s">
        <v>3222</v>
      </c>
    </row>
    <row r="1092" spans="1:26" x14ac:dyDescent="0.2">
      <c r="A1092" s="1">
        <v>1935</v>
      </c>
      <c r="B1092" s="1" t="s">
        <v>2050</v>
      </c>
      <c r="C1092" s="1" t="s">
        <v>1</v>
      </c>
      <c r="D1092" s="1">
        <v>0.01</v>
      </c>
      <c r="E1092" s="1">
        <v>42.98</v>
      </c>
      <c r="F1092" s="1">
        <v>4.62</v>
      </c>
      <c r="G1092" s="1" t="s">
        <v>63</v>
      </c>
      <c r="H1092" s="1" t="s">
        <v>70</v>
      </c>
      <c r="I1092" s="1" t="s">
        <v>24</v>
      </c>
      <c r="J1092" s="1" t="s">
        <v>71</v>
      </c>
      <c r="K1092" s="1" t="s">
        <v>49</v>
      </c>
      <c r="L1092" s="1" t="s">
        <v>256</v>
      </c>
      <c r="M1092" s="1">
        <v>0.56000000000000005</v>
      </c>
      <c r="N1092" s="1" t="s">
        <v>8</v>
      </c>
      <c r="O1092" s="1" t="s">
        <v>28</v>
      </c>
      <c r="P1092" s="1" t="s">
        <v>163</v>
      </c>
      <c r="Q1092" s="1" t="s">
        <v>2051</v>
      </c>
      <c r="R1092" s="1">
        <v>75051</v>
      </c>
      <c r="S1092" s="2">
        <v>42102</v>
      </c>
      <c r="T1092" s="2">
        <v>42104</v>
      </c>
      <c r="U1092" s="1">
        <v>285.47370000000001</v>
      </c>
      <c r="V1092" s="1">
        <v>9</v>
      </c>
      <c r="W1092" s="1">
        <v>413.73</v>
      </c>
      <c r="X1092" s="1">
        <v>86686</v>
      </c>
      <c r="Y1092" s="1">
        <f>Table1[[#This Row],[Unit Price]]-Table1[[#This Row],[Discount]]</f>
        <v>42.97</v>
      </c>
      <c r="Z1092" s="1" t="s">
        <v>3220</v>
      </c>
    </row>
    <row r="1093" spans="1:26" x14ac:dyDescent="0.2">
      <c r="A1093" s="3">
        <v>2655</v>
      </c>
      <c r="B1093" s="3" t="s">
        <v>2052</v>
      </c>
      <c r="C1093" s="3" t="s">
        <v>1</v>
      </c>
      <c r="D1093" s="3">
        <v>7.0000000000000007E-2</v>
      </c>
      <c r="E1093" s="3">
        <v>2.94</v>
      </c>
      <c r="F1093" s="3">
        <v>0.81</v>
      </c>
      <c r="G1093" s="3" t="s">
        <v>14</v>
      </c>
      <c r="H1093" s="3" t="s">
        <v>70</v>
      </c>
      <c r="I1093" s="3" t="s">
        <v>24</v>
      </c>
      <c r="J1093" s="3" t="s">
        <v>25</v>
      </c>
      <c r="K1093" s="3" t="s">
        <v>26</v>
      </c>
      <c r="L1093" s="3" t="s">
        <v>2053</v>
      </c>
      <c r="M1093" s="3">
        <v>0.4</v>
      </c>
      <c r="N1093" s="3" t="s">
        <v>8</v>
      </c>
      <c r="O1093" s="3" t="s">
        <v>9</v>
      </c>
      <c r="P1093" s="3" t="s">
        <v>51</v>
      </c>
      <c r="Q1093" s="3" t="s">
        <v>337</v>
      </c>
      <c r="R1093" s="3">
        <v>30318</v>
      </c>
      <c r="S1093" s="4">
        <v>42102</v>
      </c>
      <c r="T1093" s="4">
        <v>42103</v>
      </c>
      <c r="U1093" s="3">
        <v>-93.927400000000006</v>
      </c>
      <c r="V1093" s="3">
        <v>10</v>
      </c>
      <c r="W1093" s="3">
        <v>29.88</v>
      </c>
      <c r="X1093" s="3">
        <v>86064</v>
      </c>
      <c r="Y1093" s="3">
        <f>Table1[[#This Row],[Unit Price]]-Table1[[#This Row],[Discount]]</f>
        <v>2.87</v>
      </c>
      <c r="Z1093" s="3" t="s">
        <v>3219</v>
      </c>
    </row>
    <row r="1094" spans="1:26" x14ac:dyDescent="0.2">
      <c r="A1094" s="1">
        <v>3098</v>
      </c>
      <c r="B1094" s="1" t="s">
        <v>1396</v>
      </c>
      <c r="C1094" s="1" t="s">
        <v>1</v>
      </c>
      <c r="D1094" s="1">
        <v>0.05</v>
      </c>
      <c r="E1094" s="1">
        <v>35.44</v>
      </c>
      <c r="F1094" s="1">
        <v>5.09</v>
      </c>
      <c r="G1094" s="1" t="s">
        <v>14</v>
      </c>
      <c r="H1094" s="1" t="s">
        <v>15</v>
      </c>
      <c r="I1094" s="1" t="s">
        <v>24</v>
      </c>
      <c r="J1094" s="1" t="s">
        <v>64</v>
      </c>
      <c r="K1094" s="1" t="s">
        <v>49</v>
      </c>
      <c r="L1094" s="1" t="s">
        <v>2054</v>
      </c>
      <c r="M1094" s="1">
        <v>0.38</v>
      </c>
      <c r="N1094" s="1" t="s">
        <v>8</v>
      </c>
      <c r="O1094" s="1" t="s">
        <v>87</v>
      </c>
      <c r="P1094" s="1" t="s">
        <v>88</v>
      </c>
      <c r="Q1094" s="1" t="s">
        <v>1397</v>
      </c>
      <c r="R1094" s="1">
        <v>11967</v>
      </c>
      <c r="S1094" s="2">
        <v>42102</v>
      </c>
      <c r="T1094" s="2">
        <v>42103</v>
      </c>
      <c r="U1094" s="1">
        <v>240.17519999999999</v>
      </c>
      <c r="V1094" s="1">
        <v>10</v>
      </c>
      <c r="W1094" s="1">
        <v>348.08</v>
      </c>
      <c r="X1094" s="1">
        <v>89314</v>
      </c>
      <c r="Y1094" s="1">
        <f>Table1[[#This Row],[Unit Price]]-Table1[[#This Row],[Discount]]</f>
        <v>35.39</v>
      </c>
      <c r="Z1094" s="1" t="s">
        <v>3222</v>
      </c>
    </row>
    <row r="1095" spans="1:26" x14ac:dyDescent="0.2">
      <c r="A1095" s="3">
        <v>1614</v>
      </c>
      <c r="B1095" s="3" t="s">
        <v>2055</v>
      </c>
      <c r="C1095" s="3" t="s">
        <v>23</v>
      </c>
      <c r="D1095" s="3">
        <v>0.06</v>
      </c>
      <c r="E1095" s="3">
        <v>40.97</v>
      </c>
      <c r="F1095" s="3">
        <v>1.99</v>
      </c>
      <c r="G1095" s="3" t="s">
        <v>14</v>
      </c>
      <c r="H1095" s="3" t="s">
        <v>15</v>
      </c>
      <c r="I1095" s="3" t="s">
        <v>16</v>
      </c>
      <c r="J1095" s="3" t="s">
        <v>17</v>
      </c>
      <c r="K1095" s="3" t="s">
        <v>18</v>
      </c>
      <c r="L1095" s="3" t="s">
        <v>2056</v>
      </c>
      <c r="M1095" s="3">
        <v>0.42</v>
      </c>
      <c r="N1095" s="3" t="s">
        <v>8</v>
      </c>
      <c r="O1095" s="3" t="s">
        <v>87</v>
      </c>
      <c r="P1095" s="3" t="s">
        <v>379</v>
      </c>
      <c r="Q1095" s="3" t="s">
        <v>2057</v>
      </c>
      <c r="R1095" s="3">
        <v>1748</v>
      </c>
      <c r="S1095" s="4">
        <v>42102</v>
      </c>
      <c r="T1095" s="4">
        <v>42106</v>
      </c>
      <c r="U1095" s="3">
        <v>341.19810000000001</v>
      </c>
      <c r="V1095" s="3">
        <v>12</v>
      </c>
      <c r="W1095" s="3">
        <v>494.49</v>
      </c>
      <c r="X1095" s="3">
        <v>87823</v>
      </c>
      <c r="Y1095" s="3">
        <f>Table1[[#This Row],[Unit Price]]-Table1[[#This Row],[Discount]]</f>
        <v>40.909999999999997</v>
      </c>
      <c r="Z1095" s="3" t="s">
        <v>3222</v>
      </c>
    </row>
    <row r="1096" spans="1:26" x14ac:dyDescent="0.2">
      <c r="A1096" s="1">
        <v>1018</v>
      </c>
      <c r="B1096" s="1" t="s">
        <v>2058</v>
      </c>
      <c r="C1096" s="1" t="s">
        <v>92</v>
      </c>
      <c r="D1096" s="1">
        <v>0.05</v>
      </c>
      <c r="E1096" s="1">
        <v>35.89</v>
      </c>
      <c r="F1096" s="1">
        <v>14.72</v>
      </c>
      <c r="G1096" s="1" t="s">
        <v>14</v>
      </c>
      <c r="H1096" s="1" t="s">
        <v>47</v>
      </c>
      <c r="I1096" s="1" t="s">
        <v>24</v>
      </c>
      <c r="J1096" s="1" t="s">
        <v>321</v>
      </c>
      <c r="K1096" s="1" t="s">
        <v>49</v>
      </c>
      <c r="L1096" s="1" t="s">
        <v>2059</v>
      </c>
      <c r="M1096" s="1">
        <v>0.4</v>
      </c>
      <c r="N1096" s="1" t="s">
        <v>8</v>
      </c>
      <c r="O1096" s="1" t="s">
        <v>9</v>
      </c>
      <c r="P1096" s="1" t="s">
        <v>73</v>
      </c>
      <c r="Q1096" s="1" t="s">
        <v>2060</v>
      </c>
      <c r="R1096" s="1">
        <v>27511</v>
      </c>
      <c r="S1096" s="2">
        <v>42102</v>
      </c>
      <c r="T1096" s="2">
        <v>42103</v>
      </c>
      <c r="U1096" s="1">
        <v>22.866</v>
      </c>
      <c r="V1096" s="1">
        <v>19</v>
      </c>
      <c r="W1096" s="1">
        <v>680.39</v>
      </c>
      <c r="X1096" s="1">
        <v>88391</v>
      </c>
      <c r="Y1096" s="1">
        <f>Table1[[#This Row],[Unit Price]]-Table1[[#This Row],[Discount]]</f>
        <v>35.840000000000003</v>
      </c>
      <c r="Z1096" s="1" t="s">
        <v>3219</v>
      </c>
    </row>
    <row r="1097" spans="1:26" x14ac:dyDescent="0.2">
      <c r="A1097" s="3">
        <v>1018</v>
      </c>
      <c r="B1097" s="3" t="s">
        <v>2058</v>
      </c>
      <c r="C1097" s="3" t="s">
        <v>92</v>
      </c>
      <c r="D1097" s="3">
        <v>0</v>
      </c>
      <c r="E1097" s="3">
        <v>11.48</v>
      </c>
      <c r="F1097" s="3">
        <v>5.43</v>
      </c>
      <c r="G1097" s="3" t="s">
        <v>14</v>
      </c>
      <c r="H1097" s="3" t="s">
        <v>47</v>
      </c>
      <c r="I1097" s="3" t="s">
        <v>24</v>
      </c>
      <c r="J1097" s="3" t="s">
        <v>64</v>
      </c>
      <c r="K1097" s="3" t="s">
        <v>49</v>
      </c>
      <c r="L1097" s="3" t="s">
        <v>2061</v>
      </c>
      <c r="M1097" s="3">
        <v>0.36</v>
      </c>
      <c r="N1097" s="3" t="s">
        <v>8</v>
      </c>
      <c r="O1097" s="3" t="s">
        <v>9</v>
      </c>
      <c r="P1097" s="3" t="s">
        <v>73</v>
      </c>
      <c r="Q1097" s="3" t="s">
        <v>2060</v>
      </c>
      <c r="R1097" s="3">
        <v>27511</v>
      </c>
      <c r="S1097" s="4">
        <v>42102</v>
      </c>
      <c r="T1097" s="4">
        <v>42102</v>
      </c>
      <c r="U1097" s="3">
        <v>115.72799999999999</v>
      </c>
      <c r="V1097" s="3">
        <v>6</v>
      </c>
      <c r="W1097" s="3">
        <v>75.52</v>
      </c>
      <c r="X1097" s="3">
        <v>88391</v>
      </c>
      <c r="Y1097" s="3">
        <f>Table1[[#This Row],[Unit Price]]-Table1[[#This Row],[Discount]]</f>
        <v>11.48</v>
      </c>
      <c r="Z1097" s="3" t="s">
        <v>3219</v>
      </c>
    </row>
    <row r="1098" spans="1:26" x14ac:dyDescent="0.2">
      <c r="A1098" s="1">
        <v>2561</v>
      </c>
      <c r="B1098" s="1" t="s">
        <v>1774</v>
      </c>
      <c r="C1098" s="1" t="s">
        <v>46</v>
      </c>
      <c r="D1098" s="1">
        <v>7.0000000000000007E-2</v>
      </c>
      <c r="E1098" s="1">
        <v>3.98</v>
      </c>
      <c r="F1098" s="1">
        <v>5.26</v>
      </c>
      <c r="G1098" s="1" t="s">
        <v>14</v>
      </c>
      <c r="H1098" s="1" t="s">
        <v>15</v>
      </c>
      <c r="I1098" s="1" t="s">
        <v>24</v>
      </c>
      <c r="J1098" s="1" t="s">
        <v>48</v>
      </c>
      <c r="K1098" s="1" t="s">
        <v>49</v>
      </c>
      <c r="L1098" s="1" t="s">
        <v>1831</v>
      </c>
      <c r="M1098" s="1">
        <v>0.38</v>
      </c>
      <c r="N1098" s="1" t="s">
        <v>8</v>
      </c>
      <c r="O1098" s="1" t="s">
        <v>87</v>
      </c>
      <c r="P1098" s="1" t="s">
        <v>88</v>
      </c>
      <c r="Q1098" s="1" t="s">
        <v>1775</v>
      </c>
      <c r="R1098" s="1">
        <v>10562</v>
      </c>
      <c r="S1098" s="2">
        <v>42102</v>
      </c>
      <c r="T1098" s="2">
        <v>42104</v>
      </c>
      <c r="U1098" s="1">
        <v>-59.963760000000001</v>
      </c>
      <c r="V1098" s="1">
        <v>7</v>
      </c>
      <c r="W1098" s="1">
        <v>29.77</v>
      </c>
      <c r="X1098" s="1">
        <v>86466</v>
      </c>
      <c r="Y1098" s="1">
        <f>Table1[[#This Row],[Unit Price]]-Table1[[#This Row],[Discount]]</f>
        <v>3.91</v>
      </c>
      <c r="Z1098" s="1" t="s">
        <v>3222</v>
      </c>
    </row>
    <row r="1099" spans="1:26" x14ac:dyDescent="0.2">
      <c r="A1099" s="3">
        <v>2561</v>
      </c>
      <c r="B1099" s="3" t="s">
        <v>1774</v>
      </c>
      <c r="C1099" s="3" t="s">
        <v>46</v>
      </c>
      <c r="D1099" s="3">
        <v>7.0000000000000007E-2</v>
      </c>
      <c r="E1099" s="3">
        <v>12.22</v>
      </c>
      <c r="F1099" s="3">
        <v>2.85</v>
      </c>
      <c r="G1099" s="3" t="s">
        <v>14</v>
      </c>
      <c r="H1099" s="3" t="s">
        <v>15</v>
      </c>
      <c r="I1099" s="3" t="s">
        <v>4</v>
      </c>
      <c r="J1099" s="3" t="s">
        <v>102</v>
      </c>
      <c r="K1099" s="3" t="s">
        <v>18</v>
      </c>
      <c r="L1099" s="3" t="s">
        <v>2062</v>
      </c>
      <c r="M1099" s="3">
        <v>0.55000000000000004</v>
      </c>
      <c r="N1099" s="3" t="s">
        <v>8</v>
      </c>
      <c r="O1099" s="3" t="s">
        <v>87</v>
      </c>
      <c r="P1099" s="3" t="s">
        <v>88</v>
      </c>
      <c r="Q1099" s="3" t="s">
        <v>1775</v>
      </c>
      <c r="R1099" s="3">
        <v>10562</v>
      </c>
      <c r="S1099" s="4">
        <v>42102</v>
      </c>
      <c r="T1099" s="4">
        <v>42102</v>
      </c>
      <c r="U1099" s="3">
        <v>89.4148</v>
      </c>
      <c r="V1099" s="3">
        <v>12</v>
      </c>
      <c r="W1099" s="3">
        <v>147.19</v>
      </c>
      <c r="X1099" s="3">
        <v>86466</v>
      </c>
      <c r="Y1099" s="3">
        <f>Table1[[#This Row],[Unit Price]]-Table1[[#This Row],[Discount]]</f>
        <v>12.15</v>
      </c>
      <c r="Z1099" s="3" t="s">
        <v>3222</v>
      </c>
    </row>
    <row r="1100" spans="1:26" x14ac:dyDescent="0.2">
      <c r="A1100" s="1">
        <v>2563</v>
      </c>
      <c r="B1100" s="1" t="s">
        <v>2063</v>
      </c>
      <c r="C1100" s="1" t="s">
        <v>46</v>
      </c>
      <c r="D1100" s="1">
        <v>0.08</v>
      </c>
      <c r="E1100" s="1">
        <v>4.55</v>
      </c>
      <c r="F1100" s="1">
        <v>1.49</v>
      </c>
      <c r="G1100" s="1" t="s">
        <v>14</v>
      </c>
      <c r="H1100" s="1" t="s">
        <v>47</v>
      </c>
      <c r="I1100" s="1" t="s">
        <v>24</v>
      </c>
      <c r="J1100" s="1" t="s">
        <v>48</v>
      </c>
      <c r="K1100" s="1" t="s">
        <v>49</v>
      </c>
      <c r="L1100" s="1" t="s">
        <v>1479</v>
      </c>
      <c r="M1100" s="1">
        <v>0.35</v>
      </c>
      <c r="N1100" s="1" t="s">
        <v>8</v>
      </c>
      <c r="O1100" s="1" t="s">
        <v>28</v>
      </c>
      <c r="P1100" s="1" t="s">
        <v>60</v>
      </c>
      <c r="Q1100" s="1" t="s">
        <v>2064</v>
      </c>
      <c r="R1100" s="1">
        <v>55432</v>
      </c>
      <c r="S1100" s="2">
        <v>42102</v>
      </c>
      <c r="T1100" s="2">
        <v>42103</v>
      </c>
      <c r="U1100" s="1">
        <v>27.0273</v>
      </c>
      <c r="V1100" s="1">
        <v>9</v>
      </c>
      <c r="W1100" s="1">
        <v>39.17</v>
      </c>
      <c r="X1100" s="1">
        <v>91447</v>
      </c>
      <c r="Y1100" s="1">
        <f>Table1[[#This Row],[Unit Price]]-Table1[[#This Row],[Discount]]</f>
        <v>4.47</v>
      </c>
      <c r="Z1100" s="1" t="s">
        <v>3220</v>
      </c>
    </row>
    <row r="1101" spans="1:26" x14ac:dyDescent="0.2">
      <c r="A1101" s="3">
        <v>2699</v>
      </c>
      <c r="B1101" s="3" t="s">
        <v>2065</v>
      </c>
      <c r="C1101" s="3" t="s">
        <v>46</v>
      </c>
      <c r="D1101" s="3">
        <v>0.04</v>
      </c>
      <c r="E1101" s="3">
        <v>70.98</v>
      </c>
      <c r="F1101" s="3">
        <v>26.74</v>
      </c>
      <c r="G1101" s="3" t="s">
        <v>2</v>
      </c>
      <c r="H1101" s="3" t="s">
        <v>70</v>
      </c>
      <c r="I1101" s="3" t="s">
        <v>4</v>
      </c>
      <c r="J1101" s="3" t="s">
        <v>93</v>
      </c>
      <c r="K1101" s="3" t="s">
        <v>6</v>
      </c>
      <c r="L1101" s="3" t="s">
        <v>2066</v>
      </c>
      <c r="M1101" s="3">
        <v>0.6</v>
      </c>
      <c r="N1101" s="3" t="s">
        <v>8</v>
      </c>
      <c r="O1101" s="3" t="s">
        <v>35</v>
      </c>
      <c r="P1101" s="3" t="s">
        <v>564</v>
      </c>
      <c r="Q1101" s="3" t="s">
        <v>2067</v>
      </c>
      <c r="R1101" s="3">
        <v>86442</v>
      </c>
      <c r="S1101" s="4">
        <v>42102</v>
      </c>
      <c r="T1101" s="4">
        <v>42104</v>
      </c>
      <c r="U1101" s="3">
        <v>-84.628799999999998</v>
      </c>
      <c r="V1101" s="3">
        <v>19</v>
      </c>
      <c r="W1101" s="3">
        <v>1345.33</v>
      </c>
      <c r="X1101" s="3">
        <v>87679</v>
      </c>
      <c r="Y1101" s="3">
        <f>Table1[[#This Row],[Unit Price]]-Table1[[#This Row],[Discount]]</f>
        <v>70.94</v>
      </c>
      <c r="Z1101" s="3" t="s">
        <v>3221</v>
      </c>
    </row>
    <row r="1102" spans="1:26" x14ac:dyDescent="0.2">
      <c r="A1102" s="1">
        <v>123</v>
      </c>
      <c r="B1102" s="1" t="s">
        <v>2068</v>
      </c>
      <c r="C1102" s="1" t="s">
        <v>1</v>
      </c>
      <c r="D1102" s="1">
        <v>0.06</v>
      </c>
      <c r="E1102" s="1">
        <v>8.57</v>
      </c>
      <c r="F1102" s="1">
        <v>6.14</v>
      </c>
      <c r="G1102" s="1" t="s">
        <v>14</v>
      </c>
      <c r="H1102" s="1" t="s">
        <v>47</v>
      </c>
      <c r="I1102" s="1" t="s">
        <v>24</v>
      </c>
      <c r="J1102" s="1" t="s">
        <v>544</v>
      </c>
      <c r="K1102" s="1" t="s">
        <v>18</v>
      </c>
      <c r="L1102" s="1" t="s">
        <v>2069</v>
      </c>
      <c r="M1102" s="1">
        <v>0.59</v>
      </c>
      <c r="N1102" s="1" t="s">
        <v>8</v>
      </c>
      <c r="O1102" s="1" t="s">
        <v>9</v>
      </c>
      <c r="P1102" s="1" t="s">
        <v>218</v>
      </c>
      <c r="Q1102" s="1" t="s">
        <v>2070</v>
      </c>
      <c r="R1102" s="1">
        <v>22102</v>
      </c>
      <c r="S1102" s="2">
        <v>42103</v>
      </c>
      <c r="T1102" s="2">
        <v>42104</v>
      </c>
      <c r="U1102" s="1">
        <v>105.678</v>
      </c>
      <c r="V1102" s="1">
        <v>11</v>
      </c>
      <c r="W1102" s="1">
        <v>94.97</v>
      </c>
      <c r="X1102" s="1">
        <v>90669</v>
      </c>
      <c r="Y1102" s="1">
        <f>Table1[[#This Row],[Unit Price]]-Table1[[#This Row],[Discount]]</f>
        <v>8.51</v>
      </c>
      <c r="Z1102" s="1" t="s">
        <v>3219</v>
      </c>
    </row>
    <row r="1103" spans="1:26" x14ac:dyDescent="0.2">
      <c r="A1103" s="3">
        <v>1186</v>
      </c>
      <c r="B1103" s="3" t="s">
        <v>2071</v>
      </c>
      <c r="C1103" s="3" t="s">
        <v>1</v>
      </c>
      <c r="D1103" s="3">
        <v>7.0000000000000007E-2</v>
      </c>
      <c r="E1103" s="3">
        <v>400.97</v>
      </c>
      <c r="F1103" s="3">
        <v>48.26</v>
      </c>
      <c r="G1103" s="3" t="s">
        <v>2</v>
      </c>
      <c r="H1103" s="3" t="s">
        <v>15</v>
      </c>
      <c r="I1103" s="3" t="s">
        <v>16</v>
      </c>
      <c r="J1103" s="3" t="s">
        <v>32</v>
      </c>
      <c r="K1103" s="3" t="s">
        <v>6</v>
      </c>
      <c r="L1103" s="3" t="s">
        <v>1536</v>
      </c>
      <c r="M1103" s="3">
        <v>0.36</v>
      </c>
      <c r="N1103" s="3" t="s">
        <v>8</v>
      </c>
      <c r="O1103" s="3" t="s">
        <v>35</v>
      </c>
      <c r="P1103" s="3" t="s">
        <v>66</v>
      </c>
      <c r="Q1103" s="3" t="s">
        <v>2072</v>
      </c>
      <c r="R1103" s="3">
        <v>92646</v>
      </c>
      <c r="S1103" s="4">
        <v>42103</v>
      </c>
      <c r="T1103" s="4">
        <v>42104</v>
      </c>
      <c r="U1103" s="3">
        <v>2581.5590999999999</v>
      </c>
      <c r="V1103" s="3">
        <v>10</v>
      </c>
      <c r="W1103" s="3">
        <v>3741.39</v>
      </c>
      <c r="X1103" s="3">
        <v>85939</v>
      </c>
      <c r="Y1103" s="3">
        <f>Table1[[#This Row],[Unit Price]]-Table1[[#This Row],[Discount]]</f>
        <v>400.90000000000003</v>
      </c>
      <c r="Z1103" s="3" t="s">
        <v>3221</v>
      </c>
    </row>
    <row r="1104" spans="1:26" x14ac:dyDescent="0.2">
      <c r="A1104" s="1">
        <v>1233</v>
      </c>
      <c r="B1104" s="1" t="s">
        <v>2073</v>
      </c>
      <c r="C1104" s="1" t="s">
        <v>1</v>
      </c>
      <c r="D1104" s="1">
        <v>0.1</v>
      </c>
      <c r="E1104" s="1">
        <v>120.98</v>
      </c>
      <c r="F1104" s="1">
        <v>9.07</v>
      </c>
      <c r="G1104" s="1" t="s">
        <v>63</v>
      </c>
      <c r="H1104" s="1" t="s">
        <v>15</v>
      </c>
      <c r="I1104" s="1" t="s">
        <v>24</v>
      </c>
      <c r="J1104" s="1" t="s">
        <v>48</v>
      </c>
      <c r="K1104" s="1" t="s">
        <v>49</v>
      </c>
      <c r="L1104" s="1" t="s">
        <v>1399</v>
      </c>
      <c r="M1104" s="1">
        <v>0.35</v>
      </c>
      <c r="N1104" s="1" t="s">
        <v>8</v>
      </c>
      <c r="O1104" s="1" t="s">
        <v>28</v>
      </c>
      <c r="P1104" s="1" t="s">
        <v>163</v>
      </c>
      <c r="Q1104" s="1" t="s">
        <v>2074</v>
      </c>
      <c r="R1104" s="1">
        <v>75028</v>
      </c>
      <c r="S1104" s="2">
        <v>42103</v>
      </c>
      <c r="T1104" s="2">
        <v>42105</v>
      </c>
      <c r="U1104" s="1">
        <v>297.45715999999999</v>
      </c>
      <c r="V1104" s="1">
        <v>5</v>
      </c>
      <c r="W1104" s="1">
        <v>568.24</v>
      </c>
      <c r="X1104" s="1">
        <v>89375</v>
      </c>
      <c r="Y1104" s="1">
        <f>Table1[[#This Row],[Unit Price]]-Table1[[#This Row],[Discount]]</f>
        <v>120.88000000000001</v>
      </c>
      <c r="Z1104" s="1" t="s">
        <v>3220</v>
      </c>
    </row>
    <row r="1105" spans="1:26" x14ac:dyDescent="0.2">
      <c r="A1105" s="3">
        <v>1233</v>
      </c>
      <c r="B1105" s="3" t="s">
        <v>2073</v>
      </c>
      <c r="C1105" s="3" t="s">
        <v>1</v>
      </c>
      <c r="D1105" s="3">
        <v>0.02</v>
      </c>
      <c r="E1105" s="3">
        <v>152.47999999999999</v>
      </c>
      <c r="F1105" s="3">
        <v>6.5</v>
      </c>
      <c r="G1105" s="3" t="s">
        <v>63</v>
      </c>
      <c r="H1105" s="3" t="s">
        <v>15</v>
      </c>
      <c r="I1105" s="3" t="s">
        <v>16</v>
      </c>
      <c r="J1105" s="3" t="s">
        <v>17</v>
      </c>
      <c r="K1105" s="3" t="s">
        <v>49</v>
      </c>
      <c r="L1105" s="3" t="s">
        <v>1769</v>
      </c>
      <c r="M1105" s="3">
        <v>0.74</v>
      </c>
      <c r="N1105" s="3" t="s">
        <v>8</v>
      </c>
      <c r="O1105" s="3" t="s">
        <v>28</v>
      </c>
      <c r="P1105" s="3" t="s">
        <v>163</v>
      </c>
      <c r="Q1105" s="3" t="s">
        <v>2074</v>
      </c>
      <c r="R1105" s="3">
        <v>75028</v>
      </c>
      <c r="S1105" s="4">
        <v>42103</v>
      </c>
      <c r="T1105" s="4">
        <v>42105</v>
      </c>
      <c r="U1105" s="3">
        <v>-564.60239999999999</v>
      </c>
      <c r="V1105" s="3">
        <v>1</v>
      </c>
      <c r="W1105" s="3">
        <v>162.91</v>
      </c>
      <c r="X1105" s="3">
        <v>89375</v>
      </c>
      <c r="Y1105" s="3">
        <f>Table1[[#This Row],[Unit Price]]-Table1[[#This Row],[Discount]]</f>
        <v>152.45999999999998</v>
      </c>
      <c r="Z1105" s="3" t="s">
        <v>3220</v>
      </c>
    </row>
    <row r="1106" spans="1:26" x14ac:dyDescent="0.2">
      <c r="A1106" s="1">
        <v>1178</v>
      </c>
      <c r="B1106" s="1" t="s">
        <v>2075</v>
      </c>
      <c r="C1106" s="1" t="s">
        <v>13</v>
      </c>
      <c r="D1106" s="1">
        <v>0.03</v>
      </c>
      <c r="E1106" s="1">
        <v>4.4800000000000004</v>
      </c>
      <c r="F1106" s="1">
        <v>49</v>
      </c>
      <c r="G1106" s="1" t="s">
        <v>14</v>
      </c>
      <c r="H1106" s="1" t="s">
        <v>15</v>
      </c>
      <c r="I1106" s="1" t="s">
        <v>24</v>
      </c>
      <c r="J1106" s="1" t="s">
        <v>71</v>
      </c>
      <c r="K1106" s="1" t="s">
        <v>40</v>
      </c>
      <c r="L1106" s="1" t="s">
        <v>444</v>
      </c>
      <c r="M1106" s="1">
        <v>0.6</v>
      </c>
      <c r="N1106" s="1" t="s">
        <v>8</v>
      </c>
      <c r="O1106" s="1" t="s">
        <v>9</v>
      </c>
      <c r="P1106" s="1" t="s">
        <v>99</v>
      </c>
      <c r="Q1106" s="1" t="s">
        <v>2076</v>
      </c>
      <c r="R1106" s="1">
        <v>32701</v>
      </c>
      <c r="S1106" s="2">
        <v>42103</v>
      </c>
      <c r="T1106" s="2">
        <v>42105</v>
      </c>
      <c r="U1106" s="1">
        <v>64.266000000000005</v>
      </c>
      <c r="V1106" s="1">
        <v>2</v>
      </c>
      <c r="W1106" s="1">
        <v>21.46</v>
      </c>
      <c r="X1106" s="1">
        <v>89787</v>
      </c>
      <c r="Y1106" s="1">
        <f>Table1[[#This Row],[Unit Price]]-Table1[[#This Row],[Discount]]</f>
        <v>4.45</v>
      </c>
      <c r="Z1106" s="1" t="s">
        <v>3219</v>
      </c>
    </row>
    <row r="1107" spans="1:26" x14ac:dyDescent="0.2">
      <c r="A1107" s="3">
        <v>1178</v>
      </c>
      <c r="B1107" s="3" t="s">
        <v>2075</v>
      </c>
      <c r="C1107" s="3" t="s">
        <v>13</v>
      </c>
      <c r="D1107" s="3">
        <v>0.06</v>
      </c>
      <c r="E1107" s="3">
        <v>350.99</v>
      </c>
      <c r="F1107" s="3">
        <v>39</v>
      </c>
      <c r="G1107" s="3" t="s">
        <v>2</v>
      </c>
      <c r="H1107" s="3" t="s">
        <v>15</v>
      </c>
      <c r="I1107" s="3" t="s">
        <v>4</v>
      </c>
      <c r="J1107" s="3" t="s">
        <v>85</v>
      </c>
      <c r="K1107" s="3" t="s">
        <v>33</v>
      </c>
      <c r="L1107" s="3" t="s">
        <v>414</v>
      </c>
      <c r="M1107" s="3">
        <v>0.55000000000000004</v>
      </c>
      <c r="N1107" s="3" t="s">
        <v>8</v>
      </c>
      <c r="O1107" s="3" t="s">
        <v>9</v>
      </c>
      <c r="P1107" s="3" t="s">
        <v>99</v>
      </c>
      <c r="Q1107" s="3" t="s">
        <v>2076</v>
      </c>
      <c r="R1107" s="3">
        <v>32701</v>
      </c>
      <c r="S1107" s="4">
        <v>42103</v>
      </c>
      <c r="T1107" s="4">
        <v>42105</v>
      </c>
      <c r="U1107" s="3">
        <v>-302.61559999999997</v>
      </c>
      <c r="V1107" s="3">
        <v>10</v>
      </c>
      <c r="W1107" s="3">
        <v>3506.78</v>
      </c>
      <c r="X1107" s="3">
        <v>89787</v>
      </c>
      <c r="Y1107" s="3">
        <f>Table1[[#This Row],[Unit Price]]-Table1[[#This Row],[Discount]]</f>
        <v>350.93</v>
      </c>
      <c r="Z1107" s="3" t="s">
        <v>3219</v>
      </c>
    </row>
    <row r="1108" spans="1:26" x14ac:dyDescent="0.2">
      <c r="A1108" s="1">
        <v>1178</v>
      </c>
      <c r="B1108" s="1" t="s">
        <v>2075</v>
      </c>
      <c r="C1108" s="1" t="s">
        <v>13</v>
      </c>
      <c r="D1108" s="1">
        <v>0.09</v>
      </c>
      <c r="E1108" s="1">
        <v>40.98</v>
      </c>
      <c r="F1108" s="1">
        <v>6.5</v>
      </c>
      <c r="G1108" s="1" t="s">
        <v>63</v>
      </c>
      <c r="H1108" s="1" t="s">
        <v>15</v>
      </c>
      <c r="I1108" s="1" t="s">
        <v>16</v>
      </c>
      <c r="J1108" s="1" t="s">
        <v>17</v>
      </c>
      <c r="K1108" s="1" t="s">
        <v>49</v>
      </c>
      <c r="L1108" s="1" t="s">
        <v>422</v>
      </c>
      <c r="M1108" s="1">
        <v>0.74</v>
      </c>
      <c r="N1108" s="1" t="s">
        <v>8</v>
      </c>
      <c r="O1108" s="1" t="s">
        <v>9</v>
      </c>
      <c r="P1108" s="1" t="s">
        <v>99</v>
      </c>
      <c r="Q1108" s="1" t="s">
        <v>2076</v>
      </c>
      <c r="R1108" s="1">
        <v>32701</v>
      </c>
      <c r="S1108" s="2">
        <v>42103</v>
      </c>
      <c r="T1108" s="2">
        <v>42105</v>
      </c>
      <c r="U1108" s="1">
        <v>5.6916000000000002</v>
      </c>
      <c r="V1108" s="1">
        <v>7</v>
      </c>
      <c r="W1108" s="1">
        <v>267.69</v>
      </c>
      <c r="X1108" s="1">
        <v>89787</v>
      </c>
      <c r="Y1108" s="1">
        <f>Table1[[#This Row],[Unit Price]]-Table1[[#This Row],[Discount]]</f>
        <v>40.889999999999993</v>
      </c>
      <c r="Z1108" s="1" t="s">
        <v>3219</v>
      </c>
    </row>
    <row r="1109" spans="1:26" x14ac:dyDescent="0.2">
      <c r="A1109" s="3">
        <v>1250</v>
      </c>
      <c r="B1109" s="3" t="s">
        <v>2077</v>
      </c>
      <c r="C1109" s="3" t="s">
        <v>13</v>
      </c>
      <c r="D1109" s="3">
        <v>0</v>
      </c>
      <c r="E1109" s="3">
        <v>3.89</v>
      </c>
      <c r="F1109" s="3">
        <v>7.01</v>
      </c>
      <c r="G1109" s="3" t="s">
        <v>14</v>
      </c>
      <c r="H1109" s="3" t="s">
        <v>70</v>
      </c>
      <c r="I1109" s="3" t="s">
        <v>24</v>
      </c>
      <c r="J1109" s="3" t="s">
        <v>48</v>
      </c>
      <c r="K1109" s="3" t="s">
        <v>49</v>
      </c>
      <c r="L1109" s="3" t="s">
        <v>702</v>
      </c>
      <c r="M1109" s="3">
        <v>0.37</v>
      </c>
      <c r="N1109" s="3" t="s">
        <v>8</v>
      </c>
      <c r="O1109" s="3" t="s">
        <v>28</v>
      </c>
      <c r="P1109" s="3" t="s">
        <v>79</v>
      </c>
      <c r="Q1109" s="3" t="s">
        <v>2078</v>
      </c>
      <c r="R1109" s="3">
        <v>60110</v>
      </c>
      <c r="S1109" s="4">
        <v>42103</v>
      </c>
      <c r="T1109" s="4">
        <v>42103</v>
      </c>
      <c r="U1109" s="3">
        <v>-255.16890000000001</v>
      </c>
      <c r="V1109" s="3">
        <v>21</v>
      </c>
      <c r="W1109" s="3">
        <v>85.64</v>
      </c>
      <c r="X1109" s="3">
        <v>87877</v>
      </c>
      <c r="Y1109" s="3">
        <f>Table1[[#This Row],[Unit Price]]-Table1[[#This Row],[Discount]]</f>
        <v>3.89</v>
      </c>
      <c r="Z1109" s="3" t="s">
        <v>3220</v>
      </c>
    </row>
    <row r="1110" spans="1:26" x14ac:dyDescent="0.2">
      <c r="A1110" s="1">
        <v>1250</v>
      </c>
      <c r="B1110" s="1" t="s">
        <v>2077</v>
      </c>
      <c r="C1110" s="1" t="s">
        <v>13</v>
      </c>
      <c r="D1110" s="1">
        <v>0.09</v>
      </c>
      <c r="E1110" s="1">
        <v>120.98</v>
      </c>
      <c r="F1110" s="1">
        <v>30</v>
      </c>
      <c r="G1110" s="1" t="s">
        <v>2</v>
      </c>
      <c r="H1110" s="1" t="s">
        <v>70</v>
      </c>
      <c r="I1110" s="1" t="s">
        <v>4</v>
      </c>
      <c r="J1110" s="1" t="s">
        <v>85</v>
      </c>
      <c r="K1110" s="1" t="s">
        <v>33</v>
      </c>
      <c r="L1110" s="1" t="s">
        <v>1101</v>
      </c>
      <c r="M1110" s="1">
        <v>0.64</v>
      </c>
      <c r="N1110" s="1" t="s">
        <v>8</v>
      </c>
      <c r="O1110" s="1" t="s">
        <v>28</v>
      </c>
      <c r="P1110" s="1" t="s">
        <v>79</v>
      </c>
      <c r="Q1110" s="1" t="s">
        <v>2078</v>
      </c>
      <c r="R1110" s="1">
        <v>60110</v>
      </c>
      <c r="S1110" s="2">
        <v>42103</v>
      </c>
      <c r="T1110" s="2">
        <v>42105</v>
      </c>
      <c r="U1110" s="1">
        <v>74.004800000000003</v>
      </c>
      <c r="V1110" s="1">
        <v>22</v>
      </c>
      <c r="W1110" s="1">
        <v>2508.15</v>
      </c>
      <c r="X1110" s="1">
        <v>87877</v>
      </c>
      <c r="Y1110" s="1">
        <f>Table1[[#This Row],[Unit Price]]-Table1[[#This Row],[Discount]]</f>
        <v>120.89</v>
      </c>
      <c r="Z1110" s="1" t="s">
        <v>3220</v>
      </c>
    </row>
    <row r="1111" spans="1:26" x14ac:dyDescent="0.2">
      <c r="A1111" s="3">
        <v>1250</v>
      </c>
      <c r="B1111" s="3" t="s">
        <v>2077</v>
      </c>
      <c r="C1111" s="3" t="s">
        <v>13</v>
      </c>
      <c r="D1111" s="3">
        <v>0.1</v>
      </c>
      <c r="E1111" s="3">
        <v>30.98</v>
      </c>
      <c r="F1111" s="3">
        <v>5.76</v>
      </c>
      <c r="G1111" s="3" t="s">
        <v>14</v>
      </c>
      <c r="H1111" s="3" t="s">
        <v>70</v>
      </c>
      <c r="I1111" s="3" t="s">
        <v>24</v>
      </c>
      <c r="J1111" s="3" t="s">
        <v>64</v>
      </c>
      <c r="K1111" s="3" t="s">
        <v>49</v>
      </c>
      <c r="L1111" s="3" t="s">
        <v>715</v>
      </c>
      <c r="M1111" s="3">
        <v>0.4</v>
      </c>
      <c r="N1111" s="3" t="s">
        <v>8</v>
      </c>
      <c r="O1111" s="3" t="s">
        <v>28</v>
      </c>
      <c r="P1111" s="3" t="s">
        <v>79</v>
      </c>
      <c r="Q1111" s="3" t="s">
        <v>2078</v>
      </c>
      <c r="R1111" s="3">
        <v>60110</v>
      </c>
      <c r="S1111" s="4">
        <v>42103</v>
      </c>
      <c r="T1111" s="4">
        <v>42104</v>
      </c>
      <c r="U1111" s="3">
        <v>109.4248</v>
      </c>
      <c r="V1111" s="3">
        <v>8</v>
      </c>
      <c r="W1111" s="3">
        <v>225.62</v>
      </c>
      <c r="X1111" s="3">
        <v>87877</v>
      </c>
      <c r="Y1111" s="3">
        <f>Table1[[#This Row],[Unit Price]]-Table1[[#This Row],[Discount]]</f>
        <v>30.88</v>
      </c>
      <c r="Z1111" s="3" t="s">
        <v>3220</v>
      </c>
    </row>
    <row r="1112" spans="1:26" x14ac:dyDescent="0.2">
      <c r="A1112" s="1">
        <v>2488</v>
      </c>
      <c r="B1112" s="1" t="s">
        <v>2079</v>
      </c>
      <c r="C1112" s="1" t="s">
        <v>13</v>
      </c>
      <c r="D1112" s="1">
        <v>0.08</v>
      </c>
      <c r="E1112" s="1">
        <v>4.91</v>
      </c>
      <c r="F1112" s="1">
        <v>0.5</v>
      </c>
      <c r="G1112" s="1" t="s">
        <v>14</v>
      </c>
      <c r="H1112" s="1" t="s">
        <v>15</v>
      </c>
      <c r="I1112" s="1" t="s">
        <v>24</v>
      </c>
      <c r="J1112" s="1" t="s">
        <v>128</v>
      </c>
      <c r="K1112" s="1" t="s">
        <v>49</v>
      </c>
      <c r="L1112" s="1" t="s">
        <v>949</v>
      </c>
      <c r="M1112" s="1">
        <v>0.36</v>
      </c>
      <c r="N1112" s="1" t="s">
        <v>8</v>
      </c>
      <c r="O1112" s="1" t="s">
        <v>9</v>
      </c>
      <c r="P1112" s="1" t="s">
        <v>20</v>
      </c>
      <c r="Q1112" s="1" t="s">
        <v>2080</v>
      </c>
      <c r="R1112" s="1">
        <v>72023</v>
      </c>
      <c r="S1112" s="2">
        <v>42103</v>
      </c>
      <c r="T1112" s="2">
        <v>42103</v>
      </c>
      <c r="U1112" s="1">
        <v>12.726000000000001</v>
      </c>
      <c r="V1112" s="1">
        <v>9</v>
      </c>
      <c r="W1112" s="1">
        <v>42.69</v>
      </c>
      <c r="X1112" s="1">
        <v>86887</v>
      </c>
      <c r="Y1112" s="1">
        <f>Table1[[#This Row],[Unit Price]]-Table1[[#This Row],[Discount]]</f>
        <v>4.83</v>
      </c>
      <c r="Z1112" s="1" t="s">
        <v>3219</v>
      </c>
    </row>
    <row r="1113" spans="1:26" x14ac:dyDescent="0.2">
      <c r="A1113" s="3">
        <v>2488</v>
      </c>
      <c r="B1113" s="3" t="s">
        <v>2079</v>
      </c>
      <c r="C1113" s="3" t="s">
        <v>13</v>
      </c>
      <c r="D1113" s="3">
        <v>0.02</v>
      </c>
      <c r="E1113" s="3">
        <v>28.15</v>
      </c>
      <c r="F1113" s="3">
        <v>6.17</v>
      </c>
      <c r="G1113" s="3" t="s">
        <v>14</v>
      </c>
      <c r="H1113" s="3" t="s">
        <v>15</v>
      </c>
      <c r="I1113" s="3" t="s">
        <v>24</v>
      </c>
      <c r="J1113" s="3" t="s">
        <v>25</v>
      </c>
      <c r="K1113" s="3" t="s">
        <v>18</v>
      </c>
      <c r="L1113" s="3" t="s">
        <v>595</v>
      </c>
      <c r="M1113" s="3">
        <v>0.55000000000000004</v>
      </c>
      <c r="N1113" s="3" t="s">
        <v>8</v>
      </c>
      <c r="O1113" s="3" t="s">
        <v>9</v>
      </c>
      <c r="P1113" s="3" t="s">
        <v>20</v>
      </c>
      <c r="Q1113" s="3" t="s">
        <v>2080</v>
      </c>
      <c r="R1113" s="3">
        <v>72023</v>
      </c>
      <c r="S1113" s="4">
        <v>42103</v>
      </c>
      <c r="T1113" s="4">
        <v>42104</v>
      </c>
      <c r="U1113" s="3">
        <v>160.8066</v>
      </c>
      <c r="V1113" s="3">
        <v>11</v>
      </c>
      <c r="W1113" s="3">
        <v>327.41000000000003</v>
      </c>
      <c r="X1113" s="3">
        <v>86887</v>
      </c>
      <c r="Y1113" s="3">
        <f>Table1[[#This Row],[Unit Price]]-Table1[[#This Row],[Discount]]</f>
        <v>28.13</v>
      </c>
      <c r="Z1113" s="3" t="s">
        <v>3219</v>
      </c>
    </row>
    <row r="1114" spans="1:26" x14ac:dyDescent="0.2">
      <c r="A1114" s="1">
        <v>2491</v>
      </c>
      <c r="B1114" s="1" t="s">
        <v>433</v>
      </c>
      <c r="C1114" s="1" t="s">
        <v>13</v>
      </c>
      <c r="D1114" s="1">
        <v>0.08</v>
      </c>
      <c r="E1114" s="1">
        <v>4.91</v>
      </c>
      <c r="F1114" s="1">
        <v>0.5</v>
      </c>
      <c r="G1114" s="1" t="s">
        <v>14</v>
      </c>
      <c r="H1114" s="1" t="s">
        <v>15</v>
      </c>
      <c r="I1114" s="1" t="s">
        <v>24</v>
      </c>
      <c r="J1114" s="1" t="s">
        <v>128</v>
      </c>
      <c r="K1114" s="1" t="s">
        <v>49</v>
      </c>
      <c r="L1114" s="1" t="s">
        <v>949</v>
      </c>
      <c r="M1114" s="1">
        <v>0.36</v>
      </c>
      <c r="N1114" s="1" t="s">
        <v>8</v>
      </c>
      <c r="O1114" s="1" t="s">
        <v>35</v>
      </c>
      <c r="P1114" s="1" t="s">
        <v>66</v>
      </c>
      <c r="Q1114" s="1" t="s">
        <v>76</v>
      </c>
      <c r="R1114" s="1">
        <v>90045</v>
      </c>
      <c r="S1114" s="2">
        <v>42103</v>
      </c>
      <c r="T1114" s="2">
        <v>42103</v>
      </c>
      <c r="U1114" s="1">
        <v>31.751999999999999</v>
      </c>
      <c r="V1114" s="1">
        <v>36</v>
      </c>
      <c r="W1114" s="1">
        <v>170.75</v>
      </c>
      <c r="X1114" s="1">
        <v>14785</v>
      </c>
      <c r="Y1114" s="1">
        <f>Table1[[#This Row],[Unit Price]]-Table1[[#This Row],[Discount]]</f>
        <v>4.83</v>
      </c>
      <c r="Z1114" s="1" t="s">
        <v>3221</v>
      </c>
    </row>
    <row r="1115" spans="1:26" x14ac:dyDescent="0.2">
      <c r="A1115" s="3">
        <v>2491</v>
      </c>
      <c r="B1115" s="3" t="s">
        <v>433</v>
      </c>
      <c r="C1115" s="3" t="s">
        <v>13</v>
      </c>
      <c r="D1115" s="3">
        <v>0.02</v>
      </c>
      <c r="E1115" s="3">
        <v>28.15</v>
      </c>
      <c r="F1115" s="3">
        <v>6.17</v>
      </c>
      <c r="G1115" s="3" t="s">
        <v>14</v>
      </c>
      <c r="H1115" s="3" t="s">
        <v>15</v>
      </c>
      <c r="I1115" s="3" t="s">
        <v>24</v>
      </c>
      <c r="J1115" s="3" t="s">
        <v>25</v>
      </c>
      <c r="K1115" s="3" t="s">
        <v>18</v>
      </c>
      <c r="L1115" s="3" t="s">
        <v>595</v>
      </c>
      <c r="M1115" s="3">
        <v>0.55000000000000004</v>
      </c>
      <c r="N1115" s="3" t="s">
        <v>8</v>
      </c>
      <c r="O1115" s="3" t="s">
        <v>35</v>
      </c>
      <c r="P1115" s="3" t="s">
        <v>66</v>
      </c>
      <c r="Q1115" s="3" t="s">
        <v>76</v>
      </c>
      <c r="R1115" s="3">
        <v>90045</v>
      </c>
      <c r="S1115" s="4">
        <v>42103</v>
      </c>
      <c r="T1115" s="4">
        <v>42104</v>
      </c>
      <c r="U1115" s="3">
        <v>117.208</v>
      </c>
      <c r="V1115" s="3">
        <v>45</v>
      </c>
      <c r="W1115" s="3">
        <v>1339.42</v>
      </c>
      <c r="X1115" s="3">
        <v>14785</v>
      </c>
      <c r="Y1115" s="3">
        <f>Table1[[#This Row],[Unit Price]]-Table1[[#This Row],[Discount]]</f>
        <v>28.13</v>
      </c>
      <c r="Z1115" s="3" t="s">
        <v>3221</v>
      </c>
    </row>
    <row r="1116" spans="1:26" x14ac:dyDescent="0.2">
      <c r="A1116" s="1">
        <v>115</v>
      </c>
      <c r="B1116" s="1" t="s">
        <v>2081</v>
      </c>
      <c r="C1116" s="1" t="s">
        <v>23</v>
      </c>
      <c r="D1116" s="1">
        <v>7.0000000000000007E-2</v>
      </c>
      <c r="E1116" s="1">
        <v>2.12</v>
      </c>
      <c r="F1116" s="1">
        <v>1.99</v>
      </c>
      <c r="G1116" s="1" t="s">
        <v>14</v>
      </c>
      <c r="H1116" s="1" t="s">
        <v>47</v>
      </c>
      <c r="I1116" s="1" t="s">
        <v>16</v>
      </c>
      <c r="J1116" s="1" t="s">
        <v>17</v>
      </c>
      <c r="K1116" s="1" t="s">
        <v>18</v>
      </c>
      <c r="L1116" s="1" t="s">
        <v>2082</v>
      </c>
      <c r="M1116" s="1">
        <v>0.55000000000000004</v>
      </c>
      <c r="N1116" s="1" t="s">
        <v>8</v>
      </c>
      <c r="O1116" s="1" t="s">
        <v>35</v>
      </c>
      <c r="P1116" s="1" t="s">
        <v>115</v>
      </c>
      <c r="Q1116" s="1" t="s">
        <v>2083</v>
      </c>
      <c r="R1116" s="1">
        <v>97128</v>
      </c>
      <c r="S1116" s="2">
        <v>42103</v>
      </c>
      <c r="T1116" s="2">
        <v>42105</v>
      </c>
      <c r="U1116" s="1">
        <v>-55.84</v>
      </c>
      <c r="V1116" s="1">
        <v>12</v>
      </c>
      <c r="W1116" s="1">
        <v>26.07</v>
      </c>
      <c r="X1116" s="1">
        <v>89585</v>
      </c>
      <c r="Y1116" s="1">
        <f>Table1[[#This Row],[Unit Price]]-Table1[[#This Row],[Discount]]</f>
        <v>2.0500000000000003</v>
      </c>
      <c r="Z1116" s="1" t="s">
        <v>3221</v>
      </c>
    </row>
    <row r="1117" spans="1:26" x14ac:dyDescent="0.2">
      <c r="A1117" s="3">
        <v>117</v>
      </c>
      <c r="B1117" s="3" t="s">
        <v>117</v>
      </c>
      <c r="C1117" s="3" t="s">
        <v>23</v>
      </c>
      <c r="D1117" s="3">
        <v>7.0000000000000007E-2</v>
      </c>
      <c r="E1117" s="3">
        <v>2.12</v>
      </c>
      <c r="F1117" s="3">
        <v>1.99</v>
      </c>
      <c r="G1117" s="3" t="s">
        <v>14</v>
      </c>
      <c r="H1117" s="3" t="s">
        <v>47</v>
      </c>
      <c r="I1117" s="3" t="s">
        <v>16</v>
      </c>
      <c r="J1117" s="3" t="s">
        <v>17</v>
      </c>
      <c r="K1117" s="3" t="s">
        <v>18</v>
      </c>
      <c r="L1117" s="3" t="s">
        <v>2082</v>
      </c>
      <c r="M1117" s="3">
        <v>0.55000000000000004</v>
      </c>
      <c r="N1117" s="3" t="s">
        <v>8</v>
      </c>
      <c r="O1117" s="3" t="s">
        <v>35</v>
      </c>
      <c r="P1117" s="3" t="s">
        <v>42</v>
      </c>
      <c r="Q1117" s="3" t="s">
        <v>118</v>
      </c>
      <c r="R1117" s="3">
        <v>98103</v>
      </c>
      <c r="S1117" s="4">
        <v>42103</v>
      </c>
      <c r="T1117" s="4">
        <v>42105</v>
      </c>
      <c r="U1117" s="3">
        <v>-55.84</v>
      </c>
      <c r="V1117" s="3">
        <v>46</v>
      </c>
      <c r="W1117" s="3">
        <v>99.94</v>
      </c>
      <c r="X1117" s="3">
        <v>58914</v>
      </c>
      <c r="Y1117" s="3">
        <f>Table1[[#This Row],[Unit Price]]-Table1[[#This Row],[Discount]]</f>
        <v>2.0500000000000003</v>
      </c>
      <c r="Z1117" s="3" t="s">
        <v>3221</v>
      </c>
    </row>
    <row r="1118" spans="1:26" x14ac:dyDescent="0.2">
      <c r="A1118" s="1">
        <v>2851</v>
      </c>
      <c r="B1118" s="1" t="s">
        <v>2084</v>
      </c>
      <c r="C1118" s="1" t="s">
        <v>23</v>
      </c>
      <c r="D1118" s="1">
        <v>0.05</v>
      </c>
      <c r="E1118" s="1">
        <v>115.99</v>
      </c>
      <c r="F1118" s="1">
        <v>8.99</v>
      </c>
      <c r="G1118" s="1" t="s">
        <v>14</v>
      </c>
      <c r="H1118" s="1" t="s">
        <v>15</v>
      </c>
      <c r="I1118" s="1" t="s">
        <v>16</v>
      </c>
      <c r="J1118" s="1" t="s">
        <v>111</v>
      </c>
      <c r="K1118" s="1" t="s">
        <v>49</v>
      </c>
      <c r="L1118" s="1" t="s">
        <v>2085</v>
      </c>
      <c r="M1118" s="1">
        <v>0.57999999999999996</v>
      </c>
      <c r="N1118" s="1" t="s">
        <v>8</v>
      </c>
      <c r="O1118" s="1" t="s">
        <v>28</v>
      </c>
      <c r="P1118" s="1" t="s">
        <v>163</v>
      </c>
      <c r="Q1118" s="1" t="s">
        <v>2086</v>
      </c>
      <c r="R1118" s="1">
        <v>79762</v>
      </c>
      <c r="S1118" s="2">
        <v>42103</v>
      </c>
      <c r="T1118" s="2">
        <v>42107</v>
      </c>
      <c r="U1118" s="1">
        <v>719.35260000000005</v>
      </c>
      <c r="V1118" s="1">
        <v>11</v>
      </c>
      <c r="W1118" s="1">
        <v>1042.54</v>
      </c>
      <c r="X1118" s="1">
        <v>86454</v>
      </c>
      <c r="Y1118" s="1">
        <f>Table1[[#This Row],[Unit Price]]-Table1[[#This Row],[Discount]]</f>
        <v>115.94</v>
      </c>
      <c r="Z1118" s="1" t="s">
        <v>3220</v>
      </c>
    </row>
    <row r="1119" spans="1:26" x14ac:dyDescent="0.2">
      <c r="A1119" s="3">
        <v>1271</v>
      </c>
      <c r="B1119" s="3" t="s">
        <v>2087</v>
      </c>
      <c r="C1119" s="3" t="s">
        <v>92</v>
      </c>
      <c r="D1119" s="3">
        <v>7.0000000000000007E-2</v>
      </c>
      <c r="E1119" s="3">
        <v>125.99</v>
      </c>
      <c r="F1119" s="3">
        <v>7.69</v>
      </c>
      <c r="G1119" s="3" t="s">
        <v>14</v>
      </c>
      <c r="H1119" s="3" t="s">
        <v>70</v>
      </c>
      <c r="I1119" s="3" t="s">
        <v>16</v>
      </c>
      <c r="J1119" s="3" t="s">
        <v>111</v>
      </c>
      <c r="K1119" s="3" t="s">
        <v>49</v>
      </c>
      <c r="L1119" s="3" t="s">
        <v>621</v>
      </c>
      <c r="M1119" s="3">
        <v>0.59</v>
      </c>
      <c r="N1119" s="3" t="s">
        <v>8</v>
      </c>
      <c r="O1119" s="3" t="s">
        <v>35</v>
      </c>
      <c r="P1119" s="3" t="s">
        <v>66</v>
      </c>
      <c r="Q1119" s="3" t="s">
        <v>2088</v>
      </c>
      <c r="R1119" s="3">
        <v>91941</v>
      </c>
      <c r="S1119" s="4">
        <v>42103</v>
      </c>
      <c r="T1119" s="4">
        <v>42104</v>
      </c>
      <c r="U1119" s="3">
        <v>588.24570000000006</v>
      </c>
      <c r="V1119" s="3">
        <v>8</v>
      </c>
      <c r="W1119" s="3">
        <v>852.53</v>
      </c>
      <c r="X1119" s="3">
        <v>88410</v>
      </c>
      <c r="Y1119" s="3">
        <f>Table1[[#This Row],[Unit Price]]-Table1[[#This Row],[Discount]]</f>
        <v>125.92</v>
      </c>
      <c r="Z1119" s="3" t="s">
        <v>3221</v>
      </c>
    </row>
    <row r="1120" spans="1:26" x14ac:dyDescent="0.2">
      <c r="A1120" s="1">
        <v>191</v>
      </c>
      <c r="B1120" s="1" t="s">
        <v>1097</v>
      </c>
      <c r="C1120" s="1" t="s">
        <v>46</v>
      </c>
      <c r="D1120" s="1">
        <v>0.05</v>
      </c>
      <c r="E1120" s="1">
        <v>3.8</v>
      </c>
      <c r="F1120" s="1">
        <v>1.49</v>
      </c>
      <c r="G1120" s="1" t="s">
        <v>14</v>
      </c>
      <c r="H1120" s="1" t="s">
        <v>70</v>
      </c>
      <c r="I1120" s="1" t="s">
        <v>24</v>
      </c>
      <c r="J1120" s="1" t="s">
        <v>48</v>
      </c>
      <c r="K1120" s="1" t="s">
        <v>49</v>
      </c>
      <c r="L1120" s="1" t="s">
        <v>1168</v>
      </c>
      <c r="M1120" s="1">
        <v>0.38</v>
      </c>
      <c r="N1120" s="1" t="s">
        <v>8</v>
      </c>
      <c r="O1120" s="1" t="s">
        <v>28</v>
      </c>
      <c r="P1120" s="1" t="s">
        <v>79</v>
      </c>
      <c r="Q1120" s="1" t="s">
        <v>1099</v>
      </c>
      <c r="R1120" s="1">
        <v>60505</v>
      </c>
      <c r="S1120" s="2">
        <v>42103</v>
      </c>
      <c r="T1120" s="2">
        <v>42105</v>
      </c>
      <c r="U1120" s="1">
        <v>14.467000000000001</v>
      </c>
      <c r="V1120" s="1">
        <v>14</v>
      </c>
      <c r="W1120" s="1">
        <v>53.26</v>
      </c>
      <c r="X1120" s="1">
        <v>89093</v>
      </c>
      <c r="Y1120" s="1">
        <f>Table1[[#This Row],[Unit Price]]-Table1[[#This Row],[Discount]]</f>
        <v>3.75</v>
      </c>
      <c r="Z1120" s="1" t="s">
        <v>3220</v>
      </c>
    </row>
    <row r="1121" spans="1:26" x14ac:dyDescent="0.2">
      <c r="A1121" s="3">
        <v>191</v>
      </c>
      <c r="B1121" s="3" t="s">
        <v>1097</v>
      </c>
      <c r="C1121" s="3" t="s">
        <v>46</v>
      </c>
      <c r="D1121" s="3">
        <v>0.09</v>
      </c>
      <c r="E1121" s="3">
        <v>30.73</v>
      </c>
      <c r="F1121" s="3">
        <v>4</v>
      </c>
      <c r="G1121" s="3" t="s">
        <v>14</v>
      </c>
      <c r="H1121" s="3" t="s">
        <v>70</v>
      </c>
      <c r="I1121" s="3" t="s">
        <v>16</v>
      </c>
      <c r="J1121" s="3" t="s">
        <v>17</v>
      </c>
      <c r="K1121" s="3" t="s">
        <v>49</v>
      </c>
      <c r="L1121" s="3" t="s">
        <v>650</v>
      </c>
      <c r="M1121" s="3">
        <v>0.75</v>
      </c>
      <c r="N1121" s="3" t="s">
        <v>8</v>
      </c>
      <c r="O1121" s="3" t="s">
        <v>28</v>
      </c>
      <c r="P1121" s="3" t="s">
        <v>79</v>
      </c>
      <c r="Q1121" s="3" t="s">
        <v>1099</v>
      </c>
      <c r="R1121" s="3">
        <v>60505</v>
      </c>
      <c r="S1121" s="4">
        <v>42103</v>
      </c>
      <c r="T1121" s="4">
        <v>42103</v>
      </c>
      <c r="U1121" s="3">
        <v>-99.986400000000003</v>
      </c>
      <c r="V1121" s="3">
        <v>7</v>
      </c>
      <c r="W1121" s="3">
        <v>203.49</v>
      </c>
      <c r="X1121" s="3">
        <v>89093</v>
      </c>
      <c r="Y1121" s="3">
        <f>Table1[[#This Row],[Unit Price]]-Table1[[#This Row],[Discount]]</f>
        <v>30.64</v>
      </c>
      <c r="Z1121" s="3" t="s">
        <v>3220</v>
      </c>
    </row>
    <row r="1122" spans="1:26" x14ac:dyDescent="0.2">
      <c r="A1122" s="1">
        <v>191</v>
      </c>
      <c r="B1122" s="1" t="s">
        <v>1097</v>
      </c>
      <c r="C1122" s="1" t="s">
        <v>46</v>
      </c>
      <c r="D1122" s="1">
        <v>0</v>
      </c>
      <c r="E1122" s="1">
        <v>125.99</v>
      </c>
      <c r="F1122" s="1">
        <v>8.08</v>
      </c>
      <c r="G1122" s="1" t="s">
        <v>14</v>
      </c>
      <c r="H1122" s="1" t="s">
        <v>70</v>
      </c>
      <c r="I1122" s="1" t="s">
        <v>16</v>
      </c>
      <c r="J1122" s="1" t="s">
        <v>111</v>
      </c>
      <c r="K1122" s="1" t="s">
        <v>49</v>
      </c>
      <c r="L1122" s="1" t="s">
        <v>2089</v>
      </c>
      <c r="M1122" s="1">
        <v>0.56999999999999995</v>
      </c>
      <c r="N1122" s="1" t="s">
        <v>8</v>
      </c>
      <c r="O1122" s="1" t="s">
        <v>28</v>
      </c>
      <c r="P1122" s="1" t="s">
        <v>79</v>
      </c>
      <c r="Q1122" s="1" t="s">
        <v>1099</v>
      </c>
      <c r="R1122" s="1">
        <v>60505</v>
      </c>
      <c r="S1122" s="2">
        <v>42103</v>
      </c>
      <c r="T1122" s="2">
        <v>42104</v>
      </c>
      <c r="U1122" s="1">
        <v>1348.59672</v>
      </c>
      <c r="V1122" s="1">
        <v>22</v>
      </c>
      <c r="W1122" s="1">
        <v>2356.0100000000002</v>
      </c>
      <c r="X1122" s="1">
        <v>89093</v>
      </c>
      <c r="Y1122" s="1">
        <f>Table1[[#This Row],[Unit Price]]-Table1[[#This Row],[Discount]]</f>
        <v>125.99</v>
      </c>
      <c r="Z1122" s="1" t="s">
        <v>3220</v>
      </c>
    </row>
    <row r="1123" spans="1:26" x14ac:dyDescent="0.2">
      <c r="A1123" s="3">
        <v>1634</v>
      </c>
      <c r="B1123" s="3" t="s">
        <v>2090</v>
      </c>
      <c r="C1123" s="3" t="s">
        <v>46</v>
      </c>
      <c r="D1123" s="3">
        <v>0.08</v>
      </c>
      <c r="E1123" s="3">
        <v>100.97</v>
      </c>
      <c r="F1123" s="3">
        <v>14</v>
      </c>
      <c r="G1123" s="3" t="s">
        <v>2</v>
      </c>
      <c r="H1123" s="3" t="s">
        <v>47</v>
      </c>
      <c r="I1123" s="3" t="s">
        <v>16</v>
      </c>
      <c r="J1123" s="3" t="s">
        <v>32</v>
      </c>
      <c r="K1123" s="3" t="s">
        <v>33</v>
      </c>
      <c r="L1123" s="3" t="s">
        <v>2091</v>
      </c>
      <c r="M1123" s="3">
        <v>0.37</v>
      </c>
      <c r="N1123" s="3" t="s">
        <v>8</v>
      </c>
      <c r="O1123" s="3" t="s">
        <v>9</v>
      </c>
      <c r="P1123" s="3" t="s">
        <v>10</v>
      </c>
      <c r="Q1123" s="3" t="s">
        <v>2092</v>
      </c>
      <c r="R1123" s="3">
        <v>39212</v>
      </c>
      <c r="S1123" s="4">
        <v>42103</v>
      </c>
      <c r="T1123" s="4">
        <v>42104</v>
      </c>
      <c r="U1123" s="3">
        <v>-73.494119999999995</v>
      </c>
      <c r="V1123" s="3">
        <v>15</v>
      </c>
      <c r="W1123" s="3">
        <v>1483.16</v>
      </c>
      <c r="X1123" s="3">
        <v>90532</v>
      </c>
      <c r="Y1123" s="3">
        <f>Table1[[#This Row],[Unit Price]]-Table1[[#This Row],[Discount]]</f>
        <v>100.89</v>
      </c>
      <c r="Z1123" s="3" t="s">
        <v>3219</v>
      </c>
    </row>
    <row r="1124" spans="1:26" x14ac:dyDescent="0.2">
      <c r="A1124" s="1">
        <v>2334</v>
      </c>
      <c r="B1124" s="1" t="s">
        <v>2014</v>
      </c>
      <c r="C1124" s="1" t="s">
        <v>46</v>
      </c>
      <c r="D1124" s="1">
        <v>0.05</v>
      </c>
      <c r="E1124" s="1">
        <v>14.81</v>
      </c>
      <c r="F1124" s="1">
        <v>13.32</v>
      </c>
      <c r="G1124" s="1" t="s">
        <v>14</v>
      </c>
      <c r="H1124" s="1" t="s">
        <v>3</v>
      </c>
      <c r="I1124" s="1" t="s">
        <v>24</v>
      </c>
      <c r="J1124" s="1" t="s">
        <v>71</v>
      </c>
      <c r="K1124" s="1" t="s">
        <v>49</v>
      </c>
      <c r="L1124" s="1" t="s">
        <v>570</v>
      </c>
      <c r="M1124" s="1">
        <v>0.43</v>
      </c>
      <c r="N1124" s="1" t="s">
        <v>8</v>
      </c>
      <c r="O1124" s="1" t="s">
        <v>28</v>
      </c>
      <c r="P1124" s="1" t="s">
        <v>333</v>
      </c>
      <c r="Q1124" s="1" t="s">
        <v>2015</v>
      </c>
      <c r="R1124" s="1">
        <v>53220</v>
      </c>
      <c r="S1124" s="2">
        <v>42103</v>
      </c>
      <c r="T1124" s="2">
        <v>42105</v>
      </c>
      <c r="U1124" s="1">
        <v>-190.49</v>
      </c>
      <c r="V1124" s="1">
        <v>8</v>
      </c>
      <c r="W1124" s="1">
        <v>115.99</v>
      </c>
      <c r="X1124" s="1">
        <v>89609</v>
      </c>
      <c r="Y1124" s="1">
        <f>Table1[[#This Row],[Unit Price]]-Table1[[#This Row],[Discount]]</f>
        <v>14.76</v>
      </c>
      <c r="Z1124" s="1" t="s">
        <v>3220</v>
      </c>
    </row>
    <row r="1125" spans="1:26" x14ac:dyDescent="0.2">
      <c r="A1125" s="3">
        <v>2334</v>
      </c>
      <c r="B1125" s="3" t="s">
        <v>2014</v>
      </c>
      <c r="C1125" s="3" t="s">
        <v>46</v>
      </c>
      <c r="D1125" s="3">
        <v>0.08</v>
      </c>
      <c r="E1125" s="3">
        <v>2.78</v>
      </c>
      <c r="F1125" s="3">
        <v>1.25</v>
      </c>
      <c r="G1125" s="3" t="s">
        <v>14</v>
      </c>
      <c r="H1125" s="3" t="s">
        <v>3</v>
      </c>
      <c r="I1125" s="3" t="s">
        <v>24</v>
      </c>
      <c r="J1125" s="3" t="s">
        <v>25</v>
      </c>
      <c r="K1125" s="3" t="s">
        <v>26</v>
      </c>
      <c r="L1125" s="3" t="s">
        <v>358</v>
      </c>
      <c r="M1125" s="3">
        <v>0.59</v>
      </c>
      <c r="N1125" s="3" t="s">
        <v>8</v>
      </c>
      <c r="O1125" s="3" t="s">
        <v>28</v>
      </c>
      <c r="P1125" s="3" t="s">
        <v>333</v>
      </c>
      <c r="Q1125" s="3" t="s">
        <v>2015</v>
      </c>
      <c r="R1125" s="3">
        <v>53220</v>
      </c>
      <c r="S1125" s="4">
        <v>42103</v>
      </c>
      <c r="T1125" s="4">
        <v>42104</v>
      </c>
      <c r="U1125" s="3">
        <v>-8.77</v>
      </c>
      <c r="V1125" s="3">
        <v>7</v>
      </c>
      <c r="W1125" s="3">
        <v>19.46</v>
      </c>
      <c r="X1125" s="3">
        <v>89609</v>
      </c>
      <c r="Y1125" s="3">
        <f>Table1[[#This Row],[Unit Price]]-Table1[[#This Row],[Discount]]</f>
        <v>2.6999999999999997</v>
      </c>
      <c r="Z1125" s="3" t="s">
        <v>3220</v>
      </c>
    </row>
    <row r="1126" spans="1:26" x14ac:dyDescent="0.2">
      <c r="A1126" s="1">
        <v>2847</v>
      </c>
      <c r="B1126" s="1" t="s">
        <v>2093</v>
      </c>
      <c r="C1126" s="1" t="s">
        <v>46</v>
      </c>
      <c r="D1126" s="1">
        <v>0.04</v>
      </c>
      <c r="E1126" s="1">
        <v>90.48</v>
      </c>
      <c r="F1126" s="1">
        <v>19.989999999999998</v>
      </c>
      <c r="G1126" s="1" t="s">
        <v>14</v>
      </c>
      <c r="H1126" s="1" t="s">
        <v>70</v>
      </c>
      <c r="I1126" s="1" t="s">
        <v>24</v>
      </c>
      <c r="J1126" s="1" t="s">
        <v>321</v>
      </c>
      <c r="K1126" s="1" t="s">
        <v>49</v>
      </c>
      <c r="L1126" s="1" t="s">
        <v>478</v>
      </c>
      <c r="M1126" s="1">
        <v>0.4</v>
      </c>
      <c r="N1126" s="1" t="s">
        <v>8</v>
      </c>
      <c r="O1126" s="1" t="s">
        <v>9</v>
      </c>
      <c r="P1126" s="1" t="s">
        <v>376</v>
      </c>
      <c r="Q1126" s="1" t="s">
        <v>2094</v>
      </c>
      <c r="R1126" s="1">
        <v>38017</v>
      </c>
      <c r="S1126" s="2">
        <v>42103</v>
      </c>
      <c r="T1126" s="2">
        <v>42105</v>
      </c>
      <c r="U1126" s="1">
        <v>55.555199999999999</v>
      </c>
      <c r="V1126" s="1">
        <v>3</v>
      </c>
      <c r="W1126" s="1">
        <v>268.64</v>
      </c>
      <c r="X1126" s="1">
        <v>85928</v>
      </c>
      <c r="Y1126" s="1">
        <f>Table1[[#This Row],[Unit Price]]-Table1[[#This Row],[Discount]]</f>
        <v>90.44</v>
      </c>
      <c r="Z1126" s="1" t="s">
        <v>3219</v>
      </c>
    </row>
    <row r="1127" spans="1:26" x14ac:dyDescent="0.2">
      <c r="A1127" s="3">
        <v>2847</v>
      </c>
      <c r="B1127" s="3" t="s">
        <v>2093</v>
      </c>
      <c r="C1127" s="3" t="s">
        <v>46</v>
      </c>
      <c r="D1127" s="3">
        <v>0.02</v>
      </c>
      <c r="E1127" s="3">
        <v>9.77</v>
      </c>
      <c r="F1127" s="3">
        <v>6.02</v>
      </c>
      <c r="G1127" s="3" t="s">
        <v>14</v>
      </c>
      <c r="H1127" s="3" t="s">
        <v>70</v>
      </c>
      <c r="I1127" s="3" t="s">
        <v>4</v>
      </c>
      <c r="J1127" s="3" t="s">
        <v>102</v>
      </c>
      <c r="K1127" s="3" t="s">
        <v>120</v>
      </c>
      <c r="L1127" s="3" t="s">
        <v>2095</v>
      </c>
      <c r="M1127" s="3">
        <v>0.48</v>
      </c>
      <c r="N1127" s="3" t="s">
        <v>8</v>
      </c>
      <c r="O1127" s="3" t="s">
        <v>9</v>
      </c>
      <c r="P1127" s="3" t="s">
        <v>376</v>
      </c>
      <c r="Q1127" s="3" t="s">
        <v>2094</v>
      </c>
      <c r="R1127" s="3">
        <v>38017</v>
      </c>
      <c r="S1127" s="4">
        <v>42103</v>
      </c>
      <c r="T1127" s="4">
        <v>42104</v>
      </c>
      <c r="U1127" s="3">
        <v>-535.33199999999999</v>
      </c>
      <c r="V1127" s="3">
        <v>9</v>
      </c>
      <c r="W1127" s="3">
        <v>87.68</v>
      </c>
      <c r="X1127" s="3">
        <v>85928</v>
      </c>
      <c r="Y1127" s="3">
        <f>Table1[[#This Row],[Unit Price]]-Table1[[#This Row],[Discount]]</f>
        <v>9.75</v>
      </c>
      <c r="Z1127" s="3" t="s">
        <v>3219</v>
      </c>
    </row>
    <row r="1128" spans="1:26" x14ac:dyDescent="0.2">
      <c r="A1128" s="1">
        <v>2847</v>
      </c>
      <c r="B1128" s="1" t="s">
        <v>2093</v>
      </c>
      <c r="C1128" s="1" t="s">
        <v>46</v>
      </c>
      <c r="D1128" s="1">
        <v>0.09</v>
      </c>
      <c r="E1128" s="1">
        <v>34.99</v>
      </c>
      <c r="F1128" s="1">
        <v>7.73</v>
      </c>
      <c r="G1128" s="1" t="s">
        <v>14</v>
      </c>
      <c r="H1128" s="1" t="s">
        <v>70</v>
      </c>
      <c r="I1128" s="1" t="s">
        <v>24</v>
      </c>
      <c r="J1128" s="1" t="s">
        <v>25</v>
      </c>
      <c r="K1128" s="1" t="s">
        <v>49</v>
      </c>
      <c r="L1128" s="1" t="s">
        <v>1280</v>
      </c>
      <c r="M1128" s="1">
        <v>0.59</v>
      </c>
      <c r="N1128" s="1" t="s">
        <v>8</v>
      </c>
      <c r="O1128" s="1" t="s">
        <v>9</v>
      </c>
      <c r="P1128" s="1" t="s">
        <v>376</v>
      </c>
      <c r="Q1128" s="1" t="s">
        <v>2094</v>
      </c>
      <c r="R1128" s="1">
        <v>38017</v>
      </c>
      <c r="S1128" s="2">
        <v>42103</v>
      </c>
      <c r="T1128" s="2">
        <v>42105</v>
      </c>
      <c r="U1128" s="1">
        <v>-208.72040000000001</v>
      </c>
      <c r="V1128" s="1">
        <v>1</v>
      </c>
      <c r="W1128" s="1">
        <v>37.619999999999997</v>
      </c>
      <c r="X1128" s="1">
        <v>85928</v>
      </c>
      <c r="Y1128" s="1">
        <f>Table1[[#This Row],[Unit Price]]-Table1[[#This Row],[Discount]]</f>
        <v>34.9</v>
      </c>
      <c r="Z1128" s="1" t="s">
        <v>3219</v>
      </c>
    </row>
    <row r="1129" spans="1:26" x14ac:dyDescent="0.2">
      <c r="A1129" s="3">
        <v>1602</v>
      </c>
      <c r="B1129" s="3" t="s">
        <v>2096</v>
      </c>
      <c r="C1129" s="3" t="s">
        <v>1</v>
      </c>
      <c r="D1129" s="3">
        <v>0.1</v>
      </c>
      <c r="E1129" s="3">
        <v>9.11</v>
      </c>
      <c r="F1129" s="3">
        <v>2.15</v>
      </c>
      <c r="G1129" s="3" t="s">
        <v>14</v>
      </c>
      <c r="H1129" s="3" t="s">
        <v>47</v>
      </c>
      <c r="I1129" s="3" t="s">
        <v>24</v>
      </c>
      <c r="J1129" s="3" t="s">
        <v>64</v>
      </c>
      <c r="K1129" s="3" t="s">
        <v>26</v>
      </c>
      <c r="L1129" s="3" t="s">
        <v>65</v>
      </c>
      <c r="M1129" s="3">
        <v>0.4</v>
      </c>
      <c r="N1129" s="3" t="s">
        <v>8</v>
      </c>
      <c r="O1129" s="3" t="s">
        <v>87</v>
      </c>
      <c r="P1129" s="3" t="s">
        <v>394</v>
      </c>
      <c r="Q1129" s="3" t="s">
        <v>2097</v>
      </c>
      <c r="R1129" s="3">
        <v>20601</v>
      </c>
      <c r="S1129" s="4">
        <v>42104</v>
      </c>
      <c r="T1129" s="4">
        <v>42106</v>
      </c>
      <c r="U1129" s="3">
        <v>-3.9312</v>
      </c>
      <c r="V1129" s="3">
        <v>2</v>
      </c>
      <c r="W1129" s="3">
        <v>17.420000000000002</v>
      </c>
      <c r="X1129" s="3">
        <v>89680</v>
      </c>
      <c r="Y1129" s="3">
        <f>Table1[[#This Row],[Unit Price]]-Table1[[#This Row],[Discount]]</f>
        <v>9.01</v>
      </c>
      <c r="Z1129" s="3" t="s">
        <v>3222</v>
      </c>
    </row>
    <row r="1130" spans="1:26" x14ac:dyDescent="0.2">
      <c r="A1130" s="1">
        <v>451</v>
      </c>
      <c r="B1130" s="1" t="s">
        <v>195</v>
      </c>
      <c r="C1130" s="1" t="s">
        <v>13</v>
      </c>
      <c r="D1130" s="1">
        <v>0.03</v>
      </c>
      <c r="E1130" s="1">
        <v>15.99</v>
      </c>
      <c r="F1130" s="1">
        <v>11.28</v>
      </c>
      <c r="G1130" s="1" t="s">
        <v>14</v>
      </c>
      <c r="H1130" s="1" t="s">
        <v>47</v>
      </c>
      <c r="I1130" s="1" t="s">
        <v>16</v>
      </c>
      <c r="J1130" s="1" t="s">
        <v>32</v>
      </c>
      <c r="K1130" s="1" t="s">
        <v>120</v>
      </c>
      <c r="L1130" s="1" t="s">
        <v>1182</v>
      </c>
      <c r="M1130" s="1">
        <v>0.38</v>
      </c>
      <c r="N1130" s="1" t="s">
        <v>8</v>
      </c>
      <c r="O1130" s="1" t="s">
        <v>35</v>
      </c>
      <c r="P1130" s="1" t="s">
        <v>66</v>
      </c>
      <c r="Q1130" s="1" t="s">
        <v>197</v>
      </c>
      <c r="R1130" s="1">
        <v>94024</v>
      </c>
      <c r="S1130" s="2">
        <v>42104</v>
      </c>
      <c r="T1130" s="2">
        <v>42105</v>
      </c>
      <c r="U1130" s="1">
        <v>-53.296199999999999</v>
      </c>
      <c r="V1130" s="1">
        <v>2</v>
      </c>
      <c r="W1130" s="1">
        <v>35.479999999999997</v>
      </c>
      <c r="X1130" s="1">
        <v>86010</v>
      </c>
      <c r="Y1130" s="1">
        <f>Table1[[#This Row],[Unit Price]]-Table1[[#This Row],[Discount]]</f>
        <v>15.96</v>
      </c>
      <c r="Z1130" s="1" t="s">
        <v>3221</v>
      </c>
    </row>
    <row r="1131" spans="1:26" x14ac:dyDescent="0.2">
      <c r="A1131" s="3">
        <v>3191</v>
      </c>
      <c r="B1131" s="3" t="s">
        <v>1682</v>
      </c>
      <c r="C1131" s="3" t="s">
        <v>13</v>
      </c>
      <c r="D1131" s="3">
        <v>0.09</v>
      </c>
      <c r="E1131" s="3">
        <v>35.94</v>
      </c>
      <c r="F1131" s="3">
        <v>6.66</v>
      </c>
      <c r="G1131" s="3" t="s">
        <v>14</v>
      </c>
      <c r="H1131" s="3" t="s">
        <v>70</v>
      </c>
      <c r="I1131" s="3" t="s">
        <v>24</v>
      </c>
      <c r="J1131" s="3" t="s">
        <v>321</v>
      </c>
      <c r="K1131" s="3" t="s">
        <v>49</v>
      </c>
      <c r="L1131" s="3" t="s">
        <v>2098</v>
      </c>
      <c r="M1131" s="3">
        <v>0.4</v>
      </c>
      <c r="N1131" s="3" t="s">
        <v>8</v>
      </c>
      <c r="O1131" s="3" t="s">
        <v>28</v>
      </c>
      <c r="P1131" s="3" t="s">
        <v>333</v>
      </c>
      <c r="Q1131" s="3" t="s">
        <v>1683</v>
      </c>
      <c r="R1131" s="3">
        <v>54481</v>
      </c>
      <c r="S1131" s="4">
        <v>42104</v>
      </c>
      <c r="T1131" s="4">
        <v>42106</v>
      </c>
      <c r="U1131" s="3">
        <v>172.56440000000001</v>
      </c>
      <c r="V1131" s="3">
        <v>9</v>
      </c>
      <c r="W1131" s="3">
        <v>312.22000000000003</v>
      </c>
      <c r="X1131" s="3">
        <v>86448</v>
      </c>
      <c r="Y1131" s="3">
        <f>Table1[[#This Row],[Unit Price]]-Table1[[#This Row],[Discount]]</f>
        <v>35.849999999999994</v>
      </c>
      <c r="Z1131" s="3" t="s">
        <v>3220</v>
      </c>
    </row>
    <row r="1132" spans="1:26" x14ac:dyDescent="0.2">
      <c r="A1132" s="1">
        <v>2684</v>
      </c>
      <c r="B1132" s="1" t="s">
        <v>1183</v>
      </c>
      <c r="C1132" s="1" t="s">
        <v>23</v>
      </c>
      <c r="D1132" s="1">
        <v>7.0000000000000007E-2</v>
      </c>
      <c r="E1132" s="1">
        <v>4.97</v>
      </c>
      <c r="F1132" s="1">
        <v>5.71</v>
      </c>
      <c r="G1132" s="1" t="s">
        <v>14</v>
      </c>
      <c r="H1132" s="1" t="s">
        <v>3</v>
      </c>
      <c r="I1132" s="1" t="s">
        <v>4</v>
      </c>
      <c r="J1132" s="1" t="s">
        <v>102</v>
      </c>
      <c r="K1132" s="1" t="s">
        <v>120</v>
      </c>
      <c r="L1132" s="1" t="s">
        <v>2099</v>
      </c>
      <c r="M1132" s="1">
        <v>0.54</v>
      </c>
      <c r="N1132" s="1" t="s">
        <v>8</v>
      </c>
      <c r="O1132" s="1" t="s">
        <v>9</v>
      </c>
      <c r="P1132" s="1" t="s">
        <v>99</v>
      </c>
      <c r="Q1132" s="1" t="s">
        <v>1184</v>
      </c>
      <c r="R1132" s="1">
        <v>33952</v>
      </c>
      <c r="S1132" s="2">
        <v>42104</v>
      </c>
      <c r="T1132" s="2">
        <v>42109</v>
      </c>
      <c r="U1132" s="1">
        <v>-180.15199999999999</v>
      </c>
      <c r="V1132" s="1">
        <v>5</v>
      </c>
      <c r="W1132" s="1">
        <v>26.66</v>
      </c>
      <c r="X1132" s="1">
        <v>89148</v>
      </c>
      <c r="Y1132" s="1">
        <f>Table1[[#This Row],[Unit Price]]-Table1[[#This Row],[Discount]]</f>
        <v>4.8999999999999995</v>
      </c>
      <c r="Z1132" s="1" t="s">
        <v>3219</v>
      </c>
    </row>
    <row r="1133" spans="1:26" x14ac:dyDescent="0.2">
      <c r="A1133" s="3">
        <v>2684</v>
      </c>
      <c r="B1133" s="3" t="s">
        <v>1183</v>
      </c>
      <c r="C1133" s="3" t="s">
        <v>23</v>
      </c>
      <c r="D1133" s="3">
        <v>0.09</v>
      </c>
      <c r="E1133" s="3">
        <v>2.62</v>
      </c>
      <c r="F1133" s="3">
        <v>0.8</v>
      </c>
      <c r="G1133" s="3" t="s">
        <v>14</v>
      </c>
      <c r="H1133" s="3" t="s">
        <v>3</v>
      </c>
      <c r="I1133" s="3" t="s">
        <v>24</v>
      </c>
      <c r="J1133" s="3" t="s">
        <v>152</v>
      </c>
      <c r="K1133" s="3" t="s">
        <v>26</v>
      </c>
      <c r="L1133" s="3" t="s">
        <v>2100</v>
      </c>
      <c r="M1133" s="3">
        <v>0.39</v>
      </c>
      <c r="N1133" s="3" t="s">
        <v>8</v>
      </c>
      <c r="O1133" s="3" t="s">
        <v>9</v>
      </c>
      <c r="P1133" s="3" t="s">
        <v>99</v>
      </c>
      <c r="Q1133" s="3" t="s">
        <v>1184</v>
      </c>
      <c r="R1133" s="3">
        <v>33952</v>
      </c>
      <c r="S1133" s="4">
        <v>42104</v>
      </c>
      <c r="T1133" s="4">
        <v>42106</v>
      </c>
      <c r="U1133" s="3">
        <v>8.3879999999999999</v>
      </c>
      <c r="V1133" s="3">
        <v>12</v>
      </c>
      <c r="W1133" s="3">
        <v>29.55</v>
      </c>
      <c r="X1133" s="3">
        <v>89148</v>
      </c>
      <c r="Y1133" s="3">
        <f>Table1[[#This Row],[Unit Price]]-Table1[[#This Row],[Discount]]</f>
        <v>2.5300000000000002</v>
      </c>
      <c r="Z1133" s="3" t="s">
        <v>3219</v>
      </c>
    </row>
    <row r="1134" spans="1:26" x14ac:dyDescent="0.2">
      <c r="A1134" s="1">
        <v>2684</v>
      </c>
      <c r="B1134" s="1" t="s">
        <v>1183</v>
      </c>
      <c r="C1134" s="1" t="s">
        <v>23</v>
      </c>
      <c r="D1134" s="1">
        <v>0.03</v>
      </c>
      <c r="E1134" s="1">
        <v>65.989999999999995</v>
      </c>
      <c r="F1134" s="1">
        <v>8.8000000000000007</v>
      </c>
      <c r="G1134" s="1" t="s">
        <v>14</v>
      </c>
      <c r="H1134" s="1" t="s">
        <v>3</v>
      </c>
      <c r="I1134" s="1" t="s">
        <v>16</v>
      </c>
      <c r="J1134" s="1" t="s">
        <v>111</v>
      </c>
      <c r="K1134" s="1" t="s">
        <v>49</v>
      </c>
      <c r="L1134" s="1" t="s">
        <v>428</v>
      </c>
      <c r="M1134" s="1">
        <v>0.57999999999999996</v>
      </c>
      <c r="N1134" s="1" t="s">
        <v>8</v>
      </c>
      <c r="O1134" s="1" t="s">
        <v>9</v>
      </c>
      <c r="P1134" s="1" t="s">
        <v>99</v>
      </c>
      <c r="Q1134" s="1" t="s">
        <v>1184</v>
      </c>
      <c r="R1134" s="1">
        <v>33952</v>
      </c>
      <c r="S1134" s="2">
        <v>42104</v>
      </c>
      <c r="T1134" s="2">
        <v>42104</v>
      </c>
      <c r="U1134" s="1">
        <v>9.9398999999999997</v>
      </c>
      <c r="V1134" s="1">
        <v>21</v>
      </c>
      <c r="W1134" s="1">
        <v>1237.4000000000001</v>
      </c>
      <c r="X1134" s="1">
        <v>89148</v>
      </c>
      <c r="Y1134" s="1">
        <f>Table1[[#This Row],[Unit Price]]-Table1[[#This Row],[Discount]]</f>
        <v>65.959999999999994</v>
      </c>
      <c r="Z1134" s="1" t="s">
        <v>3219</v>
      </c>
    </row>
    <row r="1135" spans="1:26" x14ac:dyDescent="0.2">
      <c r="A1135" s="3">
        <v>1103</v>
      </c>
      <c r="B1135" s="3" t="s">
        <v>2101</v>
      </c>
      <c r="C1135" s="3" t="s">
        <v>46</v>
      </c>
      <c r="D1135" s="3">
        <v>0.05</v>
      </c>
      <c r="E1135" s="3">
        <v>328.14</v>
      </c>
      <c r="F1135" s="3">
        <v>91.05</v>
      </c>
      <c r="G1135" s="3" t="s">
        <v>2</v>
      </c>
      <c r="H1135" s="3" t="s">
        <v>47</v>
      </c>
      <c r="I1135" s="3" t="s">
        <v>24</v>
      </c>
      <c r="J1135" s="3" t="s">
        <v>71</v>
      </c>
      <c r="K1135" s="3" t="s">
        <v>33</v>
      </c>
      <c r="L1135" s="3" t="s">
        <v>559</v>
      </c>
      <c r="M1135" s="3">
        <v>0.56999999999999995</v>
      </c>
      <c r="N1135" s="3" t="s">
        <v>8</v>
      </c>
      <c r="O1135" s="3" t="s">
        <v>28</v>
      </c>
      <c r="P1135" s="3" t="s">
        <v>109</v>
      </c>
      <c r="Q1135" s="3" t="s">
        <v>2102</v>
      </c>
      <c r="R1135" s="3">
        <v>68046</v>
      </c>
      <c r="S1135" s="4">
        <v>42104</v>
      </c>
      <c r="T1135" s="4">
        <v>42105</v>
      </c>
      <c r="U1135" s="3">
        <v>772.04</v>
      </c>
      <c r="V1135" s="3">
        <v>7</v>
      </c>
      <c r="W1135" s="3">
        <v>2291.39</v>
      </c>
      <c r="X1135" s="3">
        <v>90977</v>
      </c>
      <c r="Y1135" s="3">
        <f>Table1[[#This Row],[Unit Price]]-Table1[[#This Row],[Discount]]</f>
        <v>328.09</v>
      </c>
      <c r="Z1135" s="3" t="s">
        <v>3220</v>
      </c>
    </row>
    <row r="1136" spans="1:26" x14ac:dyDescent="0.2">
      <c r="A1136" s="1">
        <v>1104</v>
      </c>
      <c r="B1136" s="1" t="s">
        <v>2103</v>
      </c>
      <c r="C1136" s="1" t="s">
        <v>46</v>
      </c>
      <c r="D1136" s="1">
        <v>0.05</v>
      </c>
      <c r="E1136" s="1">
        <v>328.14</v>
      </c>
      <c r="F1136" s="1">
        <v>91.05</v>
      </c>
      <c r="G1136" s="1" t="s">
        <v>2</v>
      </c>
      <c r="H1136" s="1" t="s">
        <v>47</v>
      </c>
      <c r="I1136" s="1" t="s">
        <v>24</v>
      </c>
      <c r="J1136" s="1" t="s">
        <v>71</v>
      </c>
      <c r="K1136" s="1" t="s">
        <v>33</v>
      </c>
      <c r="L1136" s="1" t="s">
        <v>559</v>
      </c>
      <c r="M1136" s="1">
        <v>0.56999999999999995</v>
      </c>
      <c r="N1136" s="1" t="s">
        <v>8</v>
      </c>
      <c r="O1136" s="1" t="s">
        <v>87</v>
      </c>
      <c r="P1136" s="1" t="s">
        <v>88</v>
      </c>
      <c r="Q1136" s="1" t="s">
        <v>89</v>
      </c>
      <c r="R1136" s="1">
        <v>10282</v>
      </c>
      <c r="S1136" s="2">
        <v>42104</v>
      </c>
      <c r="T1136" s="2">
        <v>42105</v>
      </c>
      <c r="U1136" s="1">
        <v>772.04</v>
      </c>
      <c r="V1136" s="1">
        <v>29</v>
      </c>
      <c r="W1136" s="1">
        <v>9492.92</v>
      </c>
      <c r="X1136" s="1">
        <v>27456</v>
      </c>
      <c r="Y1136" s="1">
        <f>Table1[[#This Row],[Unit Price]]-Table1[[#This Row],[Discount]]</f>
        <v>328.09</v>
      </c>
      <c r="Z1136" s="1" t="s">
        <v>3222</v>
      </c>
    </row>
    <row r="1137" spans="1:26" x14ac:dyDescent="0.2">
      <c r="A1137" s="3">
        <v>1185</v>
      </c>
      <c r="B1137" s="3" t="s">
        <v>1758</v>
      </c>
      <c r="C1137" s="3" t="s">
        <v>46</v>
      </c>
      <c r="D1137" s="3">
        <v>0.08</v>
      </c>
      <c r="E1137" s="3">
        <v>11.7</v>
      </c>
      <c r="F1137" s="3">
        <v>6.96</v>
      </c>
      <c r="G1137" s="3" t="s">
        <v>14</v>
      </c>
      <c r="H1137" s="3" t="s">
        <v>15</v>
      </c>
      <c r="I1137" s="3" t="s">
        <v>24</v>
      </c>
      <c r="J1137" s="3" t="s">
        <v>71</v>
      </c>
      <c r="K1137" s="3" t="s">
        <v>120</v>
      </c>
      <c r="L1137" s="3" t="s">
        <v>736</v>
      </c>
      <c r="M1137" s="3">
        <v>0.5</v>
      </c>
      <c r="N1137" s="3" t="s">
        <v>8</v>
      </c>
      <c r="O1137" s="3" t="s">
        <v>9</v>
      </c>
      <c r="P1137" s="3" t="s">
        <v>140</v>
      </c>
      <c r="Q1137" s="3" t="s">
        <v>334</v>
      </c>
      <c r="R1137" s="3">
        <v>35756</v>
      </c>
      <c r="S1137" s="4">
        <v>42104</v>
      </c>
      <c r="T1137" s="4">
        <v>42107</v>
      </c>
      <c r="U1137" s="3">
        <v>28.565999999999999</v>
      </c>
      <c r="V1137" s="3">
        <v>8</v>
      </c>
      <c r="W1137" s="3">
        <v>87.8</v>
      </c>
      <c r="X1137" s="3">
        <v>85940</v>
      </c>
      <c r="Y1137" s="3">
        <f>Table1[[#This Row],[Unit Price]]-Table1[[#This Row],[Discount]]</f>
        <v>11.62</v>
      </c>
      <c r="Z1137" s="3" t="s">
        <v>3219</v>
      </c>
    </row>
    <row r="1138" spans="1:26" x14ac:dyDescent="0.2">
      <c r="A1138" s="1">
        <v>2430</v>
      </c>
      <c r="B1138" s="1" t="s">
        <v>1813</v>
      </c>
      <c r="C1138" s="1" t="s">
        <v>46</v>
      </c>
      <c r="D1138" s="1">
        <v>0.04</v>
      </c>
      <c r="E1138" s="1">
        <v>7.08</v>
      </c>
      <c r="F1138" s="1">
        <v>2.35</v>
      </c>
      <c r="G1138" s="1" t="s">
        <v>14</v>
      </c>
      <c r="H1138" s="1" t="s">
        <v>47</v>
      </c>
      <c r="I1138" s="1" t="s">
        <v>24</v>
      </c>
      <c r="J1138" s="1" t="s">
        <v>25</v>
      </c>
      <c r="K1138" s="1" t="s">
        <v>26</v>
      </c>
      <c r="L1138" s="1" t="s">
        <v>1889</v>
      </c>
      <c r="M1138" s="1">
        <v>0.47</v>
      </c>
      <c r="N1138" s="1" t="s">
        <v>8</v>
      </c>
      <c r="O1138" s="1" t="s">
        <v>28</v>
      </c>
      <c r="P1138" s="1" t="s">
        <v>163</v>
      </c>
      <c r="Q1138" s="1" t="s">
        <v>1814</v>
      </c>
      <c r="R1138" s="1">
        <v>76541</v>
      </c>
      <c r="S1138" s="2">
        <v>42104</v>
      </c>
      <c r="T1138" s="2">
        <v>42105</v>
      </c>
      <c r="U1138" s="1">
        <v>24.59</v>
      </c>
      <c r="V1138" s="1">
        <v>7</v>
      </c>
      <c r="W1138" s="1">
        <v>49.1</v>
      </c>
      <c r="X1138" s="1">
        <v>91109</v>
      </c>
      <c r="Y1138" s="1">
        <f>Table1[[#This Row],[Unit Price]]-Table1[[#This Row],[Discount]]</f>
        <v>7.04</v>
      </c>
      <c r="Z1138" s="1" t="s">
        <v>3220</v>
      </c>
    </row>
    <row r="1139" spans="1:26" x14ac:dyDescent="0.2">
      <c r="A1139" s="3">
        <v>2999</v>
      </c>
      <c r="B1139" s="3" t="s">
        <v>2104</v>
      </c>
      <c r="C1139" s="3" t="s">
        <v>46</v>
      </c>
      <c r="D1139" s="3">
        <v>0.03</v>
      </c>
      <c r="E1139" s="3">
        <v>10.98</v>
      </c>
      <c r="F1139" s="3">
        <v>3.37</v>
      </c>
      <c r="G1139" s="3" t="s">
        <v>14</v>
      </c>
      <c r="H1139" s="3" t="s">
        <v>15</v>
      </c>
      <c r="I1139" s="3" t="s">
        <v>24</v>
      </c>
      <c r="J1139" s="3" t="s">
        <v>544</v>
      </c>
      <c r="K1139" s="3" t="s">
        <v>18</v>
      </c>
      <c r="L1139" s="3" t="s">
        <v>2105</v>
      </c>
      <c r="M1139" s="3">
        <v>0.56999999999999995</v>
      </c>
      <c r="N1139" s="3" t="s">
        <v>8</v>
      </c>
      <c r="O1139" s="3" t="s">
        <v>28</v>
      </c>
      <c r="P1139" s="3" t="s">
        <v>265</v>
      </c>
      <c r="Q1139" s="3" t="s">
        <v>2106</v>
      </c>
      <c r="R1139" s="3">
        <v>48237</v>
      </c>
      <c r="S1139" s="4">
        <v>42104</v>
      </c>
      <c r="T1139" s="4">
        <v>42105</v>
      </c>
      <c r="U1139" s="3">
        <v>11.82</v>
      </c>
      <c r="V1139" s="3">
        <v>5</v>
      </c>
      <c r="W1139" s="3">
        <v>56.19</v>
      </c>
      <c r="X1139" s="3">
        <v>87041</v>
      </c>
      <c r="Y1139" s="3">
        <f>Table1[[#This Row],[Unit Price]]-Table1[[#This Row],[Discount]]</f>
        <v>10.950000000000001</v>
      </c>
      <c r="Z1139" s="3" t="s">
        <v>3220</v>
      </c>
    </row>
    <row r="1140" spans="1:26" x14ac:dyDescent="0.2">
      <c r="A1140" s="1">
        <v>2363</v>
      </c>
      <c r="B1140" s="1" t="s">
        <v>2107</v>
      </c>
      <c r="C1140" s="1" t="s">
        <v>13</v>
      </c>
      <c r="D1140" s="1">
        <v>0</v>
      </c>
      <c r="E1140" s="1">
        <v>5.77</v>
      </c>
      <c r="F1140" s="1">
        <v>5.92</v>
      </c>
      <c r="G1140" s="1" t="s">
        <v>14</v>
      </c>
      <c r="H1140" s="1" t="s">
        <v>47</v>
      </c>
      <c r="I1140" s="1" t="s">
        <v>4</v>
      </c>
      <c r="J1140" s="1" t="s">
        <v>102</v>
      </c>
      <c r="K1140" s="1" t="s">
        <v>120</v>
      </c>
      <c r="L1140" s="1" t="s">
        <v>2108</v>
      </c>
      <c r="M1140" s="1">
        <v>0.55000000000000004</v>
      </c>
      <c r="N1140" s="1" t="s">
        <v>8</v>
      </c>
      <c r="O1140" s="1" t="s">
        <v>87</v>
      </c>
      <c r="P1140" s="1" t="s">
        <v>293</v>
      </c>
      <c r="Q1140" s="1" t="s">
        <v>2109</v>
      </c>
      <c r="R1140" s="1">
        <v>44256</v>
      </c>
      <c r="S1140" s="2">
        <v>42105</v>
      </c>
      <c r="T1140" s="2">
        <v>42107</v>
      </c>
      <c r="U1140" s="1">
        <v>-61.5276</v>
      </c>
      <c r="V1140" s="1">
        <v>11</v>
      </c>
      <c r="W1140" s="1">
        <v>69.89</v>
      </c>
      <c r="X1140" s="1">
        <v>90040</v>
      </c>
      <c r="Y1140" s="1">
        <f>Table1[[#This Row],[Unit Price]]-Table1[[#This Row],[Discount]]</f>
        <v>5.77</v>
      </c>
      <c r="Z1140" s="1" t="s">
        <v>3222</v>
      </c>
    </row>
    <row r="1141" spans="1:26" x14ac:dyDescent="0.2">
      <c r="A1141" s="3">
        <v>2862</v>
      </c>
      <c r="B1141" s="3" t="s">
        <v>2110</v>
      </c>
      <c r="C1141" s="3" t="s">
        <v>13</v>
      </c>
      <c r="D1141" s="3">
        <v>0</v>
      </c>
      <c r="E1141" s="3">
        <v>12.22</v>
      </c>
      <c r="F1141" s="3">
        <v>2.85</v>
      </c>
      <c r="G1141" s="3" t="s">
        <v>14</v>
      </c>
      <c r="H1141" s="3" t="s">
        <v>70</v>
      </c>
      <c r="I1141" s="3" t="s">
        <v>4</v>
      </c>
      <c r="J1141" s="3" t="s">
        <v>102</v>
      </c>
      <c r="K1141" s="3" t="s">
        <v>18</v>
      </c>
      <c r="L1141" s="3" t="s">
        <v>2062</v>
      </c>
      <c r="M1141" s="3">
        <v>0.55000000000000004</v>
      </c>
      <c r="N1141" s="3" t="s">
        <v>8</v>
      </c>
      <c r="O1141" s="3" t="s">
        <v>28</v>
      </c>
      <c r="P1141" s="3" t="s">
        <v>109</v>
      </c>
      <c r="Q1141" s="3" t="s">
        <v>2017</v>
      </c>
      <c r="R1141" s="3">
        <v>68128</v>
      </c>
      <c r="S1141" s="4">
        <v>42105</v>
      </c>
      <c r="T1141" s="4">
        <v>42106</v>
      </c>
      <c r="U1141" s="3">
        <v>76.389899999999997</v>
      </c>
      <c r="V1141" s="3">
        <v>9</v>
      </c>
      <c r="W1141" s="3">
        <v>110.71</v>
      </c>
      <c r="X1141" s="3">
        <v>88278</v>
      </c>
      <c r="Y1141" s="3">
        <f>Table1[[#This Row],[Unit Price]]-Table1[[#This Row],[Discount]]</f>
        <v>12.22</v>
      </c>
      <c r="Z1141" s="3" t="s">
        <v>3220</v>
      </c>
    </row>
    <row r="1142" spans="1:26" x14ac:dyDescent="0.2">
      <c r="A1142" s="1">
        <v>369</v>
      </c>
      <c r="B1142" s="1" t="s">
        <v>2111</v>
      </c>
      <c r="C1142" s="1" t="s">
        <v>23</v>
      </c>
      <c r="D1142" s="1">
        <v>0.09</v>
      </c>
      <c r="E1142" s="1">
        <v>19.23</v>
      </c>
      <c r="F1142" s="1">
        <v>6.15</v>
      </c>
      <c r="G1142" s="1" t="s">
        <v>63</v>
      </c>
      <c r="H1142" s="1" t="s">
        <v>70</v>
      </c>
      <c r="I1142" s="1" t="s">
        <v>4</v>
      </c>
      <c r="J1142" s="1" t="s">
        <v>102</v>
      </c>
      <c r="K1142" s="1" t="s">
        <v>18</v>
      </c>
      <c r="L1142" s="1" t="s">
        <v>1253</v>
      </c>
      <c r="M1142" s="1">
        <v>0.44</v>
      </c>
      <c r="N1142" s="1" t="s">
        <v>8</v>
      </c>
      <c r="O1142" s="1" t="s">
        <v>35</v>
      </c>
      <c r="P1142" s="1" t="s">
        <v>66</v>
      </c>
      <c r="Q1142" s="1" t="s">
        <v>2112</v>
      </c>
      <c r="R1142" s="1">
        <v>94601</v>
      </c>
      <c r="S1142" s="2">
        <v>42105</v>
      </c>
      <c r="T1142" s="2">
        <v>42107</v>
      </c>
      <c r="U1142" s="1">
        <v>211.232</v>
      </c>
      <c r="V1142" s="1">
        <v>21</v>
      </c>
      <c r="W1142" s="1">
        <v>394.1</v>
      </c>
      <c r="X1142" s="1">
        <v>90292</v>
      </c>
      <c r="Y1142" s="1">
        <f>Table1[[#This Row],[Unit Price]]-Table1[[#This Row],[Discount]]</f>
        <v>19.14</v>
      </c>
      <c r="Z1142" s="1" t="s">
        <v>3221</v>
      </c>
    </row>
    <row r="1143" spans="1:26" x14ac:dyDescent="0.2">
      <c r="A1143" s="3">
        <v>1712</v>
      </c>
      <c r="B1143" s="3" t="s">
        <v>2113</v>
      </c>
      <c r="C1143" s="3" t="s">
        <v>23</v>
      </c>
      <c r="D1143" s="3">
        <v>0.03</v>
      </c>
      <c r="E1143" s="3">
        <v>11.66</v>
      </c>
      <c r="F1143" s="3">
        <v>7.95</v>
      </c>
      <c r="G1143" s="3" t="s">
        <v>14</v>
      </c>
      <c r="H1143" s="3" t="s">
        <v>70</v>
      </c>
      <c r="I1143" s="3" t="s">
        <v>24</v>
      </c>
      <c r="J1143" s="3" t="s">
        <v>25</v>
      </c>
      <c r="K1143" s="3" t="s">
        <v>18</v>
      </c>
      <c r="L1143" s="3" t="s">
        <v>2114</v>
      </c>
      <c r="M1143" s="3">
        <v>0.57999999999999996</v>
      </c>
      <c r="N1143" s="3" t="s">
        <v>8</v>
      </c>
      <c r="O1143" s="3" t="s">
        <v>9</v>
      </c>
      <c r="P1143" s="3" t="s">
        <v>51</v>
      </c>
      <c r="Q1143" s="3" t="s">
        <v>2115</v>
      </c>
      <c r="R1143" s="3">
        <v>30907</v>
      </c>
      <c r="S1143" s="4">
        <v>42105</v>
      </c>
      <c r="T1143" s="4">
        <v>42114</v>
      </c>
      <c r="U1143" s="3">
        <v>-31.094000000000001</v>
      </c>
      <c r="V1143" s="3">
        <v>22</v>
      </c>
      <c r="W1143" s="3">
        <v>267.32</v>
      </c>
      <c r="X1143" s="3">
        <v>87749</v>
      </c>
      <c r="Y1143" s="3">
        <f>Table1[[#This Row],[Unit Price]]-Table1[[#This Row],[Discount]]</f>
        <v>11.63</v>
      </c>
      <c r="Z1143" s="3" t="s">
        <v>3219</v>
      </c>
    </row>
    <row r="1144" spans="1:26" x14ac:dyDescent="0.2">
      <c r="A1144" s="1">
        <v>721</v>
      </c>
      <c r="B1144" s="1" t="s">
        <v>2116</v>
      </c>
      <c r="C1144" s="1" t="s">
        <v>92</v>
      </c>
      <c r="D1144" s="1">
        <v>0.01</v>
      </c>
      <c r="E1144" s="1">
        <v>7.28</v>
      </c>
      <c r="F1144" s="1">
        <v>11.15</v>
      </c>
      <c r="G1144" s="1" t="s">
        <v>14</v>
      </c>
      <c r="H1144" s="1" t="s">
        <v>70</v>
      </c>
      <c r="I1144" s="1" t="s">
        <v>24</v>
      </c>
      <c r="J1144" s="1" t="s">
        <v>64</v>
      </c>
      <c r="K1144" s="1" t="s">
        <v>49</v>
      </c>
      <c r="L1144" s="1" t="s">
        <v>951</v>
      </c>
      <c r="M1144" s="1">
        <v>0.37</v>
      </c>
      <c r="N1144" s="1" t="s">
        <v>8</v>
      </c>
      <c r="O1144" s="1" t="s">
        <v>28</v>
      </c>
      <c r="P1144" s="1" t="s">
        <v>29</v>
      </c>
      <c r="Q1144" s="1" t="s">
        <v>2117</v>
      </c>
      <c r="R1144" s="1">
        <v>46041</v>
      </c>
      <c r="S1144" s="2">
        <v>42105</v>
      </c>
      <c r="T1144" s="2">
        <v>42107</v>
      </c>
      <c r="U1144" s="1">
        <v>-24.245999999999999</v>
      </c>
      <c r="V1144" s="1">
        <v>1</v>
      </c>
      <c r="W1144" s="1">
        <v>11.21</v>
      </c>
      <c r="X1144" s="1">
        <v>91054</v>
      </c>
      <c r="Y1144" s="1">
        <f>Table1[[#This Row],[Unit Price]]-Table1[[#This Row],[Discount]]</f>
        <v>7.2700000000000005</v>
      </c>
      <c r="Z1144" s="1" t="s">
        <v>3220</v>
      </c>
    </row>
    <row r="1145" spans="1:26" x14ac:dyDescent="0.2">
      <c r="A1145" s="3">
        <v>445</v>
      </c>
      <c r="B1145" s="3" t="s">
        <v>2118</v>
      </c>
      <c r="C1145" s="3" t="s">
        <v>46</v>
      </c>
      <c r="D1145" s="3">
        <v>0.03</v>
      </c>
      <c r="E1145" s="3">
        <v>48.04</v>
      </c>
      <c r="F1145" s="3">
        <v>19.989999999999998</v>
      </c>
      <c r="G1145" s="3" t="s">
        <v>14</v>
      </c>
      <c r="H1145" s="3" t="s">
        <v>3</v>
      </c>
      <c r="I1145" s="3" t="s">
        <v>24</v>
      </c>
      <c r="J1145" s="3" t="s">
        <v>64</v>
      </c>
      <c r="K1145" s="3" t="s">
        <v>49</v>
      </c>
      <c r="L1145" s="3" t="s">
        <v>2119</v>
      </c>
      <c r="M1145" s="3">
        <v>0.37</v>
      </c>
      <c r="N1145" s="3" t="s">
        <v>8</v>
      </c>
      <c r="O1145" s="3" t="s">
        <v>28</v>
      </c>
      <c r="P1145" s="3" t="s">
        <v>109</v>
      </c>
      <c r="Q1145" s="3" t="s">
        <v>1353</v>
      </c>
      <c r="R1145" s="3">
        <v>68701</v>
      </c>
      <c r="S1145" s="4">
        <v>42105</v>
      </c>
      <c r="T1145" s="4">
        <v>42107</v>
      </c>
      <c r="U1145" s="3">
        <v>-4.46</v>
      </c>
      <c r="V1145" s="3">
        <v>2</v>
      </c>
      <c r="W1145" s="3">
        <v>101.71</v>
      </c>
      <c r="X1145" s="3">
        <v>88083</v>
      </c>
      <c r="Y1145" s="3">
        <f>Table1[[#This Row],[Unit Price]]-Table1[[#This Row],[Discount]]</f>
        <v>48.01</v>
      </c>
      <c r="Z1145" s="3" t="s">
        <v>3220</v>
      </c>
    </row>
    <row r="1146" spans="1:26" x14ac:dyDescent="0.2">
      <c r="A1146" s="1">
        <v>918</v>
      </c>
      <c r="B1146" s="1" t="s">
        <v>2120</v>
      </c>
      <c r="C1146" s="1" t="s">
        <v>13</v>
      </c>
      <c r="D1146" s="1">
        <v>0.05</v>
      </c>
      <c r="E1146" s="1">
        <v>35.51</v>
      </c>
      <c r="F1146" s="1">
        <v>6.31</v>
      </c>
      <c r="G1146" s="1" t="s">
        <v>14</v>
      </c>
      <c r="H1146" s="1" t="s">
        <v>15</v>
      </c>
      <c r="I1146" s="1" t="s">
        <v>24</v>
      </c>
      <c r="J1146" s="1" t="s">
        <v>54</v>
      </c>
      <c r="K1146" s="1" t="s">
        <v>49</v>
      </c>
      <c r="L1146" s="1" t="s">
        <v>2121</v>
      </c>
      <c r="M1146" s="1">
        <v>0.57999999999999996</v>
      </c>
      <c r="N1146" s="1" t="s">
        <v>8</v>
      </c>
      <c r="O1146" s="1" t="s">
        <v>35</v>
      </c>
      <c r="P1146" s="1" t="s">
        <v>66</v>
      </c>
      <c r="Q1146" s="1" t="s">
        <v>2122</v>
      </c>
      <c r="R1146" s="1">
        <v>91730</v>
      </c>
      <c r="S1146" s="2">
        <v>42106</v>
      </c>
      <c r="T1146" s="2">
        <v>42108</v>
      </c>
      <c r="U1146" s="1">
        <v>6.11</v>
      </c>
      <c r="V1146" s="1">
        <v>2</v>
      </c>
      <c r="W1146" s="1">
        <v>73.099999999999994</v>
      </c>
      <c r="X1146" s="1">
        <v>90492</v>
      </c>
      <c r="Y1146" s="1">
        <f>Table1[[#This Row],[Unit Price]]-Table1[[#This Row],[Discount]]</f>
        <v>35.46</v>
      </c>
      <c r="Z1146" s="1" t="s">
        <v>3221</v>
      </c>
    </row>
    <row r="1147" spans="1:26" x14ac:dyDescent="0.2">
      <c r="A1147" s="3">
        <v>919</v>
      </c>
      <c r="B1147" s="3" t="s">
        <v>2123</v>
      </c>
      <c r="C1147" s="3" t="s">
        <v>13</v>
      </c>
      <c r="D1147" s="3">
        <v>0.1</v>
      </c>
      <c r="E1147" s="3">
        <v>8.34</v>
      </c>
      <c r="F1147" s="3">
        <v>2.64</v>
      </c>
      <c r="G1147" s="3" t="s">
        <v>14</v>
      </c>
      <c r="H1147" s="3" t="s">
        <v>15</v>
      </c>
      <c r="I1147" s="3" t="s">
        <v>24</v>
      </c>
      <c r="J1147" s="3" t="s">
        <v>544</v>
      </c>
      <c r="K1147" s="3" t="s">
        <v>18</v>
      </c>
      <c r="L1147" s="3" t="s">
        <v>859</v>
      </c>
      <c r="M1147" s="3">
        <v>0.59</v>
      </c>
      <c r="N1147" s="3" t="s">
        <v>8</v>
      </c>
      <c r="O1147" s="3" t="s">
        <v>35</v>
      </c>
      <c r="P1147" s="3" t="s">
        <v>66</v>
      </c>
      <c r="Q1147" s="3" t="s">
        <v>2124</v>
      </c>
      <c r="R1147" s="3">
        <v>96003</v>
      </c>
      <c r="S1147" s="4">
        <v>42106</v>
      </c>
      <c r="T1147" s="4">
        <v>42106</v>
      </c>
      <c r="U1147" s="3">
        <v>-6.34</v>
      </c>
      <c r="V1147" s="3">
        <v>6</v>
      </c>
      <c r="W1147" s="3">
        <v>47.95</v>
      </c>
      <c r="X1147" s="3">
        <v>90492</v>
      </c>
      <c r="Y1147" s="3">
        <f>Table1[[#This Row],[Unit Price]]-Table1[[#This Row],[Discount]]</f>
        <v>8.24</v>
      </c>
      <c r="Z1147" s="3" t="s">
        <v>3221</v>
      </c>
    </row>
    <row r="1148" spans="1:26" x14ac:dyDescent="0.2">
      <c r="A1148" s="1">
        <v>920</v>
      </c>
      <c r="B1148" s="1" t="s">
        <v>1857</v>
      </c>
      <c r="C1148" s="1" t="s">
        <v>13</v>
      </c>
      <c r="D1148" s="1">
        <v>0.03</v>
      </c>
      <c r="E1148" s="1">
        <v>8.0399999999999991</v>
      </c>
      <c r="F1148" s="1">
        <v>8.94</v>
      </c>
      <c r="G1148" s="1" t="s">
        <v>14</v>
      </c>
      <c r="H1148" s="1" t="s">
        <v>15</v>
      </c>
      <c r="I1148" s="1" t="s">
        <v>24</v>
      </c>
      <c r="J1148" s="1" t="s">
        <v>48</v>
      </c>
      <c r="K1148" s="1" t="s">
        <v>49</v>
      </c>
      <c r="L1148" s="1" t="s">
        <v>2125</v>
      </c>
      <c r="M1148" s="1">
        <v>0.4</v>
      </c>
      <c r="N1148" s="1" t="s">
        <v>8</v>
      </c>
      <c r="O1148" s="1" t="s">
        <v>35</v>
      </c>
      <c r="P1148" s="1" t="s">
        <v>66</v>
      </c>
      <c r="Q1148" s="1" t="s">
        <v>1205</v>
      </c>
      <c r="R1148" s="1">
        <v>92374</v>
      </c>
      <c r="S1148" s="2">
        <v>42106</v>
      </c>
      <c r="T1148" s="2">
        <v>42108</v>
      </c>
      <c r="U1148" s="1">
        <v>-160.27549999999999</v>
      </c>
      <c r="V1148" s="1">
        <v>9</v>
      </c>
      <c r="W1148" s="1">
        <v>76.77</v>
      </c>
      <c r="X1148" s="1">
        <v>90492</v>
      </c>
      <c r="Y1148" s="1">
        <f>Table1[[#This Row],[Unit Price]]-Table1[[#This Row],[Discount]]</f>
        <v>8.01</v>
      </c>
      <c r="Z1148" s="1" t="s">
        <v>3221</v>
      </c>
    </row>
    <row r="1149" spans="1:26" x14ac:dyDescent="0.2">
      <c r="A1149" s="3">
        <v>754</v>
      </c>
      <c r="B1149" s="3" t="s">
        <v>2126</v>
      </c>
      <c r="C1149" s="3" t="s">
        <v>23</v>
      </c>
      <c r="D1149" s="3">
        <v>0.06</v>
      </c>
      <c r="E1149" s="3">
        <v>119.99</v>
      </c>
      <c r="F1149" s="3">
        <v>14</v>
      </c>
      <c r="G1149" s="3" t="s">
        <v>2</v>
      </c>
      <c r="H1149" s="3" t="s">
        <v>15</v>
      </c>
      <c r="I1149" s="3" t="s">
        <v>16</v>
      </c>
      <c r="J1149" s="3" t="s">
        <v>32</v>
      </c>
      <c r="K1149" s="3" t="s">
        <v>33</v>
      </c>
      <c r="L1149" s="3" t="s">
        <v>2127</v>
      </c>
      <c r="M1149" s="3">
        <v>0.36</v>
      </c>
      <c r="N1149" s="3" t="s">
        <v>8</v>
      </c>
      <c r="O1149" s="3" t="s">
        <v>35</v>
      </c>
      <c r="P1149" s="3" t="s">
        <v>564</v>
      </c>
      <c r="Q1149" s="3" t="s">
        <v>2128</v>
      </c>
      <c r="R1149" s="3">
        <v>86314</v>
      </c>
      <c r="S1149" s="4">
        <v>42106</v>
      </c>
      <c r="T1149" s="4">
        <v>42113</v>
      </c>
      <c r="U1149" s="3">
        <v>-207.679788</v>
      </c>
      <c r="V1149" s="3">
        <v>2</v>
      </c>
      <c r="W1149" s="3">
        <v>243.86</v>
      </c>
      <c r="X1149" s="3">
        <v>90439</v>
      </c>
      <c r="Y1149" s="3">
        <f>Table1[[#This Row],[Unit Price]]-Table1[[#This Row],[Discount]]</f>
        <v>119.92999999999999</v>
      </c>
      <c r="Z1149" s="3" t="s">
        <v>3221</v>
      </c>
    </row>
    <row r="1150" spans="1:26" x14ac:dyDescent="0.2">
      <c r="A1150" s="1">
        <v>3221</v>
      </c>
      <c r="B1150" s="1" t="s">
        <v>2129</v>
      </c>
      <c r="C1150" s="1" t="s">
        <v>46</v>
      </c>
      <c r="D1150" s="1">
        <v>0.03</v>
      </c>
      <c r="E1150" s="1">
        <v>6.68</v>
      </c>
      <c r="F1150" s="1">
        <v>1.5</v>
      </c>
      <c r="G1150" s="1" t="s">
        <v>14</v>
      </c>
      <c r="H1150" s="1" t="s">
        <v>70</v>
      </c>
      <c r="I1150" s="1" t="s">
        <v>24</v>
      </c>
      <c r="J1150" s="1" t="s">
        <v>25</v>
      </c>
      <c r="K1150" s="1" t="s">
        <v>26</v>
      </c>
      <c r="L1150" s="1" t="s">
        <v>1844</v>
      </c>
      <c r="M1150" s="1">
        <v>0.48</v>
      </c>
      <c r="N1150" s="1" t="s">
        <v>8</v>
      </c>
      <c r="O1150" s="1" t="s">
        <v>9</v>
      </c>
      <c r="P1150" s="1" t="s">
        <v>99</v>
      </c>
      <c r="Q1150" s="1" t="s">
        <v>2130</v>
      </c>
      <c r="R1150" s="1">
        <v>33322</v>
      </c>
      <c r="S1150" s="2">
        <v>42106</v>
      </c>
      <c r="T1150" s="2">
        <v>42107</v>
      </c>
      <c r="U1150" s="1">
        <v>-577.30399999999997</v>
      </c>
      <c r="V1150" s="1">
        <v>7</v>
      </c>
      <c r="W1150" s="1">
        <v>48.32</v>
      </c>
      <c r="X1150" s="1">
        <v>90815</v>
      </c>
      <c r="Y1150" s="1">
        <f>Table1[[#This Row],[Unit Price]]-Table1[[#This Row],[Discount]]</f>
        <v>6.6499999999999995</v>
      </c>
      <c r="Z1150" s="1" t="s">
        <v>3219</v>
      </c>
    </row>
    <row r="1151" spans="1:26" x14ac:dyDescent="0.2">
      <c r="A1151" s="3">
        <v>171</v>
      </c>
      <c r="B1151" s="3" t="s">
        <v>2131</v>
      </c>
      <c r="C1151" s="3" t="s">
        <v>1</v>
      </c>
      <c r="D1151" s="3">
        <v>0.05</v>
      </c>
      <c r="E1151" s="3">
        <v>1.88</v>
      </c>
      <c r="F1151" s="3">
        <v>1.49</v>
      </c>
      <c r="G1151" s="3" t="s">
        <v>14</v>
      </c>
      <c r="H1151" s="3" t="s">
        <v>70</v>
      </c>
      <c r="I1151" s="3" t="s">
        <v>24</v>
      </c>
      <c r="J1151" s="3" t="s">
        <v>48</v>
      </c>
      <c r="K1151" s="3" t="s">
        <v>49</v>
      </c>
      <c r="L1151" s="3" t="s">
        <v>589</v>
      </c>
      <c r="M1151" s="3">
        <v>0.37</v>
      </c>
      <c r="N1151" s="3" t="s">
        <v>8</v>
      </c>
      <c r="O1151" s="3" t="s">
        <v>87</v>
      </c>
      <c r="P1151" s="3" t="s">
        <v>373</v>
      </c>
      <c r="Q1151" s="3" t="s">
        <v>781</v>
      </c>
      <c r="R1151" s="3">
        <v>7024</v>
      </c>
      <c r="S1151" s="4">
        <v>42107</v>
      </c>
      <c r="T1151" s="4">
        <v>42109</v>
      </c>
      <c r="U1151" s="3">
        <v>-2.9095</v>
      </c>
      <c r="V1151" s="3">
        <v>1</v>
      </c>
      <c r="W1151" s="3">
        <v>3.42</v>
      </c>
      <c r="X1151" s="3">
        <v>87464</v>
      </c>
      <c r="Y1151" s="3">
        <f>Table1[[#This Row],[Unit Price]]-Table1[[#This Row],[Discount]]</f>
        <v>1.8299999999999998</v>
      </c>
      <c r="Z1151" s="3" t="s">
        <v>3222</v>
      </c>
    </row>
    <row r="1152" spans="1:26" x14ac:dyDescent="0.2">
      <c r="A1152" s="1">
        <v>1561</v>
      </c>
      <c r="B1152" s="1" t="s">
        <v>1428</v>
      </c>
      <c r="C1152" s="1" t="s">
        <v>1</v>
      </c>
      <c r="D1152" s="1">
        <v>0.05</v>
      </c>
      <c r="E1152" s="1">
        <v>12.2</v>
      </c>
      <c r="F1152" s="1">
        <v>6.02</v>
      </c>
      <c r="G1152" s="1" t="s">
        <v>14</v>
      </c>
      <c r="H1152" s="1" t="s">
        <v>70</v>
      </c>
      <c r="I1152" s="1" t="s">
        <v>4</v>
      </c>
      <c r="J1152" s="1" t="s">
        <v>102</v>
      </c>
      <c r="K1152" s="1" t="s">
        <v>18</v>
      </c>
      <c r="L1152" s="1" t="s">
        <v>2132</v>
      </c>
      <c r="M1152" s="1">
        <v>0.43</v>
      </c>
      <c r="N1152" s="1" t="s">
        <v>8</v>
      </c>
      <c r="O1152" s="1" t="s">
        <v>28</v>
      </c>
      <c r="P1152" s="1" t="s">
        <v>163</v>
      </c>
      <c r="Q1152" s="1" t="s">
        <v>1430</v>
      </c>
      <c r="R1152" s="1">
        <v>76063</v>
      </c>
      <c r="S1152" s="2">
        <v>42107</v>
      </c>
      <c r="T1152" s="2">
        <v>42108</v>
      </c>
      <c r="U1152" s="1">
        <v>-6.6420000000000003</v>
      </c>
      <c r="V1152" s="1">
        <v>5</v>
      </c>
      <c r="W1152" s="1">
        <v>63.93</v>
      </c>
      <c r="X1152" s="1">
        <v>88094</v>
      </c>
      <c r="Y1152" s="1">
        <f>Table1[[#This Row],[Unit Price]]-Table1[[#This Row],[Discount]]</f>
        <v>12.149999999999999</v>
      </c>
      <c r="Z1152" s="1" t="s">
        <v>3220</v>
      </c>
    </row>
    <row r="1153" spans="1:26" x14ac:dyDescent="0.2">
      <c r="A1153" s="3">
        <v>2738</v>
      </c>
      <c r="B1153" s="3" t="s">
        <v>2133</v>
      </c>
      <c r="C1153" s="3" t="s">
        <v>1</v>
      </c>
      <c r="D1153" s="3">
        <v>0.02</v>
      </c>
      <c r="E1153" s="3">
        <v>33.979999999999997</v>
      </c>
      <c r="F1153" s="3">
        <v>1.99</v>
      </c>
      <c r="G1153" s="3" t="s">
        <v>14</v>
      </c>
      <c r="H1153" s="3" t="s">
        <v>3</v>
      </c>
      <c r="I1153" s="3" t="s">
        <v>16</v>
      </c>
      <c r="J1153" s="3" t="s">
        <v>17</v>
      </c>
      <c r="K1153" s="3" t="s">
        <v>18</v>
      </c>
      <c r="L1153" s="3" t="s">
        <v>2134</v>
      </c>
      <c r="M1153" s="3">
        <v>0.45</v>
      </c>
      <c r="N1153" s="3" t="s">
        <v>8</v>
      </c>
      <c r="O1153" s="3" t="s">
        <v>87</v>
      </c>
      <c r="P1153" s="3" t="s">
        <v>609</v>
      </c>
      <c r="Q1153" s="3" t="s">
        <v>610</v>
      </c>
      <c r="R1153" s="3">
        <v>5403</v>
      </c>
      <c r="S1153" s="4">
        <v>42107</v>
      </c>
      <c r="T1153" s="4">
        <v>42109</v>
      </c>
      <c r="U1153" s="3">
        <v>164.06129999999999</v>
      </c>
      <c r="V1153" s="3">
        <v>7</v>
      </c>
      <c r="W1153" s="3">
        <v>237.77</v>
      </c>
      <c r="X1153" s="3">
        <v>89017</v>
      </c>
      <c r="Y1153" s="3">
        <f>Table1[[#This Row],[Unit Price]]-Table1[[#This Row],[Discount]]</f>
        <v>33.959999999999994</v>
      </c>
      <c r="Z1153" s="3" t="s">
        <v>3222</v>
      </c>
    </row>
    <row r="1154" spans="1:26" x14ac:dyDescent="0.2">
      <c r="A1154" s="1">
        <v>3169</v>
      </c>
      <c r="B1154" s="1" t="s">
        <v>2135</v>
      </c>
      <c r="C1154" s="1" t="s">
        <v>1</v>
      </c>
      <c r="D1154" s="1">
        <v>0.08</v>
      </c>
      <c r="E1154" s="1">
        <v>7.28</v>
      </c>
      <c r="F1154" s="1">
        <v>11.15</v>
      </c>
      <c r="G1154" s="1" t="s">
        <v>63</v>
      </c>
      <c r="H1154" s="1" t="s">
        <v>3</v>
      </c>
      <c r="I1154" s="1" t="s">
        <v>24</v>
      </c>
      <c r="J1154" s="1" t="s">
        <v>64</v>
      </c>
      <c r="K1154" s="1" t="s">
        <v>49</v>
      </c>
      <c r="L1154" s="1" t="s">
        <v>951</v>
      </c>
      <c r="M1154" s="1">
        <v>0.37</v>
      </c>
      <c r="N1154" s="1" t="s">
        <v>8</v>
      </c>
      <c r="O1154" s="1" t="s">
        <v>9</v>
      </c>
      <c r="P1154" s="1" t="s">
        <v>99</v>
      </c>
      <c r="Q1154" s="1" t="s">
        <v>2136</v>
      </c>
      <c r="R1154" s="1">
        <v>32127</v>
      </c>
      <c r="S1154" s="2">
        <v>42107</v>
      </c>
      <c r="T1154" s="2">
        <v>42108</v>
      </c>
      <c r="U1154" s="1">
        <v>-44.414999999999999</v>
      </c>
      <c r="V1154" s="1">
        <v>1</v>
      </c>
      <c r="W1154" s="1">
        <v>14.66</v>
      </c>
      <c r="X1154" s="1">
        <v>86490</v>
      </c>
      <c r="Y1154" s="1">
        <f>Table1[[#This Row],[Unit Price]]-Table1[[#This Row],[Discount]]</f>
        <v>7.2</v>
      </c>
      <c r="Z1154" s="1" t="s">
        <v>3219</v>
      </c>
    </row>
    <row r="1155" spans="1:26" x14ac:dyDescent="0.2">
      <c r="A1155" s="3">
        <v>2973</v>
      </c>
      <c r="B1155" s="3" t="s">
        <v>2137</v>
      </c>
      <c r="C1155" s="3" t="s">
        <v>13</v>
      </c>
      <c r="D1155" s="3">
        <v>0.01</v>
      </c>
      <c r="E1155" s="3">
        <v>30.97</v>
      </c>
      <c r="F1155" s="3">
        <v>4</v>
      </c>
      <c r="G1155" s="3" t="s">
        <v>14</v>
      </c>
      <c r="H1155" s="3" t="s">
        <v>47</v>
      </c>
      <c r="I1155" s="3" t="s">
        <v>16</v>
      </c>
      <c r="J1155" s="3" t="s">
        <v>17</v>
      </c>
      <c r="K1155" s="3" t="s">
        <v>49</v>
      </c>
      <c r="L1155" s="3" t="s">
        <v>2138</v>
      </c>
      <c r="M1155" s="3">
        <v>0.74</v>
      </c>
      <c r="N1155" s="3" t="s">
        <v>8</v>
      </c>
      <c r="O1155" s="3" t="s">
        <v>28</v>
      </c>
      <c r="P1155" s="3" t="s">
        <v>333</v>
      </c>
      <c r="Q1155" s="3" t="s">
        <v>2139</v>
      </c>
      <c r="R1155" s="3">
        <v>53151</v>
      </c>
      <c r="S1155" s="4">
        <v>42107</v>
      </c>
      <c r="T1155" s="4">
        <v>42109</v>
      </c>
      <c r="U1155" s="3">
        <v>17.102799999999998</v>
      </c>
      <c r="V1155" s="3">
        <v>17</v>
      </c>
      <c r="W1155" s="3">
        <v>523.05999999999995</v>
      </c>
      <c r="X1155" s="3">
        <v>87186</v>
      </c>
      <c r="Y1155" s="3">
        <f>Table1[[#This Row],[Unit Price]]-Table1[[#This Row],[Discount]]</f>
        <v>30.959999999999997</v>
      </c>
      <c r="Z1155" s="3" t="s">
        <v>3220</v>
      </c>
    </row>
    <row r="1156" spans="1:26" x14ac:dyDescent="0.2">
      <c r="A1156" s="1">
        <v>2973</v>
      </c>
      <c r="B1156" s="1" t="s">
        <v>2137</v>
      </c>
      <c r="C1156" s="1" t="s">
        <v>13</v>
      </c>
      <c r="D1156" s="1">
        <v>0.08</v>
      </c>
      <c r="E1156" s="1">
        <v>125.99</v>
      </c>
      <c r="F1156" s="1">
        <v>7.69</v>
      </c>
      <c r="G1156" s="1" t="s">
        <v>14</v>
      </c>
      <c r="H1156" s="1" t="s">
        <v>47</v>
      </c>
      <c r="I1156" s="1" t="s">
        <v>16</v>
      </c>
      <c r="J1156" s="1" t="s">
        <v>111</v>
      </c>
      <c r="K1156" s="1" t="s">
        <v>49</v>
      </c>
      <c r="L1156" s="1" t="s">
        <v>1025</v>
      </c>
      <c r="M1156" s="1">
        <v>0.57999999999999996</v>
      </c>
      <c r="N1156" s="1" t="s">
        <v>8</v>
      </c>
      <c r="O1156" s="1" t="s">
        <v>28</v>
      </c>
      <c r="P1156" s="1" t="s">
        <v>333</v>
      </c>
      <c r="Q1156" s="1" t="s">
        <v>2139</v>
      </c>
      <c r="R1156" s="1">
        <v>53151</v>
      </c>
      <c r="S1156" s="2">
        <v>42107</v>
      </c>
      <c r="T1156" s="2">
        <v>42109</v>
      </c>
      <c r="U1156" s="1">
        <v>1269.3819599999999</v>
      </c>
      <c r="V1156" s="1">
        <v>23</v>
      </c>
      <c r="W1156" s="1">
        <v>2424.6799999999998</v>
      </c>
      <c r="X1156" s="1">
        <v>87186</v>
      </c>
      <c r="Y1156" s="1">
        <f>Table1[[#This Row],[Unit Price]]-Table1[[#This Row],[Discount]]</f>
        <v>125.91</v>
      </c>
      <c r="Z1156" s="1" t="s">
        <v>3220</v>
      </c>
    </row>
    <row r="1157" spans="1:26" x14ac:dyDescent="0.2">
      <c r="A1157" s="3">
        <v>2250</v>
      </c>
      <c r="B1157" s="3" t="s">
        <v>2140</v>
      </c>
      <c r="C1157" s="3" t="s">
        <v>23</v>
      </c>
      <c r="D1157" s="3">
        <v>0</v>
      </c>
      <c r="E1157" s="3">
        <v>2.08</v>
      </c>
      <c r="F1157" s="3">
        <v>5.33</v>
      </c>
      <c r="G1157" s="3" t="s">
        <v>14</v>
      </c>
      <c r="H1157" s="3" t="s">
        <v>47</v>
      </c>
      <c r="I1157" s="3" t="s">
        <v>4</v>
      </c>
      <c r="J1157" s="3" t="s">
        <v>102</v>
      </c>
      <c r="K1157" s="3" t="s">
        <v>49</v>
      </c>
      <c r="L1157" s="3" t="s">
        <v>435</v>
      </c>
      <c r="M1157" s="3">
        <v>0.43</v>
      </c>
      <c r="N1157" s="3" t="s">
        <v>8</v>
      </c>
      <c r="O1157" s="3" t="s">
        <v>87</v>
      </c>
      <c r="P1157" s="3" t="s">
        <v>296</v>
      </c>
      <c r="Q1157" s="3" t="s">
        <v>2141</v>
      </c>
      <c r="R1157" s="3">
        <v>16801</v>
      </c>
      <c r="S1157" s="4">
        <v>42107</v>
      </c>
      <c r="T1157" s="4">
        <v>42114</v>
      </c>
      <c r="U1157" s="3">
        <v>-192.5532</v>
      </c>
      <c r="V1157" s="3">
        <v>22</v>
      </c>
      <c r="W1157" s="3">
        <v>51.41</v>
      </c>
      <c r="X1157" s="3">
        <v>86699</v>
      </c>
      <c r="Y1157" s="3">
        <f>Table1[[#This Row],[Unit Price]]-Table1[[#This Row],[Discount]]</f>
        <v>2.08</v>
      </c>
      <c r="Z1157" s="3" t="s">
        <v>3222</v>
      </c>
    </row>
    <row r="1158" spans="1:26" x14ac:dyDescent="0.2">
      <c r="A1158" s="1">
        <v>940</v>
      </c>
      <c r="B1158" s="1" t="s">
        <v>2142</v>
      </c>
      <c r="C1158" s="1" t="s">
        <v>23</v>
      </c>
      <c r="D1158" s="1">
        <v>0.09</v>
      </c>
      <c r="E1158" s="1">
        <v>100.98</v>
      </c>
      <c r="F1158" s="1">
        <v>35.840000000000003</v>
      </c>
      <c r="G1158" s="1" t="s">
        <v>2</v>
      </c>
      <c r="H1158" s="1" t="s">
        <v>47</v>
      </c>
      <c r="I1158" s="1" t="s">
        <v>4</v>
      </c>
      <c r="J1158" s="1" t="s">
        <v>93</v>
      </c>
      <c r="K1158" s="1" t="s">
        <v>6</v>
      </c>
      <c r="L1158" s="1" t="s">
        <v>94</v>
      </c>
      <c r="M1158" s="1">
        <v>0.62</v>
      </c>
      <c r="N1158" s="1" t="s">
        <v>8</v>
      </c>
      <c r="O1158" s="1" t="s">
        <v>87</v>
      </c>
      <c r="P1158" s="1" t="s">
        <v>224</v>
      </c>
      <c r="Q1158" s="1" t="s">
        <v>2143</v>
      </c>
      <c r="R1158" s="1">
        <v>6776</v>
      </c>
      <c r="S1158" s="2">
        <v>42108</v>
      </c>
      <c r="T1158" s="2">
        <v>42113</v>
      </c>
      <c r="U1158" s="1">
        <v>-193.58</v>
      </c>
      <c r="V1158" s="1">
        <v>4</v>
      </c>
      <c r="W1158" s="1">
        <v>396.19</v>
      </c>
      <c r="X1158" s="1">
        <v>90844</v>
      </c>
      <c r="Y1158" s="1">
        <f>Table1[[#This Row],[Unit Price]]-Table1[[#This Row],[Discount]]</f>
        <v>100.89</v>
      </c>
      <c r="Z1158" s="1" t="s">
        <v>3222</v>
      </c>
    </row>
    <row r="1159" spans="1:26" x14ac:dyDescent="0.2">
      <c r="A1159" s="3">
        <v>329</v>
      </c>
      <c r="B1159" s="3" t="s">
        <v>2144</v>
      </c>
      <c r="C1159" s="3" t="s">
        <v>92</v>
      </c>
      <c r="D1159" s="3">
        <v>0.06</v>
      </c>
      <c r="E1159" s="3">
        <v>296.18</v>
      </c>
      <c r="F1159" s="3">
        <v>54.12</v>
      </c>
      <c r="G1159" s="3" t="s">
        <v>2</v>
      </c>
      <c r="H1159" s="3" t="s">
        <v>47</v>
      </c>
      <c r="I1159" s="3" t="s">
        <v>4</v>
      </c>
      <c r="J1159" s="3" t="s">
        <v>5</v>
      </c>
      <c r="K1159" s="3" t="s">
        <v>6</v>
      </c>
      <c r="L1159" s="3" t="s">
        <v>1055</v>
      </c>
      <c r="M1159" s="3">
        <v>0.76</v>
      </c>
      <c r="N1159" s="3" t="s">
        <v>8</v>
      </c>
      <c r="O1159" s="3" t="s">
        <v>87</v>
      </c>
      <c r="P1159" s="3" t="s">
        <v>307</v>
      </c>
      <c r="Q1159" s="3" t="s">
        <v>308</v>
      </c>
      <c r="R1159" s="3">
        <v>4073</v>
      </c>
      <c r="S1159" s="4">
        <v>42108</v>
      </c>
      <c r="T1159" s="4">
        <v>42109</v>
      </c>
      <c r="U1159" s="3">
        <v>-715.77820599999995</v>
      </c>
      <c r="V1159" s="3">
        <v>5</v>
      </c>
      <c r="W1159" s="3">
        <v>1170.21</v>
      </c>
      <c r="X1159" s="3">
        <v>89726</v>
      </c>
      <c r="Y1159" s="3">
        <f>Table1[[#This Row],[Unit Price]]-Table1[[#This Row],[Discount]]</f>
        <v>296.12</v>
      </c>
      <c r="Z1159" s="3" t="s">
        <v>3222</v>
      </c>
    </row>
    <row r="1160" spans="1:26" x14ac:dyDescent="0.2">
      <c r="A1160" s="1">
        <v>331</v>
      </c>
      <c r="B1160" s="1" t="s">
        <v>2145</v>
      </c>
      <c r="C1160" s="1" t="s">
        <v>92</v>
      </c>
      <c r="D1160" s="1">
        <v>0.01</v>
      </c>
      <c r="E1160" s="1">
        <v>29.1</v>
      </c>
      <c r="F1160" s="1">
        <v>4</v>
      </c>
      <c r="G1160" s="1" t="s">
        <v>63</v>
      </c>
      <c r="H1160" s="1" t="s">
        <v>47</v>
      </c>
      <c r="I1160" s="1" t="s">
        <v>16</v>
      </c>
      <c r="J1160" s="1" t="s">
        <v>17</v>
      </c>
      <c r="K1160" s="1" t="s">
        <v>49</v>
      </c>
      <c r="L1160" s="1" t="s">
        <v>2146</v>
      </c>
      <c r="M1160" s="1">
        <v>0.78</v>
      </c>
      <c r="N1160" s="1" t="s">
        <v>8</v>
      </c>
      <c r="O1160" s="1" t="s">
        <v>87</v>
      </c>
      <c r="P1160" s="1" t="s">
        <v>1332</v>
      </c>
      <c r="Q1160" s="1" t="s">
        <v>2147</v>
      </c>
      <c r="R1160" s="1">
        <v>3045</v>
      </c>
      <c r="S1160" s="2">
        <v>42108</v>
      </c>
      <c r="T1160" s="2">
        <v>42110</v>
      </c>
      <c r="U1160" s="1">
        <v>-22.82</v>
      </c>
      <c r="V1160" s="1">
        <v>8</v>
      </c>
      <c r="W1160" s="1">
        <v>243.32</v>
      </c>
      <c r="X1160" s="1">
        <v>89726</v>
      </c>
      <c r="Y1160" s="1">
        <f>Table1[[#This Row],[Unit Price]]-Table1[[#This Row],[Discount]]</f>
        <v>29.09</v>
      </c>
      <c r="Z1160" s="1" t="s">
        <v>3222</v>
      </c>
    </row>
    <row r="1161" spans="1:26" x14ac:dyDescent="0.2">
      <c r="A1161" s="3">
        <v>1559</v>
      </c>
      <c r="B1161" s="3" t="s">
        <v>2148</v>
      </c>
      <c r="C1161" s="3" t="s">
        <v>1</v>
      </c>
      <c r="D1161" s="3">
        <v>0.1</v>
      </c>
      <c r="E1161" s="3">
        <v>226.67</v>
      </c>
      <c r="F1161" s="3">
        <v>28.16</v>
      </c>
      <c r="G1161" s="3" t="s">
        <v>2</v>
      </c>
      <c r="H1161" s="3" t="s">
        <v>15</v>
      </c>
      <c r="I1161" s="3" t="s">
        <v>4</v>
      </c>
      <c r="J1161" s="3" t="s">
        <v>85</v>
      </c>
      <c r="K1161" s="3" t="s">
        <v>33</v>
      </c>
      <c r="L1161" s="3" t="s">
        <v>1352</v>
      </c>
      <c r="M1161" s="3">
        <v>0.59</v>
      </c>
      <c r="N1161" s="3" t="s">
        <v>8</v>
      </c>
      <c r="O1161" s="3" t="s">
        <v>9</v>
      </c>
      <c r="P1161" s="3" t="s">
        <v>218</v>
      </c>
      <c r="Q1161" s="3" t="s">
        <v>2149</v>
      </c>
      <c r="R1161" s="3">
        <v>24060</v>
      </c>
      <c r="S1161" s="4">
        <v>42109</v>
      </c>
      <c r="T1161" s="4">
        <v>42111</v>
      </c>
      <c r="U1161" s="3">
        <v>-390.76799999999997</v>
      </c>
      <c r="V1161" s="3">
        <v>5</v>
      </c>
      <c r="W1161" s="3">
        <v>1088.26</v>
      </c>
      <c r="X1161" s="3">
        <v>87424</v>
      </c>
      <c r="Y1161" s="3">
        <f>Table1[[#This Row],[Unit Price]]-Table1[[#This Row],[Discount]]</f>
        <v>226.57</v>
      </c>
      <c r="Z1161" s="3" t="s">
        <v>3219</v>
      </c>
    </row>
    <row r="1162" spans="1:26" x14ac:dyDescent="0.2">
      <c r="A1162" s="1">
        <v>1632</v>
      </c>
      <c r="B1162" s="1" t="s">
        <v>497</v>
      </c>
      <c r="C1162" s="1" t="s">
        <v>13</v>
      </c>
      <c r="D1162" s="1">
        <v>0.02</v>
      </c>
      <c r="E1162" s="1">
        <v>25.99</v>
      </c>
      <c r="F1162" s="1">
        <v>5.37</v>
      </c>
      <c r="G1162" s="1" t="s">
        <v>14</v>
      </c>
      <c r="H1162" s="1" t="s">
        <v>47</v>
      </c>
      <c r="I1162" s="1" t="s">
        <v>24</v>
      </c>
      <c r="J1162" s="1" t="s">
        <v>25</v>
      </c>
      <c r="K1162" s="1" t="s">
        <v>49</v>
      </c>
      <c r="L1162" s="1" t="s">
        <v>1202</v>
      </c>
      <c r="M1162" s="1">
        <v>0.56000000000000005</v>
      </c>
      <c r="N1162" s="1" t="s">
        <v>8</v>
      </c>
      <c r="O1162" s="1" t="s">
        <v>9</v>
      </c>
      <c r="P1162" s="1" t="s">
        <v>10</v>
      </c>
      <c r="Q1162" s="1" t="s">
        <v>499</v>
      </c>
      <c r="R1162" s="1">
        <v>39401</v>
      </c>
      <c r="S1162" s="2">
        <v>42109</v>
      </c>
      <c r="T1162" s="2">
        <v>42111</v>
      </c>
      <c r="U1162" s="1">
        <v>-88.158000000000001</v>
      </c>
      <c r="V1162" s="1">
        <v>9</v>
      </c>
      <c r="W1162" s="1">
        <v>243.24</v>
      </c>
      <c r="X1162" s="1">
        <v>90533</v>
      </c>
      <c r="Y1162" s="1">
        <f>Table1[[#This Row],[Unit Price]]-Table1[[#This Row],[Discount]]</f>
        <v>25.97</v>
      </c>
      <c r="Z1162" s="1" t="s">
        <v>3219</v>
      </c>
    </row>
    <row r="1163" spans="1:26" x14ac:dyDescent="0.2">
      <c r="A1163" s="3">
        <v>553</v>
      </c>
      <c r="B1163" s="3" t="s">
        <v>827</v>
      </c>
      <c r="C1163" s="3" t="s">
        <v>23</v>
      </c>
      <c r="D1163" s="3">
        <v>0.01</v>
      </c>
      <c r="E1163" s="3">
        <v>4.9800000000000004</v>
      </c>
      <c r="F1163" s="3">
        <v>7.44</v>
      </c>
      <c r="G1163" s="3" t="s">
        <v>14</v>
      </c>
      <c r="H1163" s="3" t="s">
        <v>70</v>
      </c>
      <c r="I1163" s="3" t="s">
        <v>24</v>
      </c>
      <c r="J1163" s="3" t="s">
        <v>64</v>
      </c>
      <c r="K1163" s="3" t="s">
        <v>49</v>
      </c>
      <c r="L1163" s="3" t="s">
        <v>2150</v>
      </c>
      <c r="M1163" s="3">
        <v>0.36</v>
      </c>
      <c r="N1163" s="3" t="s">
        <v>8</v>
      </c>
      <c r="O1163" s="3" t="s">
        <v>35</v>
      </c>
      <c r="P1163" s="3" t="s">
        <v>66</v>
      </c>
      <c r="Q1163" s="3" t="s">
        <v>76</v>
      </c>
      <c r="R1163" s="3">
        <v>90008</v>
      </c>
      <c r="S1163" s="4">
        <v>42109</v>
      </c>
      <c r="T1163" s="4">
        <v>42118</v>
      </c>
      <c r="U1163" s="3">
        <v>-179.59200000000001</v>
      </c>
      <c r="V1163" s="3">
        <v>63</v>
      </c>
      <c r="W1163" s="3">
        <v>330.21</v>
      </c>
      <c r="X1163" s="3">
        <v>8165</v>
      </c>
      <c r="Y1163" s="3">
        <f>Table1[[#This Row],[Unit Price]]-Table1[[#This Row],[Discount]]</f>
        <v>4.9700000000000006</v>
      </c>
      <c r="Z1163" s="3" t="s">
        <v>3221</v>
      </c>
    </row>
    <row r="1164" spans="1:26" x14ac:dyDescent="0.2">
      <c r="A1164" s="1">
        <v>555</v>
      </c>
      <c r="B1164" s="1" t="s">
        <v>1276</v>
      </c>
      <c r="C1164" s="1" t="s">
        <v>23</v>
      </c>
      <c r="D1164" s="1">
        <v>0.01</v>
      </c>
      <c r="E1164" s="1">
        <v>4.9800000000000004</v>
      </c>
      <c r="F1164" s="1">
        <v>7.44</v>
      </c>
      <c r="G1164" s="1" t="s">
        <v>14</v>
      </c>
      <c r="H1164" s="1" t="s">
        <v>70</v>
      </c>
      <c r="I1164" s="1" t="s">
        <v>24</v>
      </c>
      <c r="J1164" s="1" t="s">
        <v>64</v>
      </c>
      <c r="K1164" s="1" t="s">
        <v>49</v>
      </c>
      <c r="L1164" s="1" t="s">
        <v>2150</v>
      </c>
      <c r="M1164" s="1">
        <v>0.36</v>
      </c>
      <c r="N1164" s="1" t="s">
        <v>8</v>
      </c>
      <c r="O1164" s="1" t="s">
        <v>35</v>
      </c>
      <c r="P1164" s="1" t="s">
        <v>122</v>
      </c>
      <c r="Q1164" s="1" t="s">
        <v>1277</v>
      </c>
      <c r="R1164" s="1">
        <v>84062</v>
      </c>
      <c r="S1164" s="2">
        <v>42109</v>
      </c>
      <c r="T1164" s="2">
        <v>42118</v>
      </c>
      <c r="U1164" s="1">
        <v>-161.6328</v>
      </c>
      <c r="V1164" s="1">
        <v>16</v>
      </c>
      <c r="W1164" s="1">
        <v>83.86</v>
      </c>
      <c r="X1164" s="1">
        <v>86191</v>
      </c>
      <c r="Y1164" s="1">
        <f>Table1[[#This Row],[Unit Price]]-Table1[[#This Row],[Discount]]</f>
        <v>4.9700000000000006</v>
      </c>
      <c r="Z1164" s="1" t="s">
        <v>3221</v>
      </c>
    </row>
    <row r="1165" spans="1:26" x14ac:dyDescent="0.2">
      <c r="A1165" s="3">
        <v>2952</v>
      </c>
      <c r="B1165" s="3" t="s">
        <v>2151</v>
      </c>
      <c r="C1165" s="3" t="s">
        <v>92</v>
      </c>
      <c r="D1165" s="3">
        <v>0.08</v>
      </c>
      <c r="E1165" s="3">
        <v>5.74</v>
      </c>
      <c r="F1165" s="3">
        <v>5.01</v>
      </c>
      <c r="G1165" s="3" t="s">
        <v>63</v>
      </c>
      <c r="H1165" s="3" t="s">
        <v>70</v>
      </c>
      <c r="I1165" s="3" t="s">
        <v>24</v>
      </c>
      <c r="J1165" s="3" t="s">
        <v>48</v>
      </c>
      <c r="K1165" s="3" t="s">
        <v>49</v>
      </c>
      <c r="L1165" s="3" t="s">
        <v>1041</v>
      </c>
      <c r="M1165" s="3">
        <v>0.39</v>
      </c>
      <c r="N1165" s="3" t="s">
        <v>8</v>
      </c>
      <c r="O1165" s="3" t="s">
        <v>87</v>
      </c>
      <c r="P1165" s="3" t="s">
        <v>293</v>
      </c>
      <c r="Q1165" s="3" t="s">
        <v>2152</v>
      </c>
      <c r="R1165" s="3">
        <v>43123</v>
      </c>
      <c r="S1165" s="4">
        <v>42109</v>
      </c>
      <c r="T1165" s="4">
        <v>42111</v>
      </c>
      <c r="U1165" s="3">
        <v>-61.628039999999999</v>
      </c>
      <c r="V1165" s="3">
        <v>12</v>
      </c>
      <c r="W1165" s="3">
        <v>70.03</v>
      </c>
      <c r="X1165" s="3">
        <v>91398</v>
      </c>
      <c r="Y1165" s="3">
        <f>Table1[[#This Row],[Unit Price]]-Table1[[#This Row],[Discount]]</f>
        <v>5.66</v>
      </c>
      <c r="Z1165" s="3" t="s">
        <v>3222</v>
      </c>
    </row>
    <row r="1166" spans="1:26" x14ac:dyDescent="0.2">
      <c r="A1166" s="1">
        <v>568</v>
      </c>
      <c r="B1166" s="1" t="s">
        <v>1458</v>
      </c>
      <c r="C1166" s="1" t="s">
        <v>46</v>
      </c>
      <c r="D1166" s="1">
        <v>0.09</v>
      </c>
      <c r="E1166" s="1">
        <v>70.97</v>
      </c>
      <c r="F1166" s="1">
        <v>3.5</v>
      </c>
      <c r="G1166" s="1" t="s">
        <v>14</v>
      </c>
      <c r="H1166" s="1" t="s">
        <v>15</v>
      </c>
      <c r="I1166" s="1" t="s">
        <v>24</v>
      </c>
      <c r="J1166" s="1" t="s">
        <v>71</v>
      </c>
      <c r="K1166" s="1" t="s">
        <v>49</v>
      </c>
      <c r="L1166" s="1" t="s">
        <v>2153</v>
      </c>
      <c r="M1166" s="1">
        <v>0.59</v>
      </c>
      <c r="N1166" s="1" t="s">
        <v>8</v>
      </c>
      <c r="O1166" s="1" t="s">
        <v>9</v>
      </c>
      <c r="P1166" s="1" t="s">
        <v>10</v>
      </c>
      <c r="Q1166" s="1" t="s">
        <v>1459</v>
      </c>
      <c r="R1166" s="1">
        <v>39701</v>
      </c>
      <c r="S1166" s="2">
        <v>42109</v>
      </c>
      <c r="T1166" s="2">
        <v>42109</v>
      </c>
      <c r="U1166" s="1">
        <v>-99.567999999999998</v>
      </c>
      <c r="V1166" s="1">
        <v>12</v>
      </c>
      <c r="W1166" s="1">
        <v>805.99</v>
      </c>
      <c r="X1166" s="1">
        <v>88880</v>
      </c>
      <c r="Y1166" s="1">
        <f>Table1[[#This Row],[Unit Price]]-Table1[[#This Row],[Discount]]</f>
        <v>70.88</v>
      </c>
      <c r="Z1166" s="1" t="s">
        <v>3219</v>
      </c>
    </row>
    <row r="1167" spans="1:26" x14ac:dyDescent="0.2">
      <c r="A1167" s="3">
        <v>1607</v>
      </c>
      <c r="B1167" s="3" t="s">
        <v>1011</v>
      </c>
      <c r="C1167" s="3" t="s">
        <v>46</v>
      </c>
      <c r="D1167" s="3">
        <v>0.01</v>
      </c>
      <c r="E1167" s="3">
        <v>15.16</v>
      </c>
      <c r="F1167" s="3">
        <v>15.09</v>
      </c>
      <c r="G1167" s="3" t="s">
        <v>14</v>
      </c>
      <c r="H1167" s="3" t="s">
        <v>47</v>
      </c>
      <c r="I1167" s="3" t="s">
        <v>24</v>
      </c>
      <c r="J1167" s="3" t="s">
        <v>48</v>
      </c>
      <c r="K1167" s="3" t="s">
        <v>49</v>
      </c>
      <c r="L1167" s="3" t="s">
        <v>2154</v>
      </c>
      <c r="M1167" s="3">
        <v>0.39</v>
      </c>
      <c r="N1167" s="3" t="s">
        <v>8</v>
      </c>
      <c r="O1167" s="3" t="s">
        <v>87</v>
      </c>
      <c r="P1167" s="3" t="s">
        <v>88</v>
      </c>
      <c r="Q1167" s="3" t="s">
        <v>1013</v>
      </c>
      <c r="R1167" s="3">
        <v>11520</v>
      </c>
      <c r="S1167" s="4">
        <v>42109</v>
      </c>
      <c r="T1167" s="4">
        <v>42109</v>
      </c>
      <c r="U1167" s="3">
        <v>-200.85900000000001</v>
      </c>
      <c r="V1167" s="3">
        <v>7</v>
      </c>
      <c r="W1167" s="3">
        <v>110.93</v>
      </c>
      <c r="X1167" s="3">
        <v>87994</v>
      </c>
      <c r="Y1167" s="3">
        <f>Table1[[#This Row],[Unit Price]]-Table1[[#This Row],[Discount]]</f>
        <v>15.15</v>
      </c>
      <c r="Z1167" s="3" t="s">
        <v>3222</v>
      </c>
    </row>
    <row r="1168" spans="1:26" x14ac:dyDescent="0.2">
      <c r="A1168" s="1">
        <v>1818</v>
      </c>
      <c r="B1168" s="1" t="s">
        <v>2155</v>
      </c>
      <c r="C1168" s="1" t="s">
        <v>46</v>
      </c>
      <c r="D1168" s="1">
        <v>0.06</v>
      </c>
      <c r="E1168" s="1">
        <v>17.98</v>
      </c>
      <c r="F1168" s="1">
        <v>8.51</v>
      </c>
      <c r="G1168" s="1" t="s">
        <v>14</v>
      </c>
      <c r="H1168" s="1" t="s">
        <v>15</v>
      </c>
      <c r="I1168" s="1" t="s">
        <v>16</v>
      </c>
      <c r="J1168" s="1" t="s">
        <v>32</v>
      </c>
      <c r="K1168" s="1" t="s">
        <v>120</v>
      </c>
      <c r="L1168" s="1" t="s">
        <v>1856</v>
      </c>
      <c r="M1168" s="1">
        <v>0.4</v>
      </c>
      <c r="N1168" s="1" t="s">
        <v>8</v>
      </c>
      <c r="O1168" s="1" t="s">
        <v>28</v>
      </c>
      <c r="P1168" s="1" t="s">
        <v>265</v>
      </c>
      <c r="Q1168" s="1" t="s">
        <v>2156</v>
      </c>
      <c r="R1168" s="1">
        <v>48126</v>
      </c>
      <c r="S1168" s="2">
        <v>42109</v>
      </c>
      <c r="T1168" s="2">
        <v>42111</v>
      </c>
      <c r="U1168" s="1">
        <v>-47.243088</v>
      </c>
      <c r="V1168" s="1">
        <v>3</v>
      </c>
      <c r="W1168" s="1">
        <v>56.38</v>
      </c>
      <c r="X1168" s="1">
        <v>85991</v>
      </c>
      <c r="Y1168" s="1">
        <f>Table1[[#This Row],[Unit Price]]-Table1[[#This Row],[Discount]]</f>
        <v>17.920000000000002</v>
      </c>
      <c r="Z1168" s="1" t="s">
        <v>3220</v>
      </c>
    </row>
    <row r="1169" spans="1:26" x14ac:dyDescent="0.2">
      <c r="A1169" s="3">
        <v>1818</v>
      </c>
      <c r="B1169" s="3" t="s">
        <v>2155</v>
      </c>
      <c r="C1169" s="3" t="s">
        <v>46</v>
      </c>
      <c r="D1169" s="3">
        <v>0.1</v>
      </c>
      <c r="E1169" s="3">
        <v>9.99</v>
      </c>
      <c r="F1169" s="3">
        <v>4.78</v>
      </c>
      <c r="G1169" s="3" t="s">
        <v>63</v>
      </c>
      <c r="H1169" s="3" t="s">
        <v>15</v>
      </c>
      <c r="I1169" s="3" t="s">
        <v>24</v>
      </c>
      <c r="J1169" s="3" t="s">
        <v>64</v>
      </c>
      <c r="K1169" s="3" t="s">
        <v>49</v>
      </c>
      <c r="L1169" s="3" t="s">
        <v>1495</v>
      </c>
      <c r="M1169" s="3">
        <v>0.4</v>
      </c>
      <c r="N1169" s="3" t="s">
        <v>8</v>
      </c>
      <c r="O1169" s="3" t="s">
        <v>28</v>
      </c>
      <c r="P1169" s="3" t="s">
        <v>265</v>
      </c>
      <c r="Q1169" s="3" t="s">
        <v>2156</v>
      </c>
      <c r="R1169" s="3">
        <v>48126</v>
      </c>
      <c r="S1169" s="4">
        <v>42109</v>
      </c>
      <c r="T1169" s="4">
        <v>42112</v>
      </c>
      <c r="U1169" s="3">
        <v>9.1539999999999999</v>
      </c>
      <c r="V1169" s="3">
        <v>12</v>
      </c>
      <c r="W1169" s="3">
        <v>119.13</v>
      </c>
      <c r="X1169" s="3">
        <v>85991</v>
      </c>
      <c r="Y1169" s="3">
        <f>Table1[[#This Row],[Unit Price]]-Table1[[#This Row],[Discount]]</f>
        <v>9.89</v>
      </c>
      <c r="Z1169" s="3" t="s">
        <v>3220</v>
      </c>
    </row>
    <row r="1170" spans="1:26" x14ac:dyDescent="0.2">
      <c r="A1170" s="1">
        <v>1821</v>
      </c>
      <c r="B1170" s="1" t="s">
        <v>974</v>
      </c>
      <c r="C1170" s="1" t="s">
        <v>46</v>
      </c>
      <c r="D1170" s="1">
        <v>7.0000000000000007E-2</v>
      </c>
      <c r="E1170" s="1">
        <v>18.649999999999999</v>
      </c>
      <c r="F1170" s="1">
        <v>3.77</v>
      </c>
      <c r="G1170" s="1" t="s">
        <v>14</v>
      </c>
      <c r="H1170" s="1" t="s">
        <v>15</v>
      </c>
      <c r="I1170" s="1" t="s">
        <v>4</v>
      </c>
      <c r="J1170" s="1" t="s">
        <v>102</v>
      </c>
      <c r="K1170" s="1" t="s">
        <v>18</v>
      </c>
      <c r="L1170" s="1" t="s">
        <v>2157</v>
      </c>
      <c r="M1170" s="1">
        <v>0.39</v>
      </c>
      <c r="N1170" s="1" t="s">
        <v>8</v>
      </c>
      <c r="O1170" s="1" t="s">
        <v>87</v>
      </c>
      <c r="P1170" s="1" t="s">
        <v>88</v>
      </c>
      <c r="Q1170" s="1" t="s">
        <v>89</v>
      </c>
      <c r="R1170" s="1">
        <v>10177</v>
      </c>
      <c r="S1170" s="2">
        <v>42109</v>
      </c>
      <c r="T1170" s="2">
        <v>42110</v>
      </c>
      <c r="U1170" s="1">
        <v>149.72</v>
      </c>
      <c r="V1170" s="1">
        <v>34</v>
      </c>
      <c r="W1170" s="1">
        <v>643.64</v>
      </c>
      <c r="X1170" s="1">
        <v>47108</v>
      </c>
      <c r="Y1170" s="1">
        <f>Table1[[#This Row],[Unit Price]]-Table1[[#This Row],[Discount]]</f>
        <v>18.579999999999998</v>
      </c>
      <c r="Z1170" s="1" t="s">
        <v>3222</v>
      </c>
    </row>
    <row r="1171" spans="1:26" x14ac:dyDescent="0.2">
      <c r="A1171" s="3">
        <v>1821</v>
      </c>
      <c r="B1171" s="3" t="s">
        <v>974</v>
      </c>
      <c r="C1171" s="3" t="s">
        <v>46</v>
      </c>
      <c r="D1171" s="3">
        <v>0.06</v>
      </c>
      <c r="E1171" s="3">
        <v>17.98</v>
      </c>
      <c r="F1171" s="3">
        <v>8.51</v>
      </c>
      <c r="G1171" s="3" t="s">
        <v>14</v>
      </c>
      <c r="H1171" s="3" t="s">
        <v>15</v>
      </c>
      <c r="I1171" s="3" t="s">
        <v>16</v>
      </c>
      <c r="J1171" s="3" t="s">
        <v>32</v>
      </c>
      <c r="K1171" s="3" t="s">
        <v>120</v>
      </c>
      <c r="L1171" s="3" t="s">
        <v>1856</v>
      </c>
      <c r="M1171" s="3">
        <v>0.4</v>
      </c>
      <c r="N1171" s="3" t="s">
        <v>8</v>
      </c>
      <c r="O1171" s="3" t="s">
        <v>87</v>
      </c>
      <c r="P1171" s="3" t="s">
        <v>88</v>
      </c>
      <c r="Q1171" s="3" t="s">
        <v>89</v>
      </c>
      <c r="R1171" s="3">
        <v>10177</v>
      </c>
      <c r="S1171" s="4">
        <v>42109</v>
      </c>
      <c r="T1171" s="4">
        <v>42111</v>
      </c>
      <c r="U1171" s="3">
        <v>-52.492319999999999</v>
      </c>
      <c r="V1171" s="3">
        <v>13</v>
      </c>
      <c r="W1171" s="3">
        <v>244.31</v>
      </c>
      <c r="X1171" s="3">
        <v>47108</v>
      </c>
      <c r="Y1171" s="3">
        <f>Table1[[#This Row],[Unit Price]]-Table1[[#This Row],[Discount]]</f>
        <v>17.920000000000002</v>
      </c>
      <c r="Z1171" s="3" t="s">
        <v>3222</v>
      </c>
    </row>
    <row r="1172" spans="1:26" x14ac:dyDescent="0.2">
      <c r="A1172" s="1">
        <v>1821</v>
      </c>
      <c r="B1172" s="1" t="s">
        <v>974</v>
      </c>
      <c r="C1172" s="1" t="s">
        <v>46</v>
      </c>
      <c r="D1172" s="1">
        <v>0.1</v>
      </c>
      <c r="E1172" s="1">
        <v>9.99</v>
      </c>
      <c r="F1172" s="1">
        <v>4.78</v>
      </c>
      <c r="G1172" s="1" t="s">
        <v>63</v>
      </c>
      <c r="H1172" s="1" t="s">
        <v>15</v>
      </c>
      <c r="I1172" s="1" t="s">
        <v>24</v>
      </c>
      <c r="J1172" s="1" t="s">
        <v>64</v>
      </c>
      <c r="K1172" s="1" t="s">
        <v>49</v>
      </c>
      <c r="L1172" s="1" t="s">
        <v>1495</v>
      </c>
      <c r="M1172" s="1">
        <v>0.4</v>
      </c>
      <c r="N1172" s="1" t="s">
        <v>8</v>
      </c>
      <c r="O1172" s="1" t="s">
        <v>87</v>
      </c>
      <c r="P1172" s="1" t="s">
        <v>88</v>
      </c>
      <c r="Q1172" s="1" t="s">
        <v>89</v>
      </c>
      <c r="R1172" s="1">
        <v>10177</v>
      </c>
      <c r="S1172" s="2">
        <v>42109</v>
      </c>
      <c r="T1172" s="2">
        <v>42112</v>
      </c>
      <c r="U1172" s="1">
        <v>7.96</v>
      </c>
      <c r="V1172" s="1">
        <v>47</v>
      </c>
      <c r="W1172" s="1">
        <v>466.58</v>
      </c>
      <c r="X1172" s="1">
        <v>47108</v>
      </c>
      <c r="Y1172" s="1">
        <f>Table1[[#This Row],[Unit Price]]-Table1[[#This Row],[Discount]]</f>
        <v>9.89</v>
      </c>
      <c r="Z1172" s="1" t="s">
        <v>3222</v>
      </c>
    </row>
    <row r="1173" spans="1:26" x14ac:dyDescent="0.2">
      <c r="A1173" s="3">
        <v>1821</v>
      </c>
      <c r="B1173" s="3" t="s">
        <v>974</v>
      </c>
      <c r="C1173" s="3" t="s">
        <v>46</v>
      </c>
      <c r="D1173" s="3">
        <v>0.08</v>
      </c>
      <c r="E1173" s="3">
        <v>175.99</v>
      </c>
      <c r="F1173" s="3">
        <v>8.99</v>
      </c>
      <c r="G1173" s="3" t="s">
        <v>63</v>
      </c>
      <c r="H1173" s="3" t="s">
        <v>15</v>
      </c>
      <c r="I1173" s="3" t="s">
        <v>16</v>
      </c>
      <c r="J1173" s="3" t="s">
        <v>111</v>
      </c>
      <c r="K1173" s="3" t="s">
        <v>49</v>
      </c>
      <c r="L1173" s="3" t="s">
        <v>1155</v>
      </c>
      <c r="M1173" s="3">
        <v>0.56999999999999995</v>
      </c>
      <c r="N1173" s="3" t="s">
        <v>8</v>
      </c>
      <c r="O1173" s="3" t="s">
        <v>87</v>
      </c>
      <c r="P1173" s="3" t="s">
        <v>88</v>
      </c>
      <c r="Q1173" s="3" t="s">
        <v>89</v>
      </c>
      <c r="R1173" s="3">
        <v>10177</v>
      </c>
      <c r="S1173" s="4">
        <v>42109</v>
      </c>
      <c r="T1173" s="4">
        <v>42110</v>
      </c>
      <c r="U1173" s="3">
        <v>-459.08280000000002</v>
      </c>
      <c r="V1173" s="3">
        <v>16</v>
      </c>
      <c r="W1173" s="3">
        <v>2290.69</v>
      </c>
      <c r="X1173" s="3">
        <v>47108</v>
      </c>
      <c r="Y1173" s="3">
        <f>Table1[[#This Row],[Unit Price]]-Table1[[#This Row],[Discount]]</f>
        <v>175.91</v>
      </c>
      <c r="Z1173" s="3" t="s">
        <v>3222</v>
      </c>
    </row>
    <row r="1174" spans="1:26" x14ac:dyDescent="0.2">
      <c r="A1174" s="1">
        <v>2139</v>
      </c>
      <c r="B1174" s="1" t="s">
        <v>2158</v>
      </c>
      <c r="C1174" s="1" t="s">
        <v>1</v>
      </c>
      <c r="D1174" s="1">
        <v>0.05</v>
      </c>
      <c r="E1174" s="1">
        <v>2550.14</v>
      </c>
      <c r="F1174" s="1">
        <v>29.7</v>
      </c>
      <c r="G1174" s="1" t="s">
        <v>2</v>
      </c>
      <c r="H1174" s="1" t="s">
        <v>70</v>
      </c>
      <c r="I1174" s="1" t="s">
        <v>16</v>
      </c>
      <c r="J1174" s="1" t="s">
        <v>32</v>
      </c>
      <c r="K1174" s="1" t="s">
        <v>33</v>
      </c>
      <c r="L1174" s="1" t="s">
        <v>1948</v>
      </c>
      <c r="M1174" s="1">
        <v>0.56999999999999995</v>
      </c>
      <c r="N1174" s="1" t="s">
        <v>8</v>
      </c>
      <c r="O1174" s="1" t="s">
        <v>28</v>
      </c>
      <c r="P1174" s="1" t="s">
        <v>333</v>
      </c>
      <c r="Q1174" s="1" t="s">
        <v>106</v>
      </c>
      <c r="R1174" s="1">
        <v>53094</v>
      </c>
      <c r="S1174" s="2">
        <v>42110</v>
      </c>
      <c r="T1174" s="2">
        <v>42111</v>
      </c>
      <c r="U1174" s="1">
        <v>-3971.0628000000002</v>
      </c>
      <c r="V1174" s="1">
        <v>2</v>
      </c>
      <c r="W1174" s="1">
        <v>4845.2700000000004</v>
      </c>
      <c r="X1174" s="1">
        <v>86003</v>
      </c>
      <c r="Y1174" s="1">
        <f>Table1[[#This Row],[Unit Price]]-Table1[[#This Row],[Discount]]</f>
        <v>2550.0899999999997</v>
      </c>
      <c r="Z1174" s="1" t="s">
        <v>3220</v>
      </c>
    </row>
    <row r="1175" spans="1:26" x14ac:dyDescent="0.2">
      <c r="A1175" s="3">
        <v>1916</v>
      </c>
      <c r="B1175" s="3" t="s">
        <v>1370</v>
      </c>
      <c r="C1175" s="3" t="s">
        <v>13</v>
      </c>
      <c r="D1175" s="3">
        <v>0.01</v>
      </c>
      <c r="E1175" s="3">
        <v>125.99</v>
      </c>
      <c r="F1175" s="3">
        <v>8.99</v>
      </c>
      <c r="G1175" s="3" t="s">
        <v>14</v>
      </c>
      <c r="H1175" s="3" t="s">
        <v>47</v>
      </c>
      <c r="I1175" s="3" t="s">
        <v>16</v>
      </c>
      <c r="J1175" s="3" t="s">
        <v>111</v>
      </c>
      <c r="K1175" s="3" t="s">
        <v>49</v>
      </c>
      <c r="L1175" s="3" t="s">
        <v>1630</v>
      </c>
      <c r="M1175" s="3">
        <v>0.55000000000000004</v>
      </c>
      <c r="N1175" s="3" t="s">
        <v>8</v>
      </c>
      <c r="O1175" s="3" t="s">
        <v>9</v>
      </c>
      <c r="P1175" s="3" t="s">
        <v>20</v>
      </c>
      <c r="Q1175" s="3" t="s">
        <v>1372</v>
      </c>
      <c r="R1175" s="3">
        <v>72209</v>
      </c>
      <c r="S1175" s="4">
        <v>42110</v>
      </c>
      <c r="T1175" s="4">
        <v>42112</v>
      </c>
      <c r="U1175" s="3">
        <v>-45.472000000000001</v>
      </c>
      <c r="V1175" s="3">
        <v>9</v>
      </c>
      <c r="W1175" s="3">
        <v>1011.44</v>
      </c>
      <c r="X1175" s="3">
        <v>85895</v>
      </c>
      <c r="Y1175" s="3">
        <f>Table1[[#This Row],[Unit Price]]-Table1[[#This Row],[Discount]]</f>
        <v>125.97999999999999</v>
      </c>
      <c r="Z1175" s="3" t="s">
        <v>3219</v>
      </c>
    </row>
    <row r="1176" spans="1:26" x14ac:dyDescent="0.2">
      <c r="A1176" s="1">
        <v>653</v>
      </c>
      <c r="B1176" s="1" t="s">
        <v>2159</v>
      </c>
      <c r="C1176" s="1" t="s">
        <v>46</v>
      </c>
      <c r="D1176" s="1">
        <v>0</v>
      </c>
      <c r="E1176" s="1">
        <v>2.78</v>
      </c>
      <c r="F1176" s="1">
        <v>1.49</v>
      </c>
      <c r="G1176" s="1" t="s">
        <v>63</v>
      </c>
      <c r="H1176" s="1" t="s">
        <v>15</v>
      </c>
      <c r="I1176" s="1" t="s">
        <v>24</v>
      </c>
      <c r="J1176" s="1" t="s">
        <v>48</v>
      </c>
      <c r="K1176" s="1" t="s">
        <v>49</v>
      </c>
      <c r="L1176" s="1" t="s">
        <v>2160</v>
      </c>
      <c r="M1176" s="1">
        <v>0.36</v>
      </c>
      <c r="N1176" s="1" t="s">
        <v>8</v>
      </c>
      <c r="O1176" s="1" t="s">
        <v>35</v>
      </c>
      <c r="P1176" s="1" t="s">
        <v>66</v>
      </c>
      <c r="Q1176" s="1" t="s">
        <v>2122</v>
      </c>
      <c r="R1176" s="1">
        <v>91730</v>
      </c>
      <c r="S1176" s="2">
        <v>42110</v>
      </c>
      <c r="T1176" s="2">
        <v>42111</v>
      </c>
      <c r="U1176" s="1">
        <v>20.6448</v>
      </c>
      <c r="V1176" s="1">
        <v>9</v>
      </c>
      <c r="W1176" s="1">
        <v>29.92</v>
      </c>
      <c r="X1176" s="1">
        <v>91213</v>
      </c>
      <c r="Y1176" s="1">
        <f>Table1[[#This Row],[Unit Price]]-Table1[[#This Row],[Discount]]</f>
        <v>2.78</v>
      </c>
      <c r="Z1176" s="1" t="s">
        <v>3221</v>
      </c>
    </row>
    <row r="1177" spans="1:26" x14ac:dyDescent="0.2">
      <c r="A1177" s="3">
        <v>1041</v>
      </c>
      <c r="B1177" s="3" t="s">
        <v>2161</v>
      </c>
      <c r="C1177" s="3" t="s">
        <v>1</v>
      </c>
      <c r="D1177" s="3">
        <v>0.06</v>
      </c>
      <c r="E1177" s="3">
        <v>55.94</v>
      </c>
      <c r="F1177" s="3">
        <v>4</v>
      </c>
      <c r="G1177" s="3" t="s">
        <v>14</v>
      </c>
      <c r="H1177" s="3" t="s">
        <v>3</v>
      </c>
      <c r="I1177" s="3" t="s">
        <v>16</v>
      </c>
      <c r="J1177" s="3" t="s">
        <v>17</v>
      </c>
      <c r="K1177" s="3" t="s">
        <v>49</v>
      </c>
      <c r="L1177" s="3" t="s">
        <v>1760</v>
      </c>
      <c r="M1177" s="3">
        <v>0.74</v>
      </c>
      <c r="N1177" s="3" t="s">
        <v>8</v>
      </c>
      <c r="O1177" s="3" t="s">
        <v>35</v>
      </c>
      <c r="P1177" s="3" t="s">
        <v>66</v>
      </c>
      <c r="Q1177" s="3" t="s">
        <v>2162</v>
      </c>
      <c r="R1177" s="3">
        <v>95695</v>
      </c>
      <c r="S1177" s="4">
        <v>42111</v>
      </c>
      <c r="T1177" s="4">
        <v>42112</v>
      </c>
      <c r="U1177" s="3">
        <v>-13.77</v>
      </c>
      <c r="V1177" s="3">
        <v>6</v>
      </c>
      <c r="W1177" s="3">
        <v>322.77</v>
      </c>
      <c r="X1177" s="3">
        <v>87846</v>
      </c>
      <c r="Y1177" s="3">
        <f>Table1[[#This Row],[Unit Price]]-Table1[[#This Row],[Discount]]</f>
        <v>55.879999999999995</v>
      </c>
      <c r="Z1177" s="3" t="s">
        <v>3221</v>
      </c>
    </row>
    <row r="1178" spans="1:26" x14ac:dyDescent="0.2">
      <c r="A1178" s="1">
        <v>1041</v>
      </c>
      <c r="B1178" s="1" t="s">
        <v>2161</v>
      </c>
      <c r="C1178" s="1" t="s">
        <v>1</v>
      </c>
      <c r="D1178" s="1">
        <v>7.0000000000000007E-2</v>
      </c>
      <c r="E1178" s="1">
        <v>6.3</v>
      </c>
      <c r="F1178" s="1">
        <v>0.5</v>
      </c>
      <c r="G1178" s="1" t="s">
        <v>14</v>
      </c>
      <c r="H1178" s="1" t="s">
        <v>3</v>
      </c>
      <c r="I1178" s="1" t="s">
        <v>24</v>
      </c>
      <c r="J1178" s="1" t="s">
        <v>128</v>
      </c>
      <c r="K1178" s="1" t="s">
        <v>49</v>
      </c>
      <c r="L1178" s="1" t="s">
        <v>802</v>
      </c>
      <c r="M1178" s="1">
        <v>0.39</v>
      </c>
      <c r="N1178" s="1" t="s">
        <v>8</v>
      </c>
      <c r="O1178" s="1" t="s">
        <v>35</v>
      </c>
      <c r="P1178" s="1" t="s">
        <v>66</v>
      </c>
      <c r="Q1178" s="1" t="s">
        <v>2162</v>
      </c>
      <c r="R1178" s="1">
        <v>95695</v>
      </c>
      <c r="S1178" s="2">
        <v>42111</v>
      </c>
      <c r="T1178" s="2">
        <v>42111</v>
      </c>
      <c r="U1178" s="1">
        <v>44.912100000000002</v>
      </c>
      <c r="V1178" s="1">
        <v>11</v>
      </c>
      <c r="W1178" s="1">
        <v>65.09</v>
      </c>
      <c r="X1178" s="1">
        <v>87846</v>
      </c>
      <c r="Y1178" s="1">
        <f>Table1[[#This Row],[Unit Price]]-Table1[[#This Row],[Discount]]</f>
        <v>6.2299999999999995</v>
      </c>
      <c r="Z1178" s="1" t="s">
        <v>3221</v>
      </c>
    </row>
    <row r="1179" spans="1:26" x14ac:dyDescent="0.2">
      <c r="A1179" s="3">
        <v>1350</v>
      </c>
      <c r="B1179" s="3" t="s">
        <v>2163</v>
      </c>
      <c r="C1179" s="3" t="s">
        <v>13</v>
      </c>
      <c r="D1179" s="3">
        <v>0</v>
      </c>
      <c r="E1179" s="3">
        <v>12.2</v>
      </c>
      <c r="F1179" s="3">
        <v>6.02</v>
      </c>
      <c r="G1179" s="3" t="s">
        <v>63</v>
      </c>
      <c r="H1179" s="3" t="s">
        <v>47</v>
      </c>
      <c r="I1179" s="3" t="s">
        <v>4</v>
      </c>
      <c r="J1179" s="3" t="s">
        <v>102</v>
      </c>
      <c r="K1179" s="3" t="s">
        <v>18</v>
      </c>
      <c r="L1179" s="3" t="s">
        <v>2132</v>
      </c>
      <c r="M1179" s="3">
        <v>0.43</v>
      </c>
      <c r="N1179" s="3" t="s">
        <v>8</v>
      </c>
      <c r="O1179" s="3" t="s">
        <v>9</v>
      </c>
      <c r="P1179" s="3" t="s">
        <v>99</v>
      </c>
      <c r="Q1179" s="3" t="s">
        <v>2164</v>
      </c>
      <c r="R1179" s="3">
        <v>33055</v>
      </c>
      <c r="S1179" s="4">
        <v>42111</v>
      </c>
      <c r="T1179" s="4">
        <v>42112</v>
      </c>
      <c r="U1179" s="3">
        <v>-172.298</v>
      </c>
      <c r="V1179" s="3">
        <v>4</v>
      </c>
      <c r="W1179" s="3">
        <v>56.24</v>
      </c>
      <c r="X1179" s="3">
        <v>88233</v>
      </c>
      <c r="Y1179" s="3">
        <f>Table1[[#This Row],[Unit Price]]-Table1[[#This Row],[Discount]]</f>
        <v>12.2</v>
      </c>
      <c r="Z1179" s="3" t="s">
        <v>3219</v>
      </c>
    </row>
    <row r="1180" spans="1:26" x14ac:dyDescent="0.2">
      <c r="A1180" s="1">
        <v>2867</v>
      </c>
      <c r="B1180" s="1" t="s">
        <v>2165</v>
      </c>
      <c r="C1180" s="1" t="s">
        <v>13</v>
      </c>
      <c r="D1180" s="1">
        <v>0.01</v>
      </c>
      <c r="E1180" s="1">
        <v>125.99</v>
      </c>
      <c r="F1180" s="1">
        <v>8.99</v>
      </c>
      <c r="G1180" s="1" t="s">
        <v>14</v>
      </c>
      <c r="H1180" s="1" t="s">
        <v>70</v>
      </c>
      <c r="I1180" s="1" t="s">
        <v>16</v>
      </c>
      <c r="J1180" s="1" t="s">
        <v>111</v>
      </c>
      <c r="K1180" s="1" t="s">
        <v>49</v>
      </c>
      <c r="L1180" s="1" t="s">
        <v>329</v>
      </c>
      <c r="M1180" s="1">
        <v>0.59</v>
      </c>
      <c r="N1180" s="1" t="s">
        <v>8</v>
      </c>
      <c r="O1180" s="1" t="s">
        <v>87</v>
      </c>
      <c r="P1180" s="1" t="s">
        <v>350</v>
      </c>
      <c r="Q1180" s="1" t="s">
        <v>42</v>
      </c>
      <c r="R1180" s="1">
        <v>20016</v>
      </c>
      <c r="S1180" s="2">
        <v>42111</v>
      </c>
      <c r="T1180" s="2">
        <v>42112</v>
      </c>
      <c r="U1180" s="1">
        <v>-582.64800000000002</v>
      </c>
      <c r="V1180" s="1">
        <v>2</v>
      </c>
      <c r="W1180" s="1">
        <v>226.88</v>
      </c>
      <c r="X1180" s="1">
        <v>11013</v>
      </c>
      <c r="Y1180" s="1">
        <f>Table1[[#This Row],[Unit Price]]-Table1[[#This Row],[Discount]]</f>
        <v>125.97999999999999</v>
      </c>
      <c r="Z1180" s="1" t="s">
        <v>3222</v>
      </c>
    </row>
    <row r="1181" spans="1:26" x14ac:dyDescent="0.2">
      <c r="A1181" s="3">
        <v>2868</v>
      </c>
      <c r="B1181" s="3" t="s">
        <v>298</v>
      </c>
      <c r="C1181" s="3" t="s">
        <v>13</v>
      </c>
      <c r="D1181" s="3">
        <v>0.01</v>
      </c>
      <c r="E1181" s="3">
        <v>125.99</v>
      </c>
      <c r="F1181" s="3">
        <v>8.99</v>
      </c>
      <c r="G1181" s="3" t="s">
        <v>14</v>
      </c>
      <c r="H1181" s="3" t="s">
        <v>70</v>
      </c>
      <c r="I1181" s="3" t="s">
        <v>16</v>
      </c>
      <c r="J1181" s="3" t="s">
        <v>111</v>
      </c>
      <c r="K1181" s="3" t="s">
        <v>49</v>
      </c>
      <c r="L1181" s="3" t="s">
        <v>329</v>
      </c>
      <c r="M1181" s="3">
        <v>0.59</v>
      </c>
      <c r="N1181" s="3" t="s">
        <v>8</v>
      </c>
      <c r="O1181" s="3" t="s">
        <v>35</v>
      </c>
      <c r="P1181" s="3" t="s">
        <v>42</v>
      </c>
      <c r="Q1181" s="3" t="s">
        <v>300</v>
      </c>
      <c r="R1181" s="3">
        <v>98026</v>
      </c>
      <c r="S1181" s="4">
        <v>42111</v>
      </c>
      <c r="T1181" s="4">
        <v>42112</v>
      </c>
      <c r="U1181" s="3">
        <v>-582.64800000000002</v>
      </c>
      <c r="V1181" s="3">
        <v>1</v>
      </c>
      <c r="W1181" s="3">
        <v>113.44</v>
      </c>
      <c r="X1181" s="3">
        <v>85827</v>
      </c>
      <c r="Y1181" s="3">
        <f>Table1[[#This Row],[Unit Price]]-Table1[[#This Row],[Discount]]</f>
        <v>125.97999999999999</v>
      </c>
      <c r="Z1181" s="3" t="s">
        <v>3221</v>
      </c>
    </row>
    <row r="1182" spans="1:26" x14ac:dyDescent="0.2">
      <c r="A1182" s="1">
        <v>1889</v>
      </c>
      <c r="B1182" s="1" t="s">
        <v>2166</v>
      </c>
      <c r="C1182" s="1" t="s">
        <v>23</v>
      </c>
      <c r="D1182" s="1">
        <v>0.09</v>
      </c>
      <c r="E1182" s="1">
        <v>78.8</v>
      </c>
      <c r="F1182" s="1">
        <v>35</v>
      </c>
      <c r="G1182" s="1" t="s">
        <v>14</v>
      </c>
      <c r="H1182" s="1" t="s">
        <v>47</v>
      </c>
      <c r="I1182" s="1" t="s">
        <v>24</v>
      </c>
      <c r="J1182" s="1" t="s">
        <v>54</v>
      </c>
      <c r="K1182" s="1" t="s">
        <v>40</v>
      </c>
      <c r="L1182" s="1" t="s">
        <v>2167</v>
      </c>
      <c r="M1182" s="1">
        <v>0.83</v>
      </c>
      <c r="N1182" s="1" t="s">
        <v>8</v>
      </c>
      <c r="O1182" s="1" t="s">
        <v>87</v>
      </c>
      <c r="P1182" s="1" t="s">
        <v>293</v>
      </c>
      <c r="Q1182" s="1" t="s">
        <v>1283</v>
      </c>
      <c r="R1182" s="1">
        <v>45429</v>
      </c>
      <c r="S1182" s="2">
        <v>42111</v>
      </c>
      <c r="T1182" s="2">
        <v>42115</v>
      </c>
      <c r="U1182" s="1">
        <v>-1025.0172</v>
      </c>
      <c r="V1182" s="1">
        <v>14</v>
      </c>
      <c r="W1182" s="1">
        <v>1059.3800000000001</v>
      </c>
      <c r="X1182" s="1">
        <v>90631</v>
      </c>
      <c r="Y1182" s="1">
        <f>Table1[[#This Row],[Unit Price]]-Table1[[#This Row],[Discount]]</f>
        <v>78.709999999999994</v>
      </c>
      <c r="Z1182" s="1" t="s">
        <v>3222</v>
      </c>
    </row>
    <row r="1183" spans="1:26" x14ac:dyDescent="0.2">
      <c r="A1183" s="3">
        <v>2593</v>
      </c>
      <c r="B1183" s="3" t="s">
        <v>1571</v>
      </c>
      <c r="C1183" s="3" t="s">
        <v>23</v>
      </c>
      <c r="D1183" s="3">
        <v>0.02</v>
      </c>
      <c r="E1183" s="3">
        <v>419.19</v>
      </c>
      <c r="F1183" s="3">
        <v>19.989999999999998</v>
      </c>
      <c r="G1183" s="3" t="s">
        <v>14</v>
      </c>
      <c r="H1183" s="3" t="s">
        <v>70</v>
      </c>
      <c r="I1183" s="3" t="s">
        <v>24</v>
      </c>
      <c r="J1183" s="3" t="s">
        <v>54</v>
      </c>
      <c r="K1183" s="3" t="s">
        <v>49</v>
      </c>
      <c r="L1183" s="3" t="s">
        <v>2168</v>
      </c>
      <c r="M1183" s="3">
        <v>0.57999999999999996</v>
      </c>
      <c r="N1183" s="3" t="s">
        <v>8</v>
      </c>
      <c r="O1183" s="3" t="s">
        <v>9</v>
      </c>
      <c r="P1183" s="3" t="s">
        <v>51</v>
      </c>
      <c r="Q1183" s="3" t="s">
        <v>1573</v>
      </c>
      <c r="R1183" s="3">
        <v>30605</v>
      </c>
      <c r="S1183" s="4">
        <v>42111</v>
      </c>
      <c r="T1183" s="4">
        <v>42111</v>
      </c>
      <c r="U1183" s="3">
        <v>-39.606000000000002</v>
      </c>
      <c r="V1183" s="3">
        <v>10</v>
      </c>
      <c r="W1183" s="3">
        <v>4354.55</v>
      </c>
      <c r="X1183" s="3">
        <v>87772</v>
      </c>
      <c r="Y1183" s="3">
        <f>Table1[[#This Row],[Unit Price]]-Table1[[#This Row],[Discount]]</f>
        <v>419.17</v>
      </c>
      <c r="Z1183" s="3" t="s">
        <v>3219</v>
      </c>
    </row>
    <row r="1184" spans="1:26" x14ac:dyDescent="0.2">
      <c r="A1184" s="1">
        <v>377</v>
      </c>
      <c r="B1184" s="1" t="s">
        <v>2169</v>
      </c>
      <c r="C1184" s="1" t="s">
        <v>92</v>
      </c>
      <c r="D1184" s="1">
        <v>0.03</v>
      </c>
      <c r="E1184" s="1">
        <v>25.98</v>
      </c>
      <c r="F1184" s="1">
        <v>5.37</v>
      </c>
      <c r="G1184" s="1" t="s">
        <v>14</v>
      </c>
      <c r="H1184" s="1" t="s">
        <v>15</v>
      </c>
      <c r="I1184" s="1" t="s">
        <v>24</v>
      </c>
      <c r="J1184" s="1" t="s">
        <v>71</v>
      </c>
      <c r="K1184" s="1" t="s">
        <v>120</v>
      </c>
      <c r="L1184" s="1" t="s">
        <v>2170</v>
      </c>
      <c r="M1184" s="1">
        <v>0.5</v>
      </c>
      <c r="N1184" s="1" t="s">
        <v>8</v>
      </c>
      <c r="O1184" s="1" t="s">
        <v>28</v>
      </c>
      <c r="P1184" s="1" t="s">
        <v>79</v>
      </c>
      <c r="Q1184" s="1" t="s">
        <v>2171</v>
      </c>
      <c r="R1184" s="1">
        <v>60510</v>
      </c>
      <c r="S1184" s="2">
        <v>42111</v>
      </c>
      <c r="T1184" s="2">
        <v>42111</v>
      </c>
      <c r="U1184" s="1">
        <v>250.0376</v>
      </c>
      <c r="V1184" s="1">
        <v>17</v>
      </c>
      <c r="W1184" s="1">
        <v>460.87</v>
      </c>
      <c r="X1184" s="1">
        <v>89579</v>
      </c>
      <c r="Y1184" s="1">
        <f>Table1[[#This Row],[Unit Price]]-Table1[[#This Row],[Discount]]</f>
        <v>25.95</v>
      </c>
      <c r="Z1184" s="1" t="s">
        <v>3220</v>
      </c>
    </row>
    <row r="1185" spans="1:26" x14ac:dyDescent="0.2">
      <c r="A1185" s="3">
        <v>2004</v>
      </c>
      <c r="B1185" s="3" t="s">
        <v>2172</v>
      </c>
      <c r="C1185" s="3" t="s">
        <v>92</v>
      </c>
      <c r="D1185" s="3">
        <v>0.06</v>
      </c>
      <c r="E1185" s="3">
        <v>4.24</v>
      </c>
      <c r="F1185" s="3">
        <v>5.41</v>
      </c>
      <c r="G1185" s="3" t="s">
        <v>14</v>
      </c>
      <c r="H1185" s="3" t="s">
        <v>47</v>
      </c>
      <c r="I1185" s="3" t="s">
        <v>24</v>
      </c>
      <c r="J1185" s="3" t="s">
        <v>48</v>
      </c>
      <c r="K1185" s="3" t="s">
        <v>49</v>
      </c>
      <c r="L1185" s="3" t="s">
        <v>1647</v>
      </c>
      <c r="M1185" s="3">
        <v>0.35</v>
      </c>
      <c r="N1185" s="3" t="s">
        <v>8</v>
      </c>
      <c r="O1185" s="3" t="s">
        <v>35</v>
      </c>
      <c r="P1185" s="3" t="s">
        <v>253</v>
      </c>
      <c r="Q1185" s="3" t="s">
        <v>892</v>
      </c>
      <c r="R1185" s="3">
        <v>59715</v>
      </c>
      <c r="S1185" s="4">
        <v>42111</v>
      </c>
      <c r="T1185" s="4">
        <v>42113</v>
      </c>
      <c r="U1185" s="3">
        <v>-78.916679999999999</v>
      </c>
      <c r="V1185" s="3">
        <v>10</v>
      </c>
      <c r="W1185" s="3">
        <v>45</v>
      </c>
      <c r="X1185" s="3">
        <v>91277</v>
      </c>
      <c r="Y1185" s="3">
        <f>Table1[[#This Row],[Unit Price]]-Table1[[#This Row],[Discount]]</f>
        <v>4.1800000000000006</v>
      </c>
      <c r="Z1185" s="3" t="s">
        <v>3221</v>
      </c>
    </row>
    <row r="1186" spans="1:26" x14ac:dyDescent="0.2">
      <c r="A1186" s="1">
        <v>2004</v>
      </c>
      <c r="B1186" s="1" t="s">
        <v>2172</v>
      </c>
      <c r="C1186" s="1" t="s">
        <v>92</v>
      </c>
      <c r="D1186" s="1">
        <v>0.04</v>
      </c>
      <c r="E1186" s="1">
        <v>6783.02</v>
      </c>
      <c r="F1186" s="1">
        <v>24.49</v>
      </c>
      <c r="G1186" s="1" t="s">
        <v>14</v>
      </c>
      <c r="H1186" s="1" t="s">
        <v>47</v>
      </c>
      <c r="I1186" s="1" t="s">
        <v>16</v>
      </c>
      <c r="J1186" s="1" t="s">
        <v>32</v>
      </c>
      <c r="K1186" s="1" t="s">
        <v>40</v>
      </c>
      <c r="L1186" s="1" t="s">
        <v>290</v>
      </c>
      <c r="M1186" s="1">
        <v>0.39</v>
      </c>
      <c r="N1186" s="1" t="s">
        <v>8</v>
      </c>
      <c r="O1186" s="1" t="s">
        <v>35</v>
      </c>
      <c r="P1186" s="1" t="s">
        <v>253</v>
      </c>
      <c r="Q1186" s="1" t="s">
        <v>892</v>
      </c>
      <c r="R1186" s="1">
        <v>59715</v>
      </c>
      <c r="S1186" s="2">
        <v>42111</v>
      </c>
      <c r="T1186" s="2">
        <v>42113</v>
      </c>
      <c r="U1186" s="1">
        <v>-13562.637408000001</v>
      </c>
      <c r="V1186" s="1">
        <v>1</v>
      </c>
      <c r="W1186" s="1">
        <v>6569.07</v>
      </c>
      <c r="X1186" s="1">
        <v>91277</v>
      </c>
      <c r="Y1186" s="1">
        <f>Table1[[#This Row],[Unit Price]]-Table1[[#This Row],[Discount]]</f>
        <v>6782.9800000000005</v>
      </c>
      <c r="Z1186" s="1" t="s">
        <v>3221</v>
      </c>
    </row>
    <row r="1187" spans="1:26" x14ac:dyDescent="0.2">
      <c r="A1187" s="3">
        <v>507</v>
      </c>
      <c r="B1187" s="3" t="s">
        <v>2173</v>
      </c>
      <c r="C1187" s="3" t="s">
        <v>1</v>
      </c>
      <c r="D1187" s="3">
        <v>0.01</v>
      </c>
      <c r="E1187" s="3">
        <v>55.98</v>
      </c>
      <c r="F1187" s="3">
        <v>4.8600000000000003</v>
      </c>
      <c r="G1187" s="3" t="s">
        <v>63</v>
      </c>
      <c r="H1187" s="3" t="s">
        <v>70</v>
      </c>
      <c r="I1187" s="3" t="s">
        <v>24</v>
      </c>
      <c r="J1187" s="3" t="s">
        <v>64</v>
      </c>
      <c r="K1187" s="3" t="s">
        <v>49</v>
      </c>
      <c r="L1187" s="3" t="s">
        <v>1691</v>
      </c>
      <c r="M1187" s="3">
        <v>0.36</v>
      </c>
      <c r="N1187" s="3" t="s">
        <v>8</v>
      </c>
      <c r="O1187" s="3" t="s">
        <v>9</v>
      </c>
      <c r="P1187" s="3" t="s">
        <v>364</v>
      </c>
      <c r="Q1187" s="3" t="s">
        <v>2174</v>
      </c>
      <c r="R1187" s="3">
        <v>42104</v>
      </c>
      <c r="S1187" s="4">
        <v>42112</v>
      </c>
      <c r="T1187" s="4">
        <v>42114</v>
      </c>
      <c r="U1187" s="3">
        <v>32.940899999999999</v>
      </c>
      <c r="V1187" s="3">
        <v>11</v>
      </c>
      <c r="W1187" s="3">
        <v>646.97</v>
      </c>
      <c r="X1187" s="3">
        <v>87357</v>
      </c>
      <c r="Y1187" s="3">
        <f>Table1[[#This Row],[Unit Price]]-Table1[[#This Row],[Discount]]</f>
        <v>55.97</v>
      </c>
      <c r="Z1187" s="3" t="s">
        <v>3219</v>
      </c>
    </row>
    <row r="1188" spans="1:26" x14ac:dyDescent="0.2">
      <c r="A1188" s="1">
        <v>507</v>
      </c>
      <c r="B1188" s="1" t="s">
        <v>2173</v>
      </c>
      <c r="C1188" s="1" t="s">
        <v>1</v>
      </c>
      <c r="D1188" s="1">
        <v>0.04</v>
      </c>
      <c r="E1188" s="1">
        <v>65.989999999999995</v>
      </c>
      <c r="F1188" s="1">
        <v>8.99</v>
      </c>
      <c r="G1188" s="1" t="s">
        <v>14</v>
      </c>
      <c r="H1188" s="1" t="s">
        <v>70</v>
      </c>
      <c r="I1188" s="1" t="s">
        <v>16</v>
      </c>
      <c r="J1188" s="1" t="s">
        <v>111</v>
      </c>
      <c r="K1188" s="1" t="s">
        <v>49</v>
      </c>
      <c r="L1188" s="1" t="s">
        <v>1840</v>
      </c>
      <c r="M1188" s="1">
        <v>0.56000000000000005</v>
      </c>
      <c r="N1188" s="1" t="s">
        <v>8</v>
      </c>
      <c r="O1188" s="1" t="s">
        <v>9</v>
      </c>
      <c r="P1188" s="1" t="s">
        <v>364</v>
      </c>
      <c r="Q1188" s="1" t="s">
        <v>2174</v>
      </c>
      <c r="R1188" s="1">
        <v>42104</v>
      </c>
      <c r="S1188" s="2">
        <v>42112</v>
      </c>
      <c r="T1188" s="2">
        <v>42113</v>
      </c>
      <c r="U1188" s="1">
        <v>131.334</v>
      </c>
      <c r="V1188" s="1">
        <v>17</v>
      </c>
      <c r="W1188" s="1">
        <v>946.29</v>
      </c>
      <c r="X1188" s="1">
        <v>87357</v>
      </c>
      <c r="Y1188" s="1">
        <f>Table1[[#This Row],[Unit Price]]-Table1[[#This Row],[Discount]]</f>
        <v>65.949999999999989</v>
      </c>
      <c r="Z1188" s="1" t="s">
        <v>3219</v>
      </c>
    </row>
    <row r="1189" spans="1:26" x14ac:dyDescent="0.2">
      <c r="A1189" s="3">
        <v>665</v>
      </c>
      <c r="B1189" s="3" t="s">
        <v>527</v>
      </c>
      <c r="C1189" s="3" t="s">
        <v>1</v>
      </c>
      <c r="D1189" s="3">
        <v>0.02</v>
      </c>
      <c r="E1189" s="3">
        <v>130.97999999999999</v>
      </c>
      <c r="F1189" s="3">
        <v>30</v>
      </c>
      <c r="G1189" s="3" t="s">
        <v>2</v>
      </c>
      <c r="H1189" s="3" t="s">
        <v>70</v>
      </c>
      <c r="I1189" s="3" t="s">
        <v>4</v>
      </c>
      <c r="J1189" s="3" t="s">
        <v>85</v>
      </c>
      <c r="K1189" s="3" t="s">
        <v>33</v>
      </c>
      <c r="L1189" s="3" t="s">
        <v>2175</v>
      </c>
      <c r="M1189" s="3">
        <v>0.78</v>
      </c>
      <c r="N1189" s="3" t="s">
        <v>8</v>
      </c>
      <c r="O1189" s="3" t="s">
        <v>9</v>
      </c>
      <c r="P1189" s="3" t="s">
        <v>376</v>
      </c>
      <c r="Q1189" s="3" t="s">
        <v>528</v>
      </c>
      <c r="R1189" s="3">
        <v>37130</v>
      </c>
      <c r="S1189" s="4">
        <v>42112</v>
      </c>
      <c r="T1189" s="4">
        <v>42113</v>
      </c>
      <c r="U1189" s="3">
        <v>90.762</v>
      </c>
      <c r="V1189" s="3">
        <v>6</v>
      </c>
      <c r="W1189" s="3">
        <v>793.39</v>
      </c>
      <c r="X1189" s="3">
        <v>88678</v>
      </c>
      <c r="Y1189" s="3">
        <f>Table1[[#This Row],[Unit Price]]-Table1[[#This Row],[Discount]]</f>
        <v>130.95999999999998</v>
      </c>
      <c r="Z1189" s="3" t="s">
        <v>3219</v>
      </c>
    </row>
    <row r="1190" spans="1:26" x14ac:dyDescent="0.2">
      <c r="A1190" s="1">
        <v>1959</v>
      </c>
      <c r="B1190" s="1" t="s">
        <v>685</v>
      </c>
      <c r="C1190" s="1" t="s">
        <v>23</v>
      </c>
      <c r="D1190" s="1">
        <v>0.02</v>
      </c>
      <c r="E1190" s="1">
        <v>9.99</v>
      </c>
      <c r="F1190" s="1">
        <v>11.59</v>
      </c>
      <c r="G1190" s="1" t="s">
        <v>14</v>
      </c>
      <c r="H1190" s="1" t="s">
        <v>47</v>
      </c>
      <c r="I1190" s="1" t="s">
        <v>24</v>
      </c>
      <c r="J1190" s="1" t="s">
        <v>64</v>
      </c>
      <c r="K1190" s="1" t="s">
        <v>49</v>
      </c>
      <c r="L1190" s="1" t="s">
        <v>2176</v>
      </c>
      <c r="M1190" s="1">
        <v>0.4</v>
      </c>
      <c r="N1190" s="1" t="s">
        <v>8</v>
      </c>
      <c r="O1190" s="1" t="s">
        <v>9</v>
      </c>
      <c r="P1190" s="1" t="s">
        <v>99</v>
      </c>
      <c r="Q1190" s="1" t="s">
        <v>104</v>
      </c>
      <c r="R1190" s="1">
        <v>33916</v>
      </c>
      <c r="S1190" s="2">
        <v>42112</v>
      </c>
      <c r="T1190" s="2">
        <v>42121</v>
      </c>
      <c r="U1190" s="1">
        <v>-171.15770000000001</v>
      </c>
      <c r="V1190" s="1">
        <v>43</v>
      </c>
      <c r="W1190" s="1">
        <v>475.42</v>
      </c>
      <c r="X1190" s="1">
        <v>26342</v>
      </c>
      <c r="Y1190" s="1">
        <f>Table1[[#This Row],[Unit Price]]-Table1[[#This Row],[Discount]]</f>
        <v>9.9700000000000006</v>
      </c>
      <c r="Z1190" s="1" t="s">
        <v>3219</v>
      </c>
    </row>
    <row r="1191" spans="1:26" x14ac:dyDescent="0.2">
      <c r="A1191" s="3">
        <v>1959</v>
      </c>
      <c r="B1191" s="3" t="s">
        <v>685</v>
      </c>
      <c r="C1191" s="3" t="s">
        <v>23</v>
      </c>
      <c r="D1191" s="3">
        <v>0.02</v>
      </c>
      <c r="E1191" s="3">
        <v>48.04</v>
      </c>
      <c r="F1191" s="3">
        <v>5.79</v>
      </c>
      <c r="G1191" s="3" t="s">
        <v>14</v>
      </c>
      <c r="H1191" s="3" t="s">
        <v>47</v>
      </c>
      <c r="I1191" s="3" t="s">
        <v>24</v>
      </c>
      <c r="J1191" s="3" t="s">
        <v>64</v>
      </c>
      <c r="K1191" s="3" t="s">
        <v>49</v>
      </c>
      <c r="L1191" s="3" t="s">
        <v>2177</v>
      </c>
      <c r="M1191" s="3">
        <v>0.37</v>
      </c>
      <c r="N1191" s="3" t="s">
        <v>8</v>
      </c>
      <c r="O1191" s="3" t="s">
        <v>9</v>
      </c>
      <c r="P1191" s="3" t="s">
        <v>99</v>
      </c>
      <c r="Q1191" s="3" t="s">
        <v>104</v>
      </c>
      <c r="R1191" s="3">
        <v>33916</v>
      </c>
      <c r="S1191" s="4">
        <v>42112</v>
      </c>
      <c r="T1191" s="4">
        <v>42117</v>
      </c>
      <c r="U1191" s="3">
        <v>624.23900000000003</v>
      </c>
      <c r="V1191" s="3">
        <v>74</v>
      </c>
      <c r="W1191" s="3">
        <v>3598.82</v>
      </c>
      <c r="X1191" s="3">
        <v>26342</v>
      </c>
      <c r="Y1191" s="3">
        <f>Table1[[#This Row],[Unit Price]]-Table1[[#This Row],[Discount]]</f>
        <v>48.019999999999996</v>
      </c>
      <c r="Z1191" s="3" t="s">
        <v>3219</v>
      </c>
    </row>
    <row r="1192" spans="1:26" x14ac:dyDescent="0.2">
      <c r="A1192" s="1">
        <v>1959</v>
      </c>
      <c r="B1192" s="1" t="s">
        <v>685</v>
      </c>
      <c r="C1192" s="1" t="s">
        <v>23</v>
      </c>
      <c r="D1192" s="1">
        <v>0.04</v>
      </c>
      <c r="E1192" s="1">
        <v>6.68</v>
      </c>
      <c r="F1192" s="1">
        <v>4.91</v>
      </c>
      <c r="G1192" s="1" t="s">
        <v>14</v>
      </c>
      <c r="H1192" s="1" t="s">
        <v>47</v>
      </c>
      <c r="I1192" s="1" t="s">
        <v>24</v>
      </c>
      <c r="J1192" s="1" t="s">
        <v>64</v>
      </c>
      <c r="K1192" s="1" t="s">
        <v>49</v>
      </c>
      <c r="L1192" s="1" t="s">
        <v>252</v>
      </c>
      <c r="M1192" s="1">
        <v>0.37</v>
      </c>
      <c r="N1192" s="1" t="s">
        <v>8</v>
      </c>
      <c r="O1192" s="1" t="s">
        <v>9</v>
      </c>
      <c r="P1192" s="1" t="s">
        <v>99</v>
      </c>
      <c r="Q1192" s="1" t="s">
        <v>104</v>
      </c>
      <c r="R1192" s="1">
        <v>33916</v>
      </c>
      <c r="S1192" s="2">
        <v>42112</v>
      </c>
      <c r="T1192" s="2">
        <v>42119</v>
      </c>
      <c r="U1192" s="1">
        <v>-14.3241</v>
      </c>
      <c r="V1192" s="1">
        <v>5</v>
      </c>
      <c r="W1192" s="1">
        <v>41.22</v>
      </c>
      <c r="X1192" s="1">
        <v>26342</v>
      </c>
      <c r="Y1192" s="1">
        <f>Table1[[#This Row],[Unit Price]]-Table1[[#This Row],[Discount]]</f>
        <v>6.64</v>
      </c>
      <c r="Z1192" s="1" t="s">
        <v>3219</v>
      </c>
    </row>
    <row r="1193" spans="1:26" x14ac:dyDescent="0.2">
      <c r="A1193" s="3">
        <v>1962</v>
      </c>
      <c r="B1193" s="3" t="s">
        <v>2178</v>
      </c>
      <c r="C1193" s="3" t="s">
        <v>23</v>
      </c>
      <c r="D1193" s="3">
        <v>0.02</v>
      </c>
      <c r="E1193" s="3">
        <v>48.04</v>
      </c>
      <c r="F1193" s="3">
        <v>5.79</v>
      </c>
      <c r="G1193" s="3" t="s">
        <v>14</v>
      </c>
      <c r="H1193" s="3" t="s">
        <v>47</v>
      </c>
      <c r="I1193" s="3" t="s">
        <v>24</v>
      </c>
      <c r="J1193" s="3" t="s">
        <v>64</v>
      </c>
      <c r="K1193" s="3" t="s">
        <v>49</v>
      </c>
      <c r="L1193" s="3" t="s">
        <v>2177</v>
      </c>
      <c r="M1193" s="3">
        <v>0.37</v>
      </c>
      <c r="N1193" s="3" t="s">
        <v>8</v>
      </c>
      <c r="O1193" s="3" t="s">
        <v>28</v>
      </c>
      <c r="P1193" s="3" t="s">
        <v>265</v>
      </c>
      <c r="Q1193" s="3" t="s">
        <v>2179</v>
      </c>
      <c r="R1193" s="3">
        <v>48601</v>
      </c>
      <c r="S1193" s="4">
        <v>42112</v>
      </c>
      <c r="T1193" s="4">
        <v>42117</v>
      </c>
      <c r="U1193" s="3">
        <v>604.01909999999998</v>
      </c>
      <c r="V1193" s="3">
        <v>18</v>
      </c>
      <c r="W1193" s="3">
        <v>875.39</v>
      </c>
      <c r="X1193" s="3">
        <v>88857</v>
      </c>
      <c r="Y1193" s="3">
        <f>Table1[[#This Row],[Unit Price]]-Table1[[#This Row],[Discount]]</f>
        <v>48.019999999999996</v>
      </c>
      <c r="Z1193" s="3" t="s">
        <v>3220</v>
      </c>
    </row>
    <row r="1194" spans="1:26" x14ac:dyDescent="0.2">
      <c r="A1194" s="1">
        <v>1962</v>
      </c>
      <c r="B1194" s="1" t="s">
        <v>2178</v>
      </c>
      <c r="C1194" s="1" t="s">
        <v>23</v>
      </c>
      <c r="D1194" s="1">
        <v>0.04</v>
      </c>
      <c r="E1194" s="1">
        <v>6.68</v>
      </c>
      <c r="F1194" s="1">
        <v>4.91</v>
      </c>
      <c r="G1194" s="1" t="s">
        <v>14</v>
      </c>
      <c r="H1194" s="1" t="s">
        <v>47</v>
      </c>
      <c r="I1194" s="1" t="s">
        <v>24</v>
      </c>
      <c r="J1194" s="1" t="s">
        <v>64</v>
      </c>
      <c r="K1194" s="1" t="s">
        <v>49</v>
      </c>
      <c r="L1194" s="1" t="s">
        <v>252</v>
      </c>
      <c r="M1194" s="1">
        <v>0.37</v>
      </c>
      <c r="N1194" s="1" t="s">
        <v>8</v>
      </c>
      <c r="O1194" s="1" t="s">
        <v>28</v>
      </c>
      <c r="P1194" s="1" t="s">
        <v>265</v>
      </c>
      <c r="Q1194" s="1" t="s">
        <v>2179</v>
      </c>
      <c r="R1194" s="1">
        <v>48601</v>
      </c>
      <c r="S1194" s="2">
        <v>42112</v>
      </c>
      <c r="T1194" s="2">
        <v>42119</v>
      </c>
      <c r="U1194" s="1">
        <v>-11.631600000000001</v>
      </c>
      <c r="V1194" s="1">
        <v>1</v>
      </c>
      <c r="W1194" s="1">
        <v>8.24</v>
      </c>
      <c r="X1194" s="1">
        <v>88857</v>
      </c>
      <c r="Y1194" s="1">
        <f>Table1[[#This Row],[Unit Price]]-Table1[[#This Row],[Discount]]</f>
        <v>6.64</v>
      </c>
      <c r="Z1194" s="1" t="s">
        <v>3220</v>
      </c>
    </row>
    <row r="1195" spans="1:26" x14ac:dyDescent="0.2">
      <c r="A1195" s="3">
        <v>1826</v>
      </c>
      <c r="B1195" s="3" t="s">
        <v>2180</v>
      </c>
      <c r="C1195" s="3" t="s">
        <v>92</v>
      </c>
      <c r="D1195" s="3">
        <v>0.1</v>
      </c>
      <c r="E1195" s="3">
        <v>52.99</v>
      </c>
      <c r="F1195" s="3">
        <v>19.989999999999998</v>
      </c>
      <c r="G1195" s="3" t="s">
        <v>63</v>
      </c>
      <c r="H1195" s="3" t="s">
        <v>70</v>
      </c>
      <c r="I1195" s="3" t="s">
        <v>24</v>
      </c>
      <c r="J1195" s="3" t="s">
        <v>54</v>
      </c>
      <c r="K1195" s="3" t="s">
        <v>49</v>
      </c>
      <c r="L1195" s="3" t="s">
        <v>2181</v>
      </c>
      <c r="M1195" s="3">
        <v>0.81</v>
      </c>
      <c r="N1195" s="3" t="s">
        <v>8</v>
      </c>
      <c r="O1195" s="3" t="s">
        <v>28</v>
      </c>
      <c r="P1195" s="3" t="s">
        <v>189</v>
      </c>
      <c r="Q1195" s="3" t="s">
        <v>2182</v>
      </c>
      <c r="R1195" s="3">
        <v>52722</v>
      </c>
      <c r="S1195" s="4">
        <v>42112</v>
      </c>
      <c r="T1195" s="4">
        <v>42113</v>
      </c>
      <c r="U1195" s="3">
        <v>-517.16999999999996</v>
      </c>
      <c r="V1195" s="3">
        <v>7</v>
      </c>
      <c r="W1195" s="3">
        <v>337.59</v>
      </c>
      <c r="X1195" s="3">
        <v>86958</v>
      </c>
      <c r="Y1195" s="3">
        <f>Table1[[#This Row],[Unit Price]]-Table1[[#This Row],[Discount]]</f>
        <v>52.89</v>
      </c>
      <c r="Z1195" s="3" t="s">
        <v>3220</v>
      </c>
    </row>
    <row r="1196" spans="1:26" x14ac:dyDescent="0.2">
      <c r="A1196" s="1">
        <v>1827</v>
      </c>
      <c r="B1196" s="1" t="s">
        <v>1242</v>
      </c>
      <c r="C1196" s="1" t="s">
        <v>92</v>
      </c>
      <c r="D1196" s="1">
        <v>7.0000000000000007E-2</v>
      </c>
      <c r="E1196" s="1">
        <v>100.98</v>
      </c>
      <c r="F1196" s="1">
        <v>57.38</v>
      </c>
      <c r="G1196" s="1" t="s">
        <v>2</v>
      </c>
      <c r="H1196" s="1" t="s">
        <v>70</v>
      </c>
      <c r="I1196" s="1" t="s">
        <v>4</v>
      </c>
      <c r="J1196" s="1" t="s">
        <v>93</v>
      </c>
      <c r="K1196" s="1" t="s">
        <v>6</v>
      </c>
      <c r="L1196" s="1" t="s">
        <v>2183</v>
      </c>
      <c r="M1196" s="1">
        <v>0.78</v>
      </c>
      <c r="N1196" s="1" t="s">
        <v>8</v>
      </c>
      <c r="O1196" s="1" t="s">
        <v>28</v>
      </c>
      <c r="P1196" s="1" t="s">
        <v>189</v>
      </c>
      <c r="Q1196" s="1" t="s">
        <v>904</v>
      </c>
      <c r="R1196" s="1">
        <v>52601</v>
      </c>
      <c r="S1196" s="2">
        <v>42112</v>
      </c>
      <c r="T1196" s="2">
        <v>42115</v>
      </c>
      <c r="U1196" s="1">
        <v>-429.86</v>
      </c>
      <c r="V1196" s="1">
        <v>2</v>
      </c>
      <c r="W1196" s="1">
        <v>215.32</v>
      </c>
      <c r="X1196" s="1">
        <v>86958</v>
      </c>
      <c r="Y1196" s="1">
        <f>Table1[[#This Row],[Unit Price]]-Table1[[#This Row],[Discount]]</f>
        <v>100.91000000000001</v>
      </c>
      <c r="Z1196" s="1" t="s">
        <v>3220</v>
      </c>
    </row>
    <row r="1197" spans="1:26" x14ac:dyDescent="0.2">
      <c r="A1197" s="3">
        <v>1827</v>
      </c>
      <c r="B1197" s="3" t="s">
        <v>1242</v>
      </c>
      <c r="C1197" s="3" t="s">
        <v>92</v>
      </c>
      <c r="D1197" s="3">
        <v>0.03</v>
      </c>
      <c r="E1197" s="3">
        <v>85.99</v>
      </c>
      <c r="F1197" s="3">
        <v>0.99</v>
      </c>
      <c r="G1197" s="3" t="s">
        <v>14</v>
      </c>
      <c r="H1197" s="3" t="s">
        <v>70</v>
      </c>
      <c r="I1197" s="3" t="s">
        <v>16</v>
      </c>
      <c r="J1197" s="3" t="s">
        <v>111</v>
      </c>
      <c r="K1197" s="3" t="s">
        <v>26</v>
      </c>
      <c r="L1197" s="3" t="s">
        <v>1152</v>
      </c>
      <c r="M1197" s="3">
        <v>0.55000000000000004</v>
      </c>
      <c r="N1197" s="3" t="s">
        <v>8</v>
      </c>
      <c r="O1197" s="3" t="s">
        <v>28</v>
      </c>
      <c r="P1197" s="3" t="s">
        <v>189</v>
      </c>
      <c r="Q1197" s="3" t="s">
        <v>904</v>
      </c>
      <c r="R1197" s="3">
        <v>52601</v>
      </c>
      <c r="S1197" s="4">
        <v>42112</v>
      </c>
      <c r="T1197" s="4">
        <v>42114</v>
      </c>
      <c r="U1197" s="3">
        <v>264.16649999999998</v>
      </c>
      <c r="V1197" s="3">
        <v>5</v>
      </c>
      <c r="W1197" s="3">
        <v>382.85</v>
      </c>
      <c r="X1197" s="3">
        <v>86958</v>
      </c>
      <c r="Y1197" s="3">
        <f>Table1[[#This Row],[Unit Price]]-Table1[[#This Row],[Discount]]</f>
        <v>85.96</v>
      </c>
      <c r="Z1197" s="3" t="s">
        <v>3220</v>
      </c>
    </row>
    <row r="1198" spans="1:26" x14ac:dyDescent="0.2">
      <c r="A1198" s="1">
        <v>2097</v>
      </c>
      <c r="B1198" s="1" t="s">
        <v>2184</v>
      </c>
      <c r="C1198" s="1" t="s">
        <v>92</v>
      </c>
      <c r="D1198" s="1">
        <v>0.1</v>
      </c>
      <c r="E1198" s="1">
        <v>300.97000000000003</v>
      </c>
      <c r="F1198" s="1">
        <v>7.18</v>
      </c>
      <c r="G1198" s="1" t="s">
        <v>14</v>
      </c>
      <c r="H1198" s="1" t="s">
        <v>47</v>
      </c>
      <c r="I1198" s="1" t="s">
        <v>16</v>
      </c>
      <c r="J1198" s="1" t="s">
        <v>17</v>
      </c>
      <c r="K1198" s="1" t="s">
        <v>49</v>
      </c>
      <c r="L1198" s="1" t="s">
        <v>2185</v>
      </c>
      <c r="M1198" s="1">
        <v>0.48</v>
      </c>
      <c r="N1198" s="1" t="s">
        <v>8</v>
      </c>
      <c r="O1198" s="1" t="s">
        <v>9</v>
      </c>
      <c r="P1198" s="1" t="s">
        <v>247</v>
      </c>
      <c r="Q1198" s="1" t="s">
        <v>248</v>
      </c>
      <c r="R1198" s="1">
        <v>29915</v>
      </c>
      <c r="S1198" s="2">
        <v>42112</v>
      </c>
      <c r="T1198" s="2">
        <v>42113</v>
      </c>
      <c r="U1198" s="1">
        <v>138.018</v>
      </c>
      <c r="V1198" s="1">
        <v>4</v>
      </c>
      <c r="W1198" s="1">
        <v>1094.33</v>
      </c>
      <c r="X1198" s="1">
        <v>87889</v>
      </c>
      <c r="Y1198" s="1">
        <f>Table1[[#This Row],[Unit Price]]-Table1[[#This Row],[Discount]]</f>
        <v>300.87</v>
      </c>
      <c r="Z1198" s="1" t="s">
        <v>3219</v>
      </c>
    </row>
    <row r="1199" spans="1:26" x14ac:dyDescent="0.2">
      <c r="A1199" s="3">
        <v>2098</v>
      </c>
      <c r="B1199" s="3" t="s">
        <v>2186</v>
      </c>
      <c r="C1199" s="3" t="s">
        <v>92</v>
      </c>
      <c r="D1199" s="3">
        <v>0.06</v>
      </c>
      <c r="E1199" s="3">
        <v>39.89</v>
      </c>
      <c r="F1199" s="3">
        <v>3.04</v>
      </c>
      <c r="G1199" s="3" t="s">
        <v>14</v>
      </c>
      <c r="H1199" s="3" t="s">
        <v>47</v>
      </c>
      <c r="I1199" s="3" t="s">
        <v>4</v>
      </c>
      <c r="J1199" s="3" t="s">
        <v>102</v>
      </c>
      <c r="K1199" s="3" t="s">
        <v>26</v>
      </c>
      <c r="L1199" s="3" t="s">
        <v>2187</v>
      </c>
      <c r="M1199" s="3">
        <v>0.53</v>
      </c>
      <c r="N1199" s="3" t="s">
        <v>8</v>
      </c>
      <c r="O1199" s="3" t="s">
        <v>9</v>
      </c>
      <c r="P1199" s="3" t="s">
        <v>247</v>
      </c>
      <c r="Q1199" s="3" t="s">
        <v>2188</v>
      </c>
      <c r="R1199" s="3">
        <v>29464</v>
      </c>
      <c r="S1199" s="4">
        <v>42112</v>
      </c>
      <c r="T1199" s="4">
        <v>42114</v>
      </c>
      <c r="U1199" s="3">
        <v>38.874000000000002</v>
      </c>
      <c r="V1199" s="3">
        <v>10</v>
      </c>
      <c r="W1199" s="3">
        <v>389.97</v>
      </c>
      <c r="X1199" s="3">
        <v>87889</v>
      </c>
      <c r="Y1199" s="3">
        <f>Table1[[#This Row],[Unit Price]]-Table1[[#This Row],[Discount]]</f>
        <v>39.83</v>
      </c>
      <c r="Z1199" s="3" t="s">
        <v>3219</v>
      </c>
    </row>
    <row r="1200" spans="1:26" x14ac:dyDescent="0.2">
      <c r="A1200" s="1">
        <v>2655</v>
      </c>
      <c r="B1200" s="1" t="s">
        <v>2052</v>
      </c>
      <c r="C1200" s="1" t="s">
        <v>92</v>
      </c>
      <c r="D1200" s="1">
        <v>0.09</v>
      </c>
      <c r="E1200" s="1">
        <v>89.99</v>
      </c>
      <c r="F1200" s="1">
        <v>42</v>
      </c>
      <c r="G1200" s="1" t="s">
        <v>2</v>
      </c>
      <c r="H1200" s="1" t="s">
        <v>15</v>
      </c>
      <c r="I1200" s="1" t="s">
        <v>4</v>
      </c>
      <c r="J1200" s="1" t="s">
        <v>85</v>
      </c>
      <c r="K1200" s="1" t="s">
        <v>33</v>
      </c>
      <c r="L1200" s="1" t="s">
        <v>1187</v>
      </c>
      <c r="M1200" s="1">
        <v>0.66</v>
      </c>
      <c r="N1200" s="1" t="s">
        <v>8</v>
      </c>
      <c r="O1200" s="1" t="s">
        <v>9</v>
      </c>
      <c r="P1200" s="1" t="s">
        <v>51</v>
      </c>
      <c r="Q1200" s="1" t="s">
        <v>337</v>
      </c>
      <c r="R1200" s="1">
        <v>30318</v>
      </c>
      <c r="S1200" s="2">
        <v>42112</v>
      </c>
      <c r="T1200" s="2">
        <v>42112</v>
      </c>
      <c r="U1200" s="1">
        <v>223.416</v>
      </c>
      <c r="V1200" s="1">
        <v>6</v>
      </c>
      <c r="W1200" s="1">
        <v>511.25</v>
      </c>
      <c r="X1200" s="1">
        <v>86063</v>
      </c>
      <c r="Y1200" s="1">
        <f>Table1[[#This Row],[Unit Price]]-Table1[[#This Row],[Discount]]</f>
        <v>89.899999999999991</v>
      </c>
      <c r="Z1200" s="1" t="s">
        <v>3219</v>
      </c>
    </row>
    <row r="1201" spans="1:26" x14ac:dyDescent="0.2">
      <c r="A1201" s="3">
        <v>3155</v>
      </c>
      <c r="B1201" s="3" t="s">
        <v>618</v>
      </c>
      <c r="C1201" s="3" t="s">
        <v>1</v>
      </c>
      <c r="D1201" s="3">
        <v>0.05</v>
      </c>
      <c r="E1201" s="3">
        <v>159.99</v>
      </c>
      <c r="F1201" s="3">
        <v>5.5</v>
      </c>
      <c r="G1201" s="3" t="s">
        <v>14</v>
      </c>
      <c r="H1201" s="3" t="s">
        <v>15</v>
      </c>
      <c r="I1201" s="3" t="s">
        <v>16</v>
      </c>
      <c r="J1201" s="3" t="s">
        <v>17</v>
      </c>
      <c r="K1201" s="3" t="s">
        <v>49</v>
      </c>
      <c r="L1201" s="3" t="s">
        <v>2189</v>
      </c>
      <c r="M1201" s="3">
        <v>0.49</v>
      </c>
      <c r="N1201" s="3" t="s">
        <v>8</v>
      </c>
      <c r="O1201" s="3" t="s">
        <v>9</v>
      </c>
      <c r="P1201" s="3" t="s">
        <v>99</v>
      </c>
      <c r="Q1201" s="3" t="s">
        <v>308</v>
      </c>
      <c r="R1201" s="3">
        <v>32771</v>
      </c>
      <c r="S1201" s="4">
        <v>42113</v>
      </c>
      <c r="T1201" s="4">
        <v>42115</v>
      </c>
      <c r="U1201" s="3">
        <v>12.263999999999999</v>
      </c>
      <c r="V1201" s="3">
        <v>23</v>
      </c>
      <c r="W1201" s="3">
        <v>3600.65</v>
      </c>
      <c r="X1201" s="3">
        <v>86902</v>
      </c>
      <c r="Y1201" s="3">
        <f>Table1[[#This Row],[Unit Price]]-Table1[[#This Row],[Discount]]</f>
        <v>159.94</v>
      </c>
      <c r="Z1201" s="3" t="s">
        <v>3219</v>
      </c>
    </row>
    <row r="1202" spans="1:26" x14ac:dyDescent="0.2">
      <c r="A1202" s="1">
        <v>1836</v>
      </c>
      <c r="B1202" s="1" t="s">
        <v>2190</v>
      </c>
      <c r="C1202" s="1" t="s">
        <v>13</v>
      </c>
      <c r="D1202" s="1">
        <v>0.01</v>
      </c>
      <c r="E1202" s="1">
        <v>155.99</v>
      </c>
      <c r="F1202" s="1">
        <v>8.99</v>
      </c>
      <c r="G1202" s="1" t="s">
        <v>63</v>
      </c>
      <c r="H1202" s="1" t="s">
        <v>70</v>
      </c>
      <c r="I1202" s="1" t="s">
        <v>16</v>
      </c>
      <c r="J1202" s="1" t="s">
        <v>111</v>
      </c>
      <c r="K1202" s="1" t="s">
        <v>49</v>
      </c>
      <c r="L1202" s="1" t="s">
        <v>1273</v>
      </c>
      <c r="M1202" s="1">
        <v>0.57999999999999996</v>
      </c>
      <c r="N1202" s="1" t="s">
        <v>8</v>
      </c>
      <c r="O1202" s="1" t="s">
        <v>35</v>
      </c>
      <c r="P1202" s="1" t="s">
        <v>66</v>
      </c>
      <c r="Q1202" s="1" t="s">
        <v>917</v>
      </c>
      <c r="R1202" s="1">
        <v>94110</v>
      </c>
      <c r="S1202" s="2">
        <v>42113</v>
      </c>
      <c r="T1202" s="2">
        <v>42114</v>
      </c>
      <c r="U1202" s="1">
        <v>-219.07908</v>
      </c>
      <c r="V1202" s="1">
        <v>5</v>
      </c>
      <c r="W1202" s="1">
        <v>675.83</v>
      </c>
      <c r="X1202" s="1">
        <v>86600</v>
      </c>
      <c r="Y1202" s="1">
        <f>Table1[[#This Row],[Unit Price]]-Table1[[#This Row],[Discount]]</f>
        <v>155.98000000000002</v>
      </c>
      <c r="Z1202" s="1" t="s">
        <v>3221</v>
      </c>
    </row>
    <row r="1203" spans="1:26" x14ac:dyDescent="0.2">
      <c r="A1203" s="3">
        <v>1837</v>
      </c>
      <c r="B1203" s="3" t="s">
        <v>2191</v>
      </c>
      <c r="C1203" s="3" t="s">
        <v>13</v>
      </c>
      <c r="D1203" s="3">
        <v>0.01</v>
      </c>
      <c r="E1203" s="3">
        <v>5.98</v>
      </c>
      <c r="F1203" s="3">
        <v>5.46</v>
      </c>
      <c r="G1203" s="3" t="s">
        <v>14</v>
      </c>
      <c r="H1203" s="3" t="s">
        <v>70</v>
      </c>
      <c r="I1203" s="3" t="s">
        <v>24</v>
      </c>
      <c r="J1203" s="3" t="s">
        <v>64</v>
      </c>
      <c r="K1203" s="3" t="s">
        <v>49</v>
      </c>
      <c r="L1203" s="3" t="s">
        <v>1132</v>
      </c>
      <c r="M1203" s="3">
        <v>0.36</v>
      </c>
      <c r="N1203" s="3" t="s">
        <v>8</v>
      </c>
      <c r="O1203" s="3" t="s">
        <v>35</v>
      </c>
      <c r="P1203" s="3" t="s">
        <v>66</v>
      </c>
      <c r="Q1203" s="3" t="s">
        <v>2192</v>
      </c>
      <c r="R1203" s="3">
        <v>91776</v>
      </c>
      <c r="S1203" s="4">
        <v>42113</v>
      </c>
      <c r="T1203" s="4">
        <v>42115</v>
      </c>
      <c r="U1203" s="3">
        <v>-18.878399999999999</v>
      </c>
      <c r="V1203" s="3">
        <v>4</v>
      </c>
      <c r="W1203" s="3">
        <v>28</v>
      </c>
      <c r="X1203" s="3">
        <v>86600</v>
      </c>
      <c r="Y1203" s="3">
        <f>Table1[[#This Row],[Unit Price]]-Table1[[#This Row],[Discount]]</f>
        <v>5.9700000000000006</v>
      </c>
      <c r="Z1203" s="3" t="s">
        <v>3221</v>
      </c>
    </row>
    <row r="1204" spans="1:26" x14ac:dyDescent="0.2">
      <c r="A1204" s="1">
        <v>2212</v>
      </c>
      <c r="B1204" s="1" t="s">
        <v>2193</v>
      </c>
      <c r="C1204" s="1" t="s">
        <v>13</v>
      </c>
      <c r="D1204" s="1">
        <v>0.09</v>
      </c>
      <c r="E1204" s="1">
        <v>199.99</v>
      </c>
      <c r="F1204" s="1">
        <v>24.49</v>
      </c>
      <c r="G1204" s="1" t="s">
        <v>63</v>
      </c>
      <c r="H1204" s="1" t="s">
        <v>47</v>
      </c>
      <c r="I1204" s="1" t="s">
        <v>16</v>
      </c>
      <c r="J1204" s="1" t="s">
        <v>39</v>
      </c>
      <c r="K1204" s="1" t="s">
        <v>40</v>
      </c>
      <c r="L1204" s="1" t="s">
        <v>723</v>
      </c>
      <c r="M1204" s="1">
        <v>0.46</v>
      </c>
      <c r="N1204" s="1" t="s">
        <v>8</v>
      </c>
      <c r="O1204" s="1" t="s">
        <v>87</v>
      </c>
      <c r="P1204" s="1" t="s">
        <v>394</v>
      </c>
      <c r="Q1204" s="1" t="s">
        <v>2194</v>
      </c>
      <c r="R1204" s="1">
        <v>21228</v>
      </c>
      <c r="S1204" s="2">
        <v>42113</v>
      </c>
      <c r="T1204" s="2">
        <v>42115</v>
      </c>
      <c r="U1204" s="1">
        <v>631.33000000000004</v>
      </c>
      <c r="V1204" s="1">
        <v>5</v>
      </c>
      <c r="W1204" s="1">
        <v>990.25</v>
      </c>
      <c r="X1204" s="1">
        <v>88029</v>
      </c>
      <c r="Y1204" s="1">
        <f>Table1[[#This Row],[Unit Price]]-Table1[[#This Row],[Discount]]</f>
        <v>199.9</v>
      </c>
      <c r="Z1204" s="1" t="s">
        <v>3222</v>
      </c>
    </row>
    <row r="1205" spans="1:26" x14ac:dyDescent="0.2">
      <c r="A1205" s="3">
        <v>152</v>
      </c>
      <c r="B1205" s="3" t="s">
        <v>481</v>
      </c>
      <c r="C1205" s="3" t="s">
        <v>23</v>
      </c>
      <c r="D1205" s="3">
        <v>0.01</v>
      </c>
      <c r="E1205" s="3">
        <v>79.52</v>
      </c>
      <c r="F1205" s="3">
        <v>48.2</v>
      </c>
      <c r="G1205" s="3" t="s">
        <v>14</v>
      </c>
      <c r="H1205" s="3" t="s">
        <v>47</v>
      </c>
      <c r="I1205" s="3" t="s">
        <v>4</v>
      </c>
      <c r="J1205" s="3" t="s">
        <v>102</v>
      </c>
      <c r="K1205" s="3" t="s">
        <v>120</v>
      </c>
      <c r="L1205" s="3" t="s">
        <v>2195</v>
      </c>
      <c r="M1205" s="3">
        <v>0.74</v>
      </c>
      <c r="N1205" s="3" t="s">
        <v>8</v>
      </c>
      <c r="O1205" s="3" t="s">
        <v>9</v>
      </c>
      <c r="P1205" s="3" t="s">
        <v>376</v>
      </c>
      <c r="Q1205" s="3" t="s">
        <v>483</v>
      </c>
      <c r="R1205" s="3">
        <v>37918</v>
      </c>
      <c r="S1205" s="4">
        <v>42113</v>
      </c>
      <c r="T1205" s="4">
        <v>42120</v>
      </c>
      <c r="U1205" s="3">
        <v>-40.683999999999997</v>
      </c>
      <c r="V1205" s="3">
        <v>8</v>
      </c>
      <c r="W1205" s="3">
        <v>667.84</v>
      </c>
      <c r="X1205" s="3">
        <v>89522</v>
      </c>
      <c r="Y1205" s="3">
        <f>Table1[[#This Row],[Unit Price]]-Table1[[#This Row],[Discount]]</f>
        <v>79.509999999999991</v>
      </c>
      <c r="Z1205" s="3" t="s">
        <v>3219</v>
      </c>
    </row>
    <row r="1206" spans="1:26" x14ac:dyDescent="0.2">
      <c r="A1206" s="1">
        <v>1933</v>
      </c>
      <c r="B1206" s="1" t="s">
        <v>2196</v>
      </c>
      <c r="C1206" s="1" t="s">
        <v>23</v>
      </c>
      <c r="D1206" s="1">
        <v>0.06</v>
      </c>
      <c r="E1206" s="1">
        <v>3.58</v>
      </c>
      <c r="F1206" s="1">
        <v>1.63</v>
      </c>
      <c r="G1206" s="1" t="s">
        <v>14</v>
      </c>
      <c r="H1206" s="1" t="s">
        <v>70</v>
      </c>
      <c r="I1206" s="1" t="s">
        <v>24</v>
      </c>
      <c r="J1206" s="1" t="s">
        <v>152</v>
      </c>
      <c r="K1206" s="1" t="s">
        <v>26</v>
      </c>
      <c r="L1206" s="1" t="s">
        <v>2197</v>
      </c>
      <c r="M1206" s="1">
        <v>0.36</v>
      </c>
      <c r="N1206" s="1" t="s">
        <v>8</v>
      </c>
      <c r="O1206" s="1" t="s">
        <v>28</v>
      </c>
      <c r="P1206" s="1" t="s">
        <v>163</v>
      </c>
      <c r="Q1206" s="1" t="s">
        <v>2198</v>
      </c>
      <c r="R1206" s="1">
        <v>75043</v>
      </c>
      <c r="S1206" s="2">
        <v>42113</v>
      </c>
      <c r="T1206" s="2">
        <v>42117</v>
      </c>
      <c r="U1206" s="1">
        <v>14</v>
      </c>
      <c r="V1206" s="1">
        <v>10</v>
      </c>
      <c r="W1206" s="1">
        <v>34.76</v>
      </c>
      <c r="X1206" s="1">
        <v>86687</v>
      </c>
      <c r="Y1206" s="1">
        <f>Table1[[#This Row],[Unit Price]]-Table1[[#This Row],[Discount]]</f>
        <v>3.52</v>
      </c>
      <c r="Z1206" s="1" t="s">
        <v>3220</v>
      </c>
    </row>
    <row r="1207" spans="1:26" x14ac:dyDescent="0.2">
      <c r="A1207" s="3">
        <v>1940</v>
      </c>
      <c r="B1207" s="3" t="s">
        <v>1771</v>
      </c>
      <c r="C1207" s="3" t="s">
        <v>23</v>
      </c>
      <c r="D1207" s="3">
        <v>0</v>
      </c>
      <c r="E1207" s="3">
        <v>78.650000000000006</v>
      </c>
      <c r="F1207" s="3">
        <v>13.99</v>
      </c>
      <c r="G1207" s="3" t="s">
        <v>14</v>
      </c>
      <c r="H1207" s="3" t="s">
        <v>70</v>
      </c>
      <c r="I1207" s="3" t="s">
        <v>24</v>
      </c>
      <c r="J1207" s="3" t="s">
        <v>71</v>
      </c>
      <c r="K1207" s="3" t="s">
        <v>120</v>
      </c>
      <c r="L1207" s="3" t="s">
        <v>1690</v>
      </c>
      <c r="M1207" s="3">
        <v>0.52</v>
      </c>
      <c r="N1207" s="3" t="s">
        <v>8</v>
      </c>
      <c r="O1207" s="3" t="s">
        <v>35</v>
      </c>
      <c r="P1207" s="3" t="s">
        <v>122</v>
      </c>
      <c r="Q1207" s="3" t="s">
        <v>123</v>
      </c>
      <c r="R1207" s="3">
        <v>84020</v>
      </c>
      <c r="S1207" s="4">
        <v>42113</v>
      </c>
      <c r="T1207" s="4">
        <v>42120</v>
      </c>
      <c r="U1207" s="3">
        <v>386.00670000000002</v>
      </c>
      <c r="V1207" s="3">
        <v>7</v>
      </c>
      <c r="W1207" s="3">
        <v>559.42999999999995</v>
      </c>
      <c r="X1207" s="3">
        <v>88871</v>
      </c>
      <c r="Y1207" s="3">
        <f>Table1[[#This Row],[Unit Price]]-Table1[[#This Row],[Discount]]</f>
        <v>78.650000000000006</v>
      </c>
      <c r="Z1207" s="3" t="s">
        <v>3221</v>
      </c>
    </row>
    <row r="1208" spans="1:26" x14ac:dyDescent="0.2">
      <c r="A1208" s="1">
        <v>1940</v>
      </c>
      <c r="B1208" s="1" t="s">
        <v>1771</v>
      </c>
      <c r="C1208" s="1" t="s">
        <v>23</v>
      </c>
      <c r="D1208" s="1">
        <v>0.08</v>
      </c>
      <c r="E1208" s="1">
        <v>122.99</v>
      </c>
      <c r="F1208" s="1">
        <v>70.2</v>
      </c>
      <c r="G1208" s="1" t="s">
        <v>2</v>
      </c>
      <c r="H1208" s="1" t="s">
        <v>70</v>
      </c>
      <c r="I1208" s="1" t="s">
        <v>4</v>
      </c>
      <c r="J1208" s="1" t="s">
        <v>85</v>
      </c>
      <c r="K1208" s="1" t="s">
        <v>33</v>
      </c>
      <c r="L1208" s="1" t="s">
        <v>780</v>
      </c>
      <c r="M1208" s="1">
        <v>0.74</v>
      </c>
      <c r="N1208" s="1" t="s">
        <v>8</v>
      </c>
      <c r="O1208" s="1" t="s">
        <v>35</v>
      </c>
      <c r="P1208" s="1" t="s">
        <v>122</v>
      </c>
      <c r="Q1208" s="1" t="s">
        <v>123</v>
      </c>
      <c r="R1208" s="1">
        <v>84020</v>
      </c>
      <c r="S1208" s="2">
        <v>42113</v>
      </c>
      <c r="T1208" s="2">
        <v>42118</v>
      </c>
      <c r="U1208" s="1">
        <v>-1867.97</v>
      </c>
      <c r="V1208" s="1">
        <v>10</v>
      </c>
      <c r="W1208" s="1">
        <v>1216.52</v>
      </c>
      <c r="X1208" s="1">
        <v>88871</v>
      </c>
      <c r="Y1208" s="1">
        <f>Table1[[#This Row],[Unit Price]]-Table1[[#This Row],[Discount]]</f>
        <v>122.91</v>
      </c>
      <c r="Z1208" s="1" t="s">
        <v>3221</v>
      </c>
    </row>
    <row r="1209" spans="1:26" x14ac:dyDescent="0.2">
      <c r="A1209" s="3">
        <v>2066</v>
      </c>
      <c r="B1209" s="3" t="s">
        <v>1848</v>
      </c>
      <c r="C1209" s="3" t="s">
        <v>23</v>
      </c>
      <c r="D1209" s="3">
        <v>0.1</v>
      </c>
      <c r="E1209" s="3">
        <v>4.24</v>
      </c>
      <c r="F1209" s="3">
        <v>5.41</v>
      </c>
      <c r="G1209" s="3" t="s">
        <v>14</v>
      </c>
      <c r="H1209" s="3" t="s">
        <v>70</v>
      </c>
      <c r="I1209" s="3" t="s">
        <v>24</v>
      </c>
      <c r="J1209" s="3" t="s">
        <v>48</v>
      </c>
      <c r="K1209" s="3" t="s">
        <v>49</v>
      </c>
      <c r="L1209" s="3" t="s">
        <v>1647</v>
      </c>
      <c r="M1209" s="3">
        <v>0.35</v>
      </c>
      <c r="N1209" s="3" t="s">
        <v>8</v>
      </c>
      <c r="O1209" s="3" t="s">
        <v>9</v>
      </c>
      <c r="P1209" s="3" t="s">
        <v>73</v>
      </c>
      <c r="Q1209" s="3" t="s">
        <v>1850</v>
      </c>
      <c r="R1209" s="3">
        <v>28079</v>
      </c>
      <c r="S1209" s="4">
        <v>42113</v>
      </c>
      <c r="T1209" s="4">
        <v>42117</v>
      </c>
      <c r="U1209" s="3">
        <v>-61.6</v>
      </c>
      <c r="V1209" s="3">
        <v>8</v>
      </c>
      <c r="W1209" s="3">
        <v>34.159999999999997</v>
      </c>
      <c r="X1209" s="3">
        <v>85835</v>
      </c>
      <c r="Y1209" s="3">
        <f>Table1[[#This Row],[Unit Price]]-Table1[[#This Row],[Discount]]</f>
        <v>4.1400000000000006</v>
      </c>
      <c r="Z1209" s="3" t="s">
        <v>3219</v>
      </c>
    </row>
    <row r="1210" spans="1:26" x14ac:dyDescent="0.2">
      <c r="A1210" s="1">
        <v>2547</v>
      </c>
      <c r="B1210" s="1" t="s">
        <v>2199</v>
      </c>
      <c r="C1210" s="1" t="s">
        <v>23</v>
      </c>
      <c r="D1210" s="1">
        <v>7.0000000000000007E-2</v>
      </c>
      <c r="E1210" s="1">
        <v>6.48</v>
      </c>
      <c r="F1210" s="1">
        <v>9.5399999999999991</v>
      </c>
      <c r="G1210" s="1" t="s">
        <v>14</v>
      </c>
      <c r="H1210" s="1" t="s">
        <v>3</v>
      </c>
      <c r="I1210" s="1" t="s">
        <v>24</v>
      </c>
      <c r="J1210" s="1" t="s">
        <v>64</v>
      </c>
      <c r="K1210" s="1" t="s">
        <v>49</v>
      </c>
      <c r="L1210" s="1" t="s">
        <v>2200</v>
      </c>
      <c r="M1210" s="1">
        <v>0.37</v>
      </c>
      <c r="N1210" s="1" t="s">
        <v>8</v>
      </c>
      <c r="O1210" s="1" t="s">
        <v>9</v>
      </c>
      <c r="P1210" s="1" t="s">
        <v>218</v>
      </c>
      <c r="Q1210" s="1" t="s">
        <v>2201</v>
      </c>
      <c r="R1210" s="1">
        <v>23464</v>
      </c>
      <c r="S1210" s="2">
        <v>42113</v>
      </c>
      <c r="T1210" s="2">
        <v>42113</v>
      </c>
      <c r="U1210" s="1">
        <v>2.2320000000000002</v>
      </c>
      <c r="V1210" s="1">
        <v>1</v>
      </c>
      <c r="W1210" s="1">
        <v>10.86</v>
      </c>
      <c r="X1210" s="1">
        <v>87916</v>
      </c>
      <c r="Y1210" s="1">
        <f>Table1[[#This Row],[Unit Price]]-Table1[[#This Row],[Discount]]</f>
        <v>6.41</v>
      </c>
      <c r="Z1210" s="1" t="s">
        <v>3219</v>
      </c>
    </row>
    <row r="1211" spans="1:26" x14ac:dyDescent="0.2">
      <c r="A1211" s="3">
        <v>3380</v>
      </c>
      <c r="B1211" s="3" t="s">
        <v>2202</v>
      </c>
      <c r="C1211" s="3" t="s">
        <v>1</v>
      </c>
      <c r="D1211" s="3">
        <v>0.03</v>
      </c>
      <c r="E1211" s="3">
        <v>315.98</v>
      </c>
      <c r="F1211" s="3">
        <v>19.989999999999998</v>
      </c>
      <c r="G1211" s="3" t="s">
        <v>14</v>
      </c>
      <c r="H1211" s="3" t="s">
        <v>47</v>
      </c>
      <c r="I1211" s="3" t="s">
        <v>24</v>
      </c>
      <c r="J1211" s="3" t="s">
        <v>48</v>
      </c>
      <c r="K1211" s="3" t="s">
        <v>49</v>
      </c>
      <c r="L1211" s="3" t="s">
        <v>2203</v>
      </c>
      <c r="M1211" s="3">
        <v>0.38</v>
      </c>
      <c r="N1211" s="3" t="s">
        <v>8</v>
      </c>
      <c r="O1211" s="3" t="s">
        <v>9</v>
      </c>
      <c r="P1211" s="3" t="s">
        <v>51</v>
      </c>
      <c r="Q1211" s="3" t="s">
        <v>2204</v>
      </c>
      <c r="R1211" s="3">
        <v>30240</v>
      </c>
      <c r="S1211" s="4">
        <v>42114</v>
      </c>
      <c r="T1211" s="4">
        <v>42116</v>
      </c>
      <c r="U1211" s="3">
        <v>-4.4800000000000004</v>
      </c>
      <c r="V1211" s="3">
        <v>18</v>
      </c>
      <c r="W1211" s="3">
        <v>5572.18</v>
      </c>
      <c r="X1211" s="3">
        <v>88838</v>
      </c>
      <c r="Y1211" s="3">
        <f>Table1[[#This Row],[Unit Price]]-Table1[[#This Row],[Discount]]</f>
        <v>315.95000000000005</v>
      </c>
      <c r="Z1211" s="3" t="s">
        <v>3219</v>
      </c>
    </row>
    <row r="1212" spans="1:26" x14ac:dyDescent="0.2">
      <c r="A1212" s="1">
        <v>3380</v>
      </c>
      <c r="B1212" s="1" t="s">
        <v>2202</v>
      </c>
      <c r="C1212" s="1" t="s">
        <v>1</v>
      </c>
      <c r="D1212" s="1">
        <v>0.03</v>
      </c>
      <c r="E1212" s="1">
        <v>63.94</v>
      </c>
      <c r="F1212" s="1">
        <v>14.48</v>
      </c>
      <c r="G1212" s="1" t="s">
        <v>14</v>
      </c>
      <c r="H1212" s="1" t="s">
        <v>47</v>
      </c>
      <c r="I1212" s="1" t="s">
        <v>4</v>
      </c>
      <c r="J1212" s="1" t="s">
        <v>102</v>
      </c>
      <c r="K1212" s="1" t="s">
        <v>49</v>
      </c>
      <c r="L1212" s="1" t="s">
        <v>1970</v>
      </c>
      <c r="M1212" s="1">
        <v>0.46</v>
      </c>
      <c r="N1212" s="1" t="s">
        <v>8</v>
      </c>
      <c r="O1212" s="1" t="s">
        <v>9</v>
      </c>
      <c r="P1212" s="1" t="s">
        <v>51</v>
      </c>
      <c r="Q1212" s="1" t="s">
        <v>2204</v>
      </c>
      <c r="R1212" s="1">
        <v>30240</v>
      </c>
      <c r="S1212" s="2">
        <v>42114</v>
      </c>
      <c r="T1212" s="2">
        <v>42115</v>
      </c>
      <c r="U1212" s="1">
        <v>43.691699999999997</v>
      </c>
      <c r="V1212" s="1">
        <v>8</v>
      </c>
      <c r="W1212" s="1">
        <v>522.46</v>
      </c>
      <c r="X1212" s="1">
        <v>88838</v>
      </c>
      <c r="Y1212" s="1">
        <f>Table1[[#This Row],[Unit Price]]-Table1[[#This Row],[Discount]]</f>
        <v>63.91</v>
      </c>
      <c r="Z1212" s="1" t="s">
        <v>3219</v>
      </c>
    </row>
    <row r="1213" spans="1:26" x14ac:dyDescent="0.2">
      <c r="A1213" s="3">
        <v>151</v>
      </c>
      <c r="B1213" s="3" t="s">
        <v>679</v>
      </c>
      <c r="C1213" s="3" t="s">
        <v>13</v>
      </c>
      <c r="D1213" s="3">
        <v>0.09</v>
      </c>
      <c r="E1213" s="3">
        <v>5.98</v>
      </c>
      <c r="F1213" s="3">
        <v>2.5</v>
      </c>
      <c r="G1213" s="3" t="s">
        <v>14</v>
      </c>
      <c r="H1213" s="3" t="s">
        <v>47</v>
      </c>
      <c r="I1213" s="3" t="s">
        <v>24</v>
      </c>
      <c r="J1213" s="3" t="s">
        <v>321</v>
      </c>
      <c r="K1213" s="3" t="s">
        <v>49</v>
      </c>
      <c r="L1213" s="3" t="s">
        <v>1246</v>
      </c>
      <c r="M1213" s="3">
        <v>0.36</v>
      </c>
      <c r="N1213" s="3" t="s">
        <v>8</v>
      </c>
      <c r="O1213" s="3" t="s">
        <v>9</v>
      </c>
      <c r="P1213" s="3" t="s">
        <v>376</v>
      </c>
      <c r="Q1213" s="3" t="s">
        <v>681</v>
      </c>
      <c r="R1213" s="3">
        <v>37664</v>
      </c>
      <c r="S1213" s="4">
        <v>42114</v>
      </c>
      <c r="T1213" s="4">
        <v>42116</v>
      </c>
      <c r="U1213" s="3">
        <v>13.896000000000001</v>
      </c>
      <c r="V1213" s="3">
        <v>5</v>
      </c>
      <c r="W1213" s="3">
        <v>28.11</v>
      </c>
      <c r="X1213" s="3">
        <v>89523</v>
      </c>
      <c r="Y1213" s="3">
        <f>Table1[[#This Row],[Unit Price]]-Table1[[#This Row],[Discount]]</f>
        <v>5.8900000000000006</v>
      </c>
      <c r="Z1213" s="3" t="s">
        <v>3219</v>
      </c>
    </row>
    <row r="1214" spans="1:26" x14ac:dyDescent="0.2">
      <c r="A1214" s="1">
        <v>1259</v>
      </c>
      <c r="B1214" s="1" t="s">
        <v>2205</v>
      </c>
      <c r="C1214" s="1" t="s">
        <v>13</v>
      </c>
      <c r="D1214" s="1">
        <v>0.03</v>
      </c>
      <c r="E1214" s="1">
        <v>3.69</v>
      </c>
      <c r="F1214" s="1">
        <v>2.5</v>
      </c>
      <c r="G1214" s="1" t="s">
        <v>63</v>
      </c>
      <c r="H1214" s="1" t="s">
        <v>47</v>
      </c>
      <c r="I1214" s="1" t="s">
        <v>24</v>
      </c>
      <c r="J1214" s="1" t="s">
        <v>321</v>
      </c>
      <c r="K1214" s="1" t="s">
        <v>49</v>
      </c>
      <c r="L1214" s="1" t="s">
        <v>2206</v>
      </c>
      <c r="M1214" s="1">
        <v>0.39</v>
      </c>
      <c r="N1214" s="1" t="s">
        <v>8</v>
      </c>
      <c r="O1214" s="1" t="s">
        <v>9</v>
      </c>
      <c r="P1214" s="1" t="s">
        <v>364</v>
      </c>
      <c r="Q1214" s="1" t="s">
        <v>1562</v>
      </c>
      <c r="R1214" s="1">
        <v>40422</v>
      </c>
      <c r="S1214" s="2">
        <v>42114</v>
      </c>
      <c r="T1214" s="2">
        <v>42114</v>
      </c>
      <c r="U1214" s="1">
        <v>-2196.6840000000002</v>
      </c>
      <c r="V1214" s="1">
        <v>9</v>
      </c>
      <c r="W1214" s="1">
        <v>38.65</v>
      </c>
      <c r="X1214" s="1">
        <v>86534</v>
      </c>
      <c r="Y1214" s="1">
        <f>Table1[[#This Row],[Unit Price]]-Table1[[#This Row],[Discount]]</f>
        <v>3.66</v>
      </c>
      <c r="Z1214" s="1" t="s">
        <v>3219</v>
      </c>
    </row>
    <row r="1215" spans="1:26" x14ac:dyDescent="0.2">
      <c r="A1215" s="3">
        <v>2117</v>
      </c>
      <c r="B1215" s="3" t="s">
        <v>2207</v>
      </c>
      <c r="C1215" s="3" t="s">
        <v>13</v>
      </c>
      <c r="D1215" s="3">
        <v>0.03</v>
      </c>
      <c r="E1215" s="3">
        <v>320.98</v>
      </c>
      <c r="F1215" s="3">
        <v>24.49</v>
      </c>
      <c r="G1215" s="3" t="s">
        <v>14</v>
      </c>
      <c r="H1215" s="3" t="s">
        <v>47</v>
      </c>
      <c r="I1215" s="3" t="s">
        <v>4</v>
      </c>
      <c r="J1215" s="3" t="s">
        <v>85</v>
      </c>
      <c r="K1215" s="3" t="s">
        <v>40</v>
      </c>
      <c r="L1215" s="3" t="s">
        <v>2208</v>
      </c>
      <c r="M1215" s="3">
        <v>0.55000000000000004</v>
      </c>
      <c r="N1215" s="3" t="s">
        <v>8</v>
      </c>
      <c r="O1215" s="3" t="s">
        <v>28</v>
      </c>
      <c r="P1215" s="3" t="s">
        <v>163</v>
      </c>
      <c r="Q1215" s="3" t="s">
        <v>1003</v>
      </c>
      <c r="R1215" s="3">
        <v>75401</v>
      </c>
      <c r="S1215" s="4">
        <v>42114</v>
      </c>
      <c r="T1215" s="4">
        <v>42116</v>
      </c>
      <c r="U1215" s="3">
        <v>4554.4346999999998</v>
      </c>
      <c r="V1215" s="3">
        <v>20</v>
      </c>
      <c r="W1215" s="3">
        <v>6600.63</v>
      </c>
      <c r="X1215" s="3">
        <v>90891</v>
      </c>
      <c r="Y1215" s="3">
        <f>Table1[[#This Row],[Unit Price]]-Table1[[#This Row],[Discount]]</f>
        <v>320.95000000000005</v>
      </c>
      <c r="Z1215" s="3" t="s">
        <v>3220</v>
      </c>
    </row>
    <row r="1216" spans="1:26" x14ac:dyDescent="0.2">
      <c r="A1216" s="1">
        <v>2117</v>
      </c>
      <c r="B1216" s="1" t="s">
        <v>2207</v>
      </c>
      <c r="C1216" s="1" t="s">
        <v>13</v>
      </c>
      <c r="D1216" s="1">
        <v>0.06</v>
      </c>
      <c r="E1216" s="1">
        <v>125.99</v>
      </c>
      <c r="F1216" s="1">
        <v>8.8000000000000007</v>
      </c>
      <c r="G1216" s="1" t="s">
        <v>14</v>
      </c>
      <c r="H1216" s="1" t="s">
        <v>47</v>
      </c>
      <c r="I1216" s="1" t="s">
        <v>16</v>
      </c>
      <c r="J1216" s="1" t="s">
        <v>111</v>
      </c>
      <c r="K1216" s="1" t="s">
        <v>49</v>
      </c>
      <c r="L1216" s="1" t="s">
        <v>2209</v>
      </c>
      <c r="M1216" s="1">
        <v>0.59</v>
      </c>
      <c r="N1216" s="1" t="s">
        <v>8</v>
      </c>
      <c r="O1216" s="1" t="s">
        <v>28</v>
      </c>
      <c r="P1216" s="1" t="s">
        <v>163</v>
      </c>
      <c r="Q1216" s="1" t="s">
        <v>1003</v>
      </c>
      <c r="R1216" s="1">
        <v>75401</v>
      </c>
      <c r="S1216" s="2">
        <v>42114</v>
      </c>
      <c r="T1216" s="2">
        <v>42115</v>
      </c>
      <c r="U1216" s="1">
        <v>618.19308000000001</v>
      </c>
      <c r="V1216" s="1">
        <v>18</v>
      </c>
      <c r="W1216" s="1">
        <v>1811.99</v>
      </c>
      <c r="X1216" s="1">
        <v>90891</v>
      </c>
      <c r="Y1216" s="1">
        <f>Table1[[#This Row],[Unit Price]]-Table1[[#This Row],[Discount]]</f>
        <v>125.92999999999999</v>
      </c>
      <c r="Z1216" s="1" t="s">
        <v>3220</v>
      </c>
    </row>
    <row r="1217" spans="1:26" x14ac:dyDescent="0.2">
      <c r="A1217" s="3">
        <v>3084</v>
      </c>
      <c r="B1217" s="3" t="s">
        <v>2210</v>
      </c>
      <c r="C1217" s="3" t="s">
        <v>13</v>
      </c>
      <c r="D1217" s="3">
        <v>0</v>
      </c>
      <c r="E1217" s="3">
        <v>65.989999999999995</v>
      </c>
      <c r="F1217" s="3">
        <v>5.99</v>
      </c>
      <c r="G1217" s="3" t="s">
        <v>63</v>
      </c>
      <c r="H1217" s="3" t="s">
        <v>3</v>
      </c>
      <c r="I1217" s="3" t="s">
        <v>16</v>
      </c>
      <c r="J1217" s="3" t="s">
        <v>111</v>
      </c>
      <c r="K1217" s="3" t="s">
        <v>49</v>
      </c>
      <c r="L1217" s="3" t="s">
        <v>274</v>
      </c>
      <c r="M1217" s="3">
        <v>0.57999999999999996</v>
      </c>
      <c r="N1217" s="3" t="s">
        <v>8</v>
      </c>
      <c r="O1217" s="3" t="s">
        <v>35</v>
      </c>
      <c r="P1217" s="3" t="s">
        <v>42</v>
      </c>
      <c r="Q1217" s="3" t="s">
        <v>463</v>
      </c>
      <c r="R1217" s="3">
        <v>98503</v>
      </c>
      <c r="S1217" s="4">
        <v>42114</v>
      </c>
      <c r="T1217" s="4">
        <v>42116</v>
      </c>
      <c r="U1217" s="3">
        <v>313.81200000000001</v>
      </c>
      <c r="V1217" s="3">
        <v>14</v>
      </c>
      <c r="W1217" s="3">
        <v>798.89</v>
      </c>
      <c r="X1217" s="3">
        <v>89879</v>
      </c>
      <c r="Y1217" s="3">
        <f>Table1[[#This Row],[Unit Price]]-Table1[[#This Row],[Discount]]</f>
        <v>65.989999999999995</v>
      </c>
      <c r="Z1217" s="3" t="s">
        <v>3221</v>
      </c>
    </row>
    <row r="1218" spans="1:26" x14ac:dyDescent="0.2">
      <c r="A1218" s="1">
        <v>56</v>
      </c>
      <c r="B1218" s="1" t="s">
        <v>2211</v>
      </c>
      <c r="C1218" s="1" t="s">
        <v>92</v>
      </c>
      <c r="D1218" s="1">
        <v>0.06</v>
      </c>
      <c r="E1218" s="1">
        <v>3.8</v>
      </c>
      <c r="F1218" s="1">
        <v>1.49</v>
      </c>
      <c r="G1218" s="1" t="s">
        <v>14</v>
      </c>
      <c r="H1218" s="1" t="s">
        <v>15</v>
      </c>
      <c r="I1218" s="1" t="s">
        <v>24</v>
      </c>
      <c r="J1218" s="1" t="s">
        <v>48</v>
      </c>
      <c r="K1218" s="1" t="s">
        <v>49</v>
      </c>
      <c r="L1218" s="1" t="s">
        <v>1168</v>
      </c>
      <c r="M1218" s="1">
        <v>0.38</v>
      </c>
      <c r="N1218" s="1" t="s">
        <v>8</v>
      </c>
      <c r="O1218" s="1" t="s">
        <v>87</v>
      </c>
      <c r="P1218" s="1" t="s">
        <v>88</v>
      </c>
      <c r="Q1218" s="1" t="s">
        <v>2212</v>
      </c>
      <c r="R1218" s="1">
        <v>14150</v>
      </c>
      <c r="S1218" s="2">
        <v>42114</v>
      </c>
      <c r="T1218" s="2">
        <v>42115</v>
      </c>
      <c r="U1218" s="1">
        <v>19.6282</v>
      </c>
      <c r="V1218" s="1">
        <v>20</v>
      </c>
      <c r="W1218" s="1">
        <v>73.55</v>
      </c>
      <c r="X1218" s="1">
        <v>88075</v>
      </c>
      <c r="Y1218" s="1">
        <f>Table1[[#This Row],[Unit Price]]-Table1[[#This Row],[Discount]]</f>
        <v>3.7399999999999998</v>
      </c>
      <c r="Z1218" s="1" t="s">
        <v>3222</v>
      </c>
    </row>
    <row r="1219" spans="1:26" x14ac:dyDescent="0.2">
      <c r="A1219" s="3">
        <v>56</v>
      </c>
      <c r="B1219" s="3" t="s">
        <v>2211</v>
      </c>
      <c r="C1219" s="3" t="s">
        <v>92</v>
      </c>
      <c r="D1219" s="3">
        <v>0.06</v>
      </c>
      <c r="E1219" s="3">
        <v>1.76</v>
      </c>
      <c r="F1219" s="3">
        <v>0.7</v>
      </c>
      <c r="G1219" s="3" t="s">
        <v>14</v>
      </c>
      <c r="H1219" s="3" t="s">
        <v>15</v>
      </c>
      <c r="I1219" s="3" t="s">
        <v>24</v>
      </c>
      <c r="J1219" s="3" t="s">
        <v>25</v>
      </c>
      <c r="K1219" s="3" t="s">
        <v>26</v>
      </c>
      <c r="L1219" s="3" t="s">
        <v>1639</v>
      </c>
      <c r="M1219" s="3">
        <v>0.56000000000000005</v>
      </c>
      <c r="N1219" s="3" t="s">
        <v>8</v>
      </c>
      <c r="O1219" s="3" t="s">
        <v>87</v>
      </c>
      <c r="P1219" s="3" t="s">
        <v>88</v>
      </c>
      <c r="Q1219" s="3" t="s">
        <v>2212</v>
      </c>
      <c r="R1219" s="3">
        <v>14150</v>
      </c>
      <c r="S1219" s="4">
        <v>42114</v>
      </c>
      <c r="T1219" s="4">
        <v>42115</v>
      </c>
      <c r="U1219" s="3">
        <v>-1.6524000000000001</v>
      </c>
      <c r="V1219" s="3">
        <v>17</v>
      </c>
      <c r="W1219" s="3">
        <v>29.57</v>
      </c>
      <c r="X1219" s="3">
        <v>88075</v>
      </c>
      <c r="Y1219" s="3">
        <f>Table1[[#This Row],[Unit Price]]-Table1[[#This Row],[Discount]]</f>
        <v>1.7</v>
      </c>
      <c r="Z1219" s="3" t="s">
        <v>3222</v>
      </c>
    </row>
    <row r="1220" spans="1:26" x14ac:dyDescent="0.2">
      <c r="A1220" s="1">
        <v>240</v>
      </c>
      <c r="B1220" s="1" t="s">
        <v>2213</v>
      </c>
      <c r="C1220" s="1" t="s">
        <v>92</v>
      </c>
      <c r="D1220" s="1">
        <v>0.1</v>
      </c>
      <c r="E1220" s="1">
        <v>19.98</v>
      </c>
      <c r="F1220" s="1">
        <v>5.77</v>
      </c>
      <c r="G1220" s="1" t="s">
        <v>63</v>
      </c>
      <c r="H1220" s="1" t="s">
        <v>3</v>
      </c>
      <c r="I1220" s="1" t="s">
        <v>24</v>
      </c>
      <c r="J1220" s="1" t="s">
        <v>64</v>
      </c>
      <c r="K1220" s="1" t="s">
        <v>49</v>
      </c>
      <c r="L1220" s="1" t="s">
        <v>2214</v>
      </c>
      <c r="M1220" s="1">
        <v>0.38</v>
      </c>
      <c r="N1220" s="1" t="s">
        <v>8</v>
      </c>
      <c r="O1220" s="1" t="s">
        <v>35</v>
      </c>
      <c r="P1220" s="1" t="s">
        <v>36</v>
      </c>
      <c r="Q1220" s="1" t="s">
        <v>2215</v>
      </c>
      <c r="R1220" s="1">
        <v>80817</v>
      </c>
      <c r="S1220" s="2">
        <v>42114</v>
      </c>
      <c r="T1220" s="2">
        <v>42114</v>
      </c>
      <c r="U1220" s="1">
        <v>35.090000000000003</v>
      </c>
      <c r="V1220" s="1">
        <v>3</v>
      </c>
      <c r="W1220" s="1">
        <v>57.41</v>
      </c>
      <c r="X1220" s="1">
        <v>90479</v>
      </c>
      <c r="Y1220" s="1">
        <f>Table1[[#This Row],[Unit Price]]-Table1[[#This Row],[Discount]]</f>
        <v>19.88</v>
      </c>
      <c r="Z1220" s="1" t="s">
        <v>3221</v>
      </c>
    </row>
    <row r="1221" spans="1:26" x14ac:dyDescent="0.2">
      <c r="A1221" s="3">
        <v>241</v>
      </c>
      <c r="B1221" s="3" t="s">
        <v>2216</v>
      </c>
      <c r="C1221" s="3" t="s">
        <v>92</v>
      </c>
      <c r="D1221" s="3">
        <v>0.06</v>
      </c>
      <c r="E1221" s="3">
        <v>259.70999999999998</v>
      </c>
      <c r="F1221" s="3">
        <v>66.67</v>
      </c>
      <c r="G1221" s="3" t="s">
        <v>2</v>
      </c>
      <c r="H1221" s="3" t="s">
        <v>3</v>
      </c>
      <c r="I1221" s="3" t="s">
        <v>4</v>
      </c>
      <c r="J1221" s="3" t="s">
        <v>5</v>
      </c>
      <c r="K1221" s="3" t="s">
        <v>6</v>
      </c>
      <c r="L1221" s="3" t="s">
        <v>1002</v>
      </c>
      <c r="M1221" s="3">
        <v>0.61</v>
      </c>
      <c r="N1221" s="3" t="s">
        <v>8</v>
      </c>
      <c r="O1221" s="3" t="s">
        <v>35</v>
      </c>
      <c r="P1221" s="3" t="s">
        <v>36</v>
      </c>
      <c r="Q1221" s="3" t="s">
        <v>2217</v>
      </c>
      <c r="R1221" s="3">
        <v>81503</v>
      </c>
      <c r="S1221" s="4">
        <v>42114</v>
      </c>
      <c r="T1221" s="4">
        <v>42115</v>
      </c>
      <c r="U1221" s="3">
        <v>785.63</v>
      </c>
      <c r="V1221" s="3">
        <v>11</v>
      </c>
      <c r="W1221" s="3">
        <v>2809.87</v>
      </c>
      <c r="X1221" s="3">
        <v>90479</v>
      </c>
      <c r="Y1221" s="3">
        <f>Table1[[#This Row],[Unit Price]]-Table1[[#This Row],[Discount]]</f>
        <v>259.64999999999998</v>
      </c>
      <c r="Z1221" s="3" t="s">
        <v>3221</v>
      </c>
    </row>
    <row r="1222" spans="1:26" x14ac:dyDescent="0.2">
      <c r="A1222" s="1">
        <v>970</v>
      </c>
      <c r="B1222" s="1" t="s">
        <v>2218</v>
      </c>
      <c r="C1222" s="1" t="s">
        <v>92</v>
      </c>
      <c r="D1222" s="1">
        <v>0</v>
      </c>
      <c r="E1222" s="1">
        <v>170.98</v>
      </c>
      <c r="F1222" s="1">
        <v>35.89</v>
      </c>
      <c r="G1222" s="1" t="s">
        <v>2</v>
      </c>
      <c r="H1222" s="1" t="s">
        <v>15</v>
      </c>
      <c r="I1222" s="1" t="s">
        <v>4</v>
      </c>
      <c r="J1222" s="1" t="s">
        <v>93</v>
      </c>
      <c r="K1222" s="1" t="s">
        <v>6</v>
      </c>
      <c r="L1222" s="1" t="s">
        <v>1445</v>
      </c>
      <c r="M1222" s="1">
        <v>0.66</v>
      </c>
      <c r="N1222" s="1" t="s">
        <v>8</v>
      </c>
      <c r="O1222" s="1" t="s">
        <v>9</v>
      </c>
      <c r="P1222" s="1" t="s">
        <v>218</v>
      </c>
      <c r="Q1222" s="1" t="s">
        <v>2219</v>
      </c>
      <c r="R1222" s="1">
        <v>24281</v>
      </c>
      <c r="S1222" s="2">
        <v>42114</v>
      </c>
      <c r="T1222" s="2">
        <v>42115</v>
      </c>
      <c r="U1222" s="1">
        <v>-102.66200000000001</v>
      </c>
      <c r="V1222" s="1">
        <v>8</v>
      </c>
      <c r="W1222" s="1">
        <v>1452.18</v>
      </c>
      <c r="X1222" s="1">
        <v>86173</v>
      </c>
      <c r="Y1222" s="1">
        <f>Table1[[#This Row],[Unit Price]]-Table1[[#This Row],[Discount]]</f>
        <v>170.98</v>
      </c>
      <c r="Z1222" s="1" t="s">
        <v>3219</v>
      </c>
    </row>
    <row r="1223" spans="1:26" x14ac:dyDescent="0.2">
      <c r="A1223" s="3">
        <v>3283</v>
      </c>
      <c r="B1223" s="3" t="s">
        <v>2220</v>
      </c>
      <c r="C1223" s="3" t="s">
        <v>1</v>
      </c>
      <c r="D1223" s="3">
        <v>0.05</v>
      </c>
      <c r="E1223" s="3">
        <v>363.25</v>
      </c>
      <c r="F1223" s="3">
        <v>19.989999999999998</v>
      </c>
      <c r="G1223" s="3" t="s">
        <v>63</v>
      </c>
      <c r="H1223" s="3" t="s">
        <v>70</v>
      </c>
      <c r="I1223" s="3" t="s">
        <v>24</v>
      </c>
      <c r="J1223" s="3" t="s">
        <v>71</v>
      </c>
      <c r="K1223" s="3" t="s">
        <v>49</v>
      </c>
      <c r="L1223" s="3" t="s">
        <v>175</v>
      </c>
      <c r="M1223" s="3">
        <v>0.56999999999999995</v>
      </c>
      <c r="N1223" s="3" t="s">
        <v>8</v>
      </c>
      <c r="O1223" s="3" t="s">
        <v>9</v>
      </c>
      <c r="P1223" s="3" t="s">
        <v>99</v>
      </c>
      <c r="Q1223" s="3" t="s">
        <v>2221</v>
      </c>
      <c r="R1223" s="3">
        <v>33156</v>
      </c>
      <c r="S1223" s="4">
        <v>42115</v>
      </c>
      <c r="T1223" s="4">
        <v>42115</v>
      </c>
      <c r="U1223" s="3">
        <v>-269.75549999999998</v>
      </c>
      <c r="V1223" s="3">
        <v>5</v>
      </c>
      <c r="W1223" s="3">
        <v>1867.04</v>
      </c>
      <c r="X1223" s="3">
        <v>90752</v>
      </c>
      <c r="Y1223" s="3">
        <f>Table1[[#This Row],[Unit Price]]-Table1[[#This Row],[Discount]]</f>
        <v>363.2</v>
      </c>
      <c r="Z1223" s="3" t="s">
        <v>3219</v>
      </c>
    </row>
    <row r="1224" spans="1:26" x14ac:dyDescent="0.2">
      <c r="A1224" s="1">
        <v>2038</v>
      </c>
      <c r="B1224" s="1" t="s">
        <v>2222</v>
      </c>
      <c r="C1224" s="1" t="s">
        <v>13</v>
      </c>
      <c r="D1224" s="1">
        <v>0.06</v>
      </c>
      <c r="E1224" s="1">
        <v>40.99</v>
      </c>
      <c r="F1224" s="1">
        <v>17.48</v>
      </c>
      <c r="G1224" s="1" t="s">
        <v>14</v>
      </c>
      <c r="H1224" s="1" t="s">
        <v>3</v>
      </c>
      <c r="I1224" s="1" t="s">
        <v>24</v>
      </c>
      <c r="J1224" s="1" t="s">
        <v>64</v>
      </c>
      <c r="K1224" s="1" t="s">
        <v>49</v>
      </c>
      <c r="L1224" s="1" t="s">
        <v>1374</v>
      </c>
      <c r="M1224" s="1">
        <v>0.36</v>
      </c>
      <c r="N1224" s="1" t="s">
        <v>8</v>
      </c>
      <c r="O1224" s="1" t="s">
        <v>87</v>
      </c>
      <c r="P1224" s="1" t="s">
        <v>88</v>
      </c>
      <c r="Q1224" s="1" t="s">
        <v>43</v>
      </c>
      <c r="R1224" s="1">
        <v>10550</v>
      </c>
      <c r="S1224" s="2">
        <v>42115</v>
      </c>
      <c r="T1224" s="2">
        <v>42115</v>
      </c>
      <c r="U1224" s="1">
        <v>109.16</v>
      </c>
      <c r="V1224" s="1">
        <v>7</v>
      </c>
      <c r="W1224" s="1">
        <v>277.12</v>
      </c>
      <c r="X1224" s="1">
        <v>89334</v>
      </c>
      <c r="Y1224" s="1">
        <f>Table1[[#This Row],[Unit Price]]-Table1[[#This Row],[Discount]]</f>
        <v>40.93</v>
      </c>
      <c r="Z1224" s="1" t="s">
        <v>3222</v>
      </c>
    </row>
    <row r="1225" spans="1:26" x14ac:dyDescent="0.2">
      <c r="A1225" s="3">
        <v>2260</v>
      </c>
      <c r="B1225" s="3" t="s">
        <v>1172</v>
      </c>
      <c r="C1225" s="3" t="s">
        <v>13</v>
      </c>
      <c r="D1225" s="3">
        <v>0.08</v>
      </c>
      <c r="E1225" s="3">
        <v>4.9800000000000004</v>
      </c>
      <c r="F1225" s="3">
        <v>0.49</v>
      </c>
      <c r="G1225" s="3" t="s">
        <v>14</v>
      </c>
      <c r="H1225" s="3" t="s">
        <v>70</v>
      </c>
      <c r="I1225" s="3" t="s">
        <v>24</v>
      </c>
      <c r="J1225" s="3" t="s">
        <v>128</v>
      </c>
      <c r="K1225" s="3" t="s">
        <v>49</v>
      </c>
      <c r="L1225" s="3" t="s">
        <v>1079</v>
      </c>
      <c r="M1225" s="3">
        <v>0.39</v>
      </c>
      <c r="N1225" s="3" t="s">
        <v>8</v>
      </c>
      <c r="O1225" s="3" t="s">
        <v>9</v>
      </c>
      <c r="P1225" s="3" t="s">
        <v>51</v>
      </c>
      <c r="Q1225" s="3" t="s">
        <v>1173</v>
      </c>
      <c r="R1225" s="3">
        <v>30161</v>
      </c>
      <c r="S1225" s="4">
        <v>42115</v>
      </c>
      <c r="T1225" s="4">
        <v>42116</v>
      </c>
      <c r="U1225" s="3">
        <v>4949.9160000000002</v>
      </c>
      <c r="V1225" s="3">
        <v>1</v>
      </c>
      <c r="W1225" s="3">
        <v>4.95</v>
      </c>
      <c r="X1225" s="3">
        <v>89602</v>
      </c>
      <c r="Y1225" s="3">
        <f>Table1[[#This Row],[Unit Price]]-Table1[[#This Row],[Discount]]</f>
        <v>4.9000000000000004</v>
      </c>
      <c r="Z1225" s="3" t="s">
        <v>3219</v>
      </c>
    </row>
    <row r="1226" spans="1:26" x14ac:dyDescent="0.2">
      <c r="A1226" s="1">
        <v>2260</v>
      </c>
      <c r="B1226" s="1" t="s">
        <v>1172</v>
      </c>
      <c r="C1226" s="1" t="s">
        <v>13</v>
      </c>
      <c r="D1226" s="1">
        <v>0.09</v>
      </c>
      <c r="E1226" s="1">
        <v>119.99</v>
      </c>
      <c r="F1226" s="1">
        <v>14</v>
      </c>
      <c r="G1226" s="1" t="s">
        <v>2</v>
      </c>
      <c r="H1226" s="1" t="s">
        <v>70</v>
      </c>
      <c r="I1226" s="1" t="s">
        <v>16</v>
      </c>
      <c r="J1226" s="1" t="s">
        <v>32</v>
      </c>
      <c r="K1226" s="1" t="s">
        <v>33</v>
      </c>
      <c r="L1226" s="1" t="s">
        <v>2127</v>
      </c>
      <c r="M1226" s="1">
        <v>0.36</v>
      </c>
      <c r="N1226" s="1" t="s">
        <v>8</v>
      </c>
      <c r="O1226" s="1" t="s">
        <v>9</v>
      </c>
      <c r="P1226" s="1" t="s">
        <v>51</v>
      </c>
      <c r="Q1226" s="1" t="s">
        <v>1173</v>
      </c>
      <c r="R1226" s="1">
        <v>30161</v>
      </c>
      <c r="S1226" s="2">
        <v>42115</v>
      </c>
      <c r="T1226" s="2">
        <v>42117</v>
      </c>
      <c r="U1226" s="1">
        <v>1055.604</v>
      </c>
      <c r="V1226" s="1">
        <v>4</v>
      </c>
      <c r="W1226" s="1">
        <v>461.24</v>
      </c>
      <c r="X1226" s="1">
        <v>89602</v>
      </c>
      <c r="Y1226" s="1">
        <f>Table1[[#This Row],[Unit Price]]-Table1[[#This Row],[Discount]]</f>
        <v>119.89999999999999</v>
      </c>
      <c r="Z1226" s="1" t="s">
        <v>3219</v>
      </c>
    </row>
    <row r="1227" spans="1:26" x14ac:dyDescent="0.2">
      <c r="A1227" s="3">
        <v>2964</v>
      </c>
      <c r="B1227" s="3" t="s">
        <v>2223</v>
      </c>
      <c r="C1227" s="3" t="s">
        <v>13</v>
      </c>
      <c r="D1227" s="3">
        <v>0.06</v>
      </c>
      <c r="E1227" s="3">
        <v>42.98</v>
      </c>
      <c r="F1227" s="3">
        <v>4.62</v>
      </c>
      <c r="G1227" s="3" t="s">
        <v>14</v>
      </c>
      <c r="H1227" s="3" t="s">
        <v>15</v>
      </c>
      <c r="I1227" s="3" t="s">
        <v>24</v>
      </c>
      <c r="J1227" s="3" t="s">
        <v>71</v>
      </c>
      <c r="K1227" s="3" t="s">
        <v>49</v>
      </c>
      <c r="L1227" s="3" t="s">
        <v>256</v>
      </c>
      <c r="M1227" s="3">
        <v>0.56000000000000005</v>
      </c>
      <c r="N1227" s="3" t="s">
        <v>8</v>
      </c>
      <c r="O1227" s="3" t="s">
        <v>87</v>
      </c>
      <c r="P1227" s="3" t="s">
        <v>293</v>
      </c>
      <c r="Q1227" s="3" t="s">
        <v>43</v>
      </c>
      <c r="R1227" s="3">
        <v>43050</v>
      </c>
      <c r="S1227" s="4">
        <v>42115</v>
      </c>
      <c r="T1227" s="4">
        <v>42117</v>
      </c>
      <c r="U1227" s="3">
        <v>-24.63</v>
      </c>
      <c r="V1227" s="3">
        <v>1</v>
      </c>
      <c r="W1227" s="3">
        <v>47.04</v>
      </c>
      <c r="X1227" s="3">
        <v>88610</v>
      </c>
      <c r="Y1227" s="3">
        <f>Table1[[#This Row],[Unit Price]]-Table1[[#This Row],[Discount]]</f>
        <v>42.919999999999995</v>
      </c>
      <c r="Z1227" s="3" t="s">
        <v>3222</v>
      </c>
    </row>
    <row r="1228" spans="1:26" x14ac:dyDescent="0.2">
      <c r="A1228" s="1">
        <v>535</v>
      </c>
      <c r="B1228" s="1" t="s">
        <v>2224</v>
      </c>
      <c r="C1228" s="1" t="s">
        <v>23</v>
      </c>
      <c r="D1228" s="1">
        <v>0</v>
      </c>
      <c r="E1228" s="1">
        <v>15.99</v>
      </c>
      <c r="F1228" s="1">
        <v>13.18</v>
      </c>
      <c r="G1228" s="1" t="s">
        <v>14</v>
      </c>
      <c r="H1228" s="1" t="s">
        <v>70</v>
      </c>
      <c r="I1228" s="1" t="s">
        <v>24</v>
      </c>
      <c r="J1228" s="1" t="s">
        <v>48</v>
      </c>
      <c r="K1228" s="1" t="s">
        <v>49</v>
      </c>
      <c r="L1228" s="1" t="s">
        <v>271</v>
      </c>
      <c r="M1228" s="1">
        <v>0.37</v>
      </c>
      <c r="N1228" s="1" t="s">
        <v>8</v>
      </c>
      <c r="O1228" s="1" t="s">
        <v>9</v>
      </c>
      <c r="P1228" s="1" t="s">
        <v>218</v>
      </c>
      <c r="Q1228" s="1" t="s">
        <v>1477</v>
      </c>
      <c r="R1228" s="1">
        <v>22025</v>
      </c>
      <c r="S1228" s="2">
        <v>42115</v>
      </c>
      <c r="T1228" s="2">
        <v>42119</v>
      </c>
      <c r="U1228" s="1">
        <v>46.488</v>
      </c>
      <c r="V1228" s="1">
        <v>23</v>
      </c>
      <c r="W1228" s="1">
        <v>403.25</v>
      </c>
      <c r="X1228" s="1">
        <v>88511</v>
      </c>
      <c r="Y1228" s="1">
        <f>Table1[[#This Row],[Unit Price]]-Table1[[#This Row],[Discount]]</f>
        <v>15.99</v>
      </c>
      <c r="Z1228" s="1" t="s">
        <v>3219</v>
      </c>
    </row>
    <row r="1229" spans="1:26" x14ac:dyDescent="0.2">
      <c r="A1229" s="3">
        <v>2548</v>
      </c>
      <c r="B1229" s="3" t="s">
        <v>1960</v>
      </c>
      <c r="C1229" s="3" t="s">
        <v>23</v>
      </c>
      <c r="D1229" s="3">
        <v>0.05</v>
      </c>
      <c r="E1229" s="3">
        <v>30.98</v>
      </c>
      <c r="F1229" s="3">
        <v>9.18</v>
      </c>
      <c r="G1229" s="3" t="s">
        <v>63</v>
      </c>
      <c r="H1229" s="3" t="s">
        <v>3</v>
      </c>
      <c r="I1229" s="3" t="s">
        <v>24</v>
      </c>
      <c r="J1229" s="3" t="s">
        <v>64</v>
      </c>
      <c r="K1229" s="3" t="s">
        <v>49</v>
      </c>
      <c r="L1229" s="3" t="s">
        <v>2225</v>
      </c>
      <c r="M1229" s="3">
        <v>0.4</v>
      </c>
      <c r="N1229" s="3" t="s">
        <v>8</v>
      </c>
      <c r="O1229" s="3" t="s">
        <v>35</v>
      </c>
      <c r="P1229" s="3" t="s">
        <v>66</v>
      </c>
      <c r="Q1229" s="3" t="s">
        <v>76</v>
      </c>
      <c r="R1229" s="3">
        <v>90068</v>
      </c>
      <c r="S1229" s="4">
        <v>42115</v>
      </c>
      <c r="T1229" s="4">
        <v>42115</v>
      </c>
      <c r="U1229" s="3">
        <v>61.47</v>
      </c>
      <c r="V1229" s="3">
        <v>12</v>
      </c>
      <c r="W1229" s="3">
        <v>382.29</v>
      </c>
      <c r="X1229" s="3">
        <v>40997</v>
      </c>
      <c r="Y1229" s="3">
        <f>Table1[[#This Row],[Unit Price]]-Table1[[#This Row],[Discount]]</f>
        <v>30.93</v>
      </c>
      <c r="Z1229" s="3" t="s">
        <v>3221</v>
      </c>
    </row>
    <row r="1230" spans="1:26" x14ac:dyDescent="0.2">
      <c r="A1230" s="1">
        <v>2548</v>
      </c>
      <c r="B1230" s="1" t="s">
        <v>1960</v>
      </c>
      <c r="C1230" s="1" t="s">
        <v>23</v>
      </c>
      <c r="D1230" s="1">
        <v>0.05</v>
      </c>
      <c r="E1230" s="1">
        <v>22.99</v>
      </c>
      <c r="F1230" s="1">
        <v>8.99</v>
      </c>
      <c r="G1230" s="1" t="s">
        <v>14</v>
      </c>
      <c r="H1230" s="1" t="s">
        <v>3</v>
      </c>
      <c r="I1230" s="1" t="s">
        <v>24</v>
      </c>
      <c r="J1230" s="1" t="s">
        <v>25</v>
      </c>
      <c r="K1230" s="1" t="s">
        <v>18</v>
      </c>
      <c r="L1230" s="1" t="s">
        <v>2226</v>
      </c>
      <c r="M1230" s="1">
        <v>0.56999999999999995</v>
      </c>
      <c r="N1230" s="1" t="s">
        <v>8</v>
      </c>
      <c r="O1230" s="1" t="s">
        <v>35</v>
      </c>
      <c r="P1230" s="1" t="s">
        <v>66</v>
      </c>
      <c r="Q1230" s="1" t="s">
        <v>76</v>
      </c>
      <c r="R1230" s="1">
        <v>90068</v>
      </c>
      <c r="S1230" s="2">
        <v>42115</v>
      </c>
      <c r="T1230" s="2">
        <v>42122</v>
      </c>
      <c r="U1230" s="1">
        <v>18.27</v>
      </c>
      <c r="V1230" s="1">
        <v>37</v>
      </c>
      <c r="W1230" s="1">
        <v>881.74</v>
      </c>
      <c r="X1230" s="1">
        <v>40997</v>
      </c>
      <c r="Y1230" s="1">
        <f>Table1[[#This Row],[Unit Price]]-Table1[[#This Row],[Discount]]</f>
        <v>22.939999999999998</v>
      </c>
      <c r="Z1230" s="1" t="s">
        <v>3221</v>
      </c>
    </row>
    <row r="1231" spans="1:26" x14ac:dyDescent="0.2">
      <c r="A1231" s="3">
        <v>2548</v>
      </c>
      <c r="B1231" s="3" t="s">
        <v>1960</v>
      </c>
      <c r="C1231" s="3" t="s">
        <v>23</v>
      </c>
      <c r="D1231" s="3">
        <v>0.04</v>
      </c>
      <c r="E1231" s="3">
        <v>212.6</v>
      </c>
      <c r="F1231" s="3">
        <v>110.2</v>
      </c>
      <c r="G1231" s="3" t="s">
        <v>2</v>
      </c>
      <c r="H1231" s="3" t="s">
        <v>3</v>
      </c>
      <c r="I1231" s="3" t="s">
        <v>4</v>
      </c>
      <c r="J1231" s="3" t="s">
        <v>5</v>
      </c>
      <c r="K1231" s="3" t="s">
        <v>6</v>
      </c>
      <c r="L1231" s="3" t="s">
        <v>139</v>
      </c>
      <c r="M1231" s="3">
        <v>0.73</v>
      </c>
      <c r="N1231" s="3" t="s">
        <v>8</v>
      </c>
      <c r="O1231" s="3" t="s">
        <v>35</v>
      </c>
      <c r="P1231" s="3" t="s">
        <v>66</v>
      </c>
      <c r="Q1231" s="3" t="s">
        <v>76</v>
      </c>
      <c r="R1231" s="3">
        <v>90068</v>
      </c>
      <c r="S1231" s="4">
        <v>42115</v>
      </c>
      <c r="T1231" s="4">
        <v>42119</v>
      </c>
      <c r="U1231" s="3">
        <v>-513.79042000000004</v>
      </c>
      <c r="V1231" s="3">
        <v>33</v>
      </c>
      <c r="W1231" s="3">
        <v>7384.18</v>
      </c>
      <c r="X1231" s="3">
        <v>40997</v>
      </c>
      <c r="Y1231" s="3">
        <f>Table1[[#This Row],[Unit Price]]-Table1[[#This Row],[Discount]]</f>
        <v>212.56</v>
      </c>
      <c r="Z1231" s="3" t="s">
        <v>3221</v>
      </c>
    </row>
    <row r="1232" spans="1:26" x14ac:dyDescent="0.2">
      <c r="A1232" s="1">
        <v>2549</v>
      </c>
      <c r="B1232" s="1" t="s">
        <v>2227</v>
      </c>
      <c r="C1232" s="1" t="s">
        <v>23</v>
      </c>
      <c r="D1232" s="1">
        <v>0.05</v>
      </c>
      <c r="E1232" s="1">
        <v>30.98</v>
      </c>
      <c r="F1232" s="1">
        <v>9.18</v>
      </c>
      <c r="G1232" s="1" t="s">
        <v>63</v>
      </c>
      <c r="H1232" s="1" t="s">
        <v>3</v>
      </c>
      <c r="I1232" s="1" t="s">
        <v>24</v>
      </c>
      <c r="J1232" s="1" t="s">
        <v>64</v>
      </c>
      <c r="K1232" s="1" t="s">
        <v>49</v>
      </c>
      <c r="L1232" s="1" t="s">
        <v>2225</v>
      </c>
      <c r="M1232" s="1">
        <v>0.4</v>
      </c>
      <c r="N1232" s="1" t="s">
        <v>8</v>
      </c>
      <c r="O1232" s="1" t="s">
        <v>87</v>
      </c>
      <c r="P1232" s="1" t="s">
        <v>293</v>
      </c>
      <c r="Q1232" s="1" t="s">
        <v>2228</v>
      </c>
      <c r="R1232" s="1">
        <v>43213</v>
      </c>
      <c r="S1232" s="2">
        <v>42115</v>
      </c>
      <c r="T1232" s="2">
        <v>42115</v>
      </c>
      <c r="U1232" s="1">
        <v>61.47</v>
      </c>
      <c r="V1232" s="1">
        <v>3</v>
      </c>
      <c r="W1232" s="1">
        <v>95.57</v>
      </c>
      <c r="X1232" s="1">
        <v>88657</v>
      </c>
      <c r="Y1232" s="1">
        <f>Table1[[#This Row],[Unit Price]]-Table1[[#This Row],[Discount]]</f>
        <v>30.93</v>
      </c>
      <c r="Z1232" s="1" t="s">
        <v>3222</v>
      </c>
    </row>
    <row r="1233" spans="1:26" x14ac:dyDescent="0.2">
      <c r="A1233" s="3">
        <v>2549</v>
      </c>
      <c r="B1233" s="3" t="s">
        <v>2227</v>
      </c>
      <c r="C1233" s="3" t="s">
        <v>23</v>
      </c>
      <c r="D1233" s="3">
        <v>0.05</v>
      </c>
      <c r="E1233" s="3">
        <v>22.99</v>
      </c>
      <c r="F1233" s="3">
        <v>8.99</v>
      </c>
      <c r="G1233" s="3" t="s">
        <v>14</v>
      </c>
      <c r="H1233" s="3" t="s">
        <v>3</v>
      </c>
      <c r="I1233" s="3" t="s">
        <v>24</v>
      </c>
      <c r="J1233" s="3" t="s">
        <v>25</v>
      </c>
      <c r="K1233" s="3" t="s">
        <v>18</v>
      </c>
      <c r="L1233" s="3" t="s">
        <v>2226</v>
      </c>
      <c r="M1233" s="3">
        <v>0.56999999999999995</v>
      </c>
      <c r="N1233" s="3" t="s">
        <v>8</v>
      </c>
      <c r="O1233" s="3" t="s">
        <v>87</v>
      </c>
      <c r="P1233" s="3" t="s">
        <v>293</v>
      </c>
      <c r="Q1233" s="3" t="s">
        <v>2228</v>
      </c>
      <c r="R1233" s="3">
        <v>43213</v>
      </c>
      <c r="S1233" s="4">
        <v>42115</v>
      </c>
      <c r="T1233" s="4">
        <v>42122</v>
      </c>
      <c r="U1233" s="3">
        <v>18.27</v>
      </c>
      <c r="V1233" s="3">
        <v>9</v>
      </c>
      <c r="W1233" s="3">
        <v>214.48</v>
      </c>
      <c r="X1233" s="3">
        <v>88657</v>
      </c>
      <c r="Y1233" s="3">
        <f>Table1[[#This Row],[Unit Price]]-Table1[[#This Row],[Discount]]</f>
        <v>22.939999999999998</v>
      </c>
      <c r="Z1233" s="3" t="s">
        <v>3222</v>
      </c>
    </row>
    <row r="1234" spans="1:26" x14ac:dyDescent="0.2">
      <c r="A1234" s="1">
        <v>2549</v>
      </c>
      <c r="B1234" s="1" t="s">
        <v>2227</v>
      </c>
      <c r="C1234" s="1" t="s">
        <v>23</v>
      </c>
      <c r="D1234" s="1">
        <v>0.04</v>
      </c>
      <c r="E1234" s="1">
        <v>212.6</v>
      </c>
      <c r="F1234" s="1">
        <v>110.2</v>
      </c>
      <c r="G1234" s="1" t="s">
        <v>2</v>
      </c>
      <c r="H1234" s="1" t="s">
        <v>3</v>
      </c>
      <c r="I1234" s="1" t="s">
        <v>4</v>
      </c>
      <c r="J1234" s="1" t="s">
        <v>5</v>
      </c>
      <c r="K1234" s="1" t="s">
        <v>6</v>
      </c>
      <c r="L1234" s="1" t="s">
        <v>139</v>
      </c>
      <c r="M1234" s="1">
        <v>0.73</v>
      </c>
      <c r="N1234" s="1" t="s">
        <v>8</v>
      </c>
      <c r="O1234" s="1" t="s">
        <v>87</v>
      </c>
      <c r="P1234" s="1" t="s">
        <v>293</v>
      </c>
      <c r="Q1234" s="1" t="s">
        <v>2228</v>
      </c>
      <c r="R1234" s="1">
        <v>43213</v>
      </c>
      <c r="S1234" s="2">
        <v>42115</v>
      </c>
      <c r="T1234" s="2">
        <v>42119</v>
      </c>
      <c r="U1234" s="1">
        <v>-513.79042000000004</v>
      </c>
      <c r="V1234" s="1">
        <v>8</v>
      </c>
      <c r="W1234" s="1">
        <v>1790.1</v>
      </c>
      <c r="X1234" s="1">
        <v>88657</v>
      </c>
      <c r="Y1234" s="1">
        <f>Table1[[#This Row],[Unit Price]]-Table1[[#This Row],[Discount]]</f>
        <v>212.56</v>
      </c>
      <c r="Z1234" s="1" t="s">
        <v>3222</v>
      </c>
    </row>
    <row r="1235" spans="1:26" x14ac:dyDescent="0.2">
      <c r="A1235" s="3">
        <v>627</v>
      </c>
      <c r="B1235" s="3" t="s">
        <v>2229</v>
      </c>
      <c r="C1235" s="3" t="s">
        <v>92</v>
      </c>
      <c r="D1235" s="3">
        <v>0.02</v>
      </c>
      <c r="E1235" s="3">
        <v>419.19</v>
      </c>
      <c r="F1235" s="3">
        <v>19.989999999999998</v>
      </c>
      <c r="G1235" s="3" t="s">
        <v>14</v>
      </c>
      <c r="H1235" s="3" t="s">
        <v>70</v>
      </c>
      <c r="I1235" s="3" t="s">
        <v>24</v>
      </c>
      <c r="J1235" s="3" t="s">
        <v>54</v>
      </c>
      <c r="K1235" s="3" t="s">
        <v>49</v>
      </c>
      <c r="L1235" s="3" t="s">
        <v>2168</v>
      </c>
      <c r="M1235" s="3">
        <v>0.57999999999999996</v>
      </c>
      <c r="N1235" s="3" t="s">
        <v>8</v>
      </c>
      <c r="O1235" s="3" t="s">
        <v>87</v>
      </c>
      <c r="P1235" s="3" t="s">
        <v>293</v>
      </c>
      <c r="Q1235" s="3" t="s">
        <v>2230</v>
      </c>
      <c r="R1235" s="3">
        <v>43952</v>
      </c>
      <c r="S1235" s="4">
        <v>42115</v>
      </c>
      <c r="T1235" s="4">
        <v>42116</v>
      </c>
      <c r="U1235" s="3">
        <v>6610.2</v>
      </c>
      <c r="V1235" s="3">
        <v>22</v>
      </c>
      <c r="W1235" s="3">
        <v>9580</v>
      </c>
      <c r="X1235" s="3">
        <v>90469</v>
      </c>
      <c r="Y1235" s="3">
        <f>Table1[[#This Row],[Unit Price]]-Table1[[#This Row],[Discount]]</f>
        <v>419.17</v>
      </c>
      <c r="Z1235" s="3" t="s">
        <v>3222</v>
      </c>
    </row>
    <row r="1236" spans="1:26" x14ac:dyDescent="0.2">
      <c r="A1236" s="1">
        <v>2668</v>
      </c>
      <c r="B1236" s="1" t="s">
        <v>1872</v>
      </c>
      <c r="C1236" s="1" t="s">
        <v>46</v>
      </c>
      <c r="D1236" s="1">
        <v>0.06</v>
      </c>
      <c r="E1236" s="1">
        <v>3.93</v>
      </c>
      <c r="F1236" s="1">
        <v>0.99</v>
      </c>
      <c r="G1236" s="1" t="s">
        <v>14</v>
      </c>
      <c r="H1236" s="1" t="s">
        <v>47</v>
      </c>
      <c r="I1236" s="1" t="s">
        <v>24</v>
      </c>
      <c r="J1236" s="1" t="s">
        <v>152</v>
      </c>
      <c r="K1236" s="1" t="s">
        <v>26</v>
      </c>
      <c r="L1236" s="1" t="s">
        <v>2231</v>
      </c>
      <c r="M1236" s="1">
        <v>0.39</v>
      </c>
      <c r="N1236" s="1" t="s">
        <v>8</v>
      </c>
      <c r="O1236" s="1" t="s">
        <v>28</v>
      </c>
      <c r="P1236" s="1" t="s">
        <v>1047</v>
      </c>
      <c r="Q1236" s="1" t="s">
        <v>1874</v>
      </c>
      <c r="R1236" s="1">
        <v>57701</v>
      </c>
      <c r="S1236" s="2">
        <v>42115</v>
      </c>
      <c r="T1236" s="2">
        <v>42117</v>
      </c>
      <c r="U1236" s="1">
        <v>10.782400000000001</v>
      </c>
      <c r="V1236" s="1">
        <v>6</v>
      </c>
      <c r="W1236" s="1">
        <v>24.18</v>
      </c>
      <c r="X1236" s="1">
        <v>87832</v>
      </c>
      <c r="Y1236" s="1">
        <f>Table1[[#This Row],[Unit Price]]-Table1[[#This Row],[Discount]]</f>
        <v>3.87</v>
      </c>
      <c r="Z1236" s="1" t="s">
        <v>3220</v>
      </c>
    </row>
    <row r="1237" spans="1:26" x14ac:dyDescent="0.2">
      <c r="A1237" s="3">
        <v>2932</v>
      </c>
      <c r="B1237" s="3" t="s">
        <v>2232</v>
      </c>
      <c r="C1237" s="3" t="s">
        <v>13</v>
      </c>
      <c r="D1237" s="3">
        <v>0.01</v>
      </c>
      <c r="E1237" s="3">
        <v>35.44</v>
      </c>
      <c r="F1237" s="3">
        <v>19.989999999999998</v>
      </c>
      <c r="G1237" s="3" t="s">
        <v>14</v>
      </c>
      <c r="H1237" s="3" t="s">
        <v>3</v>
      </c>
      <c r="I1237" s="3" t="s">
        <v>24</v>
      </c>
      <c r="J1237" s="3" t="s">
        <v>64</v>
      </c>
      <c r="K1237" s="3" t="s">
        <v>49</v>
      </c>
      <c r="L1237" s="3" t="s">
        <v>2233</v>
      </c>
      <c r="M1237" s="3">
        <v>0.38</v>
      </c>
      <c r="N1237" s="3" t="s">
        <v>8</v>
      </c>
      <c r="O1237" s="3" t="s">
        <v>87</v>
      </c>
      <c r="P1237" s="3" t="s">
        <v>224</v>
      </c>
      <c r="Q1237" s="3" t="s">
        <v>1631</v>
      </c>
      <c r="R1237" s="3">
        <v>6614</v>
      </c>
      <c r="S1237" s="4">
        <v>42116</v>
      </c>
      <c r="T1237" s="4">
        <v>42117</v>
      </c>
      <c r="U1237" s="3">
        <v>-52.822800000000001</v>
      </c>
      <c r="V1237" s="3">
        <v>1</v>
      </c>
      <c r="W1237" s="3">
        <v>55.43</v>
      </c>
      <c r="X1237" s="3">
        <v>87620</v>
      </c>
      <c r="Y1237" s="3">
        <f>Table1[[#This Row],[Unit Price]]-Table1[[#This Row],[Discount]]</f>
        <v>35.43</v>
      </c>
      <c r="Z1237" s="3" t="s">
        <v>3222</v>
      </c>
    </row>
    <row r="1238" spans="1:26" x14ac:dyDescent="0.2">
      <c r="A1238" s="1">
        <v>2938</v>
      </c>
      <c r="B1238" s="1" t="s">
        <v>2234</v>
      </c>
      <c r="C1238" s="1" t="s">
        <v>13</v>
      </c>
      <c r="D1238" s="1">
        <v>0.03</v>
      </c>
      <c r="E1238" s="1">
        <v>47.9</v>
      </c>
      <c r="F1238" s="1">
        <v>5.86</v>
      </c>
      <c r="G1238" s="1" t="s">
        <v>14</v>
      </c>
      <c r="H1238" s="1" t="s">
        <v>3</v>
      </c>
      <c r="I1238" s="1" t="s">
        <v>24</v>
      </c>
      <c r="J1238" s="1" t="s">
        <v>64</v>
      </c>
      <c r="K1238" s="1" t="s">
        <v>49</v>
      </c>
      <c r="L1238" s="1" t="s">
        <v>1285</v>
      </c>
      <c r="M1238" s="1">
        <v>0.37</v>
      </c>
      <c r="N1238" s="1" t="s">
        <v>8</v>
      </c>
      <c r="O1238" s="1" t="s">
        <v>87</v>
      </c>
      <c r="P1238" s="1" t="s">
        <v>379</v>
      </c>
      <c r="Q1238" s="1" t="s">
        <v>2235</v>
      </c>
      <c r="R1238" s="1">
        <v>2180</v>
      </c>
      <c r="S1238" s="2">
        <v>42116</v>
      </c>
      <c r="T1238" s="2">
        <v>42119</v>
      </c>
      <c r="U1238" s="1">
        <v>642.99030000000005</v>
      </c>
      <c r="V1238" s="1">
        <v>20</v>
      </c>
      <c r="W1238" s="1">
        <v>931.87</v>
      </c>
      <c r="X1238" s="1">
        <v>87620</v>
      </c>
      <c r="Y1238" s="1">
        <f>Table1[[#This Row],[Unit Price]]-Table1[[#This Row],[Discount]]</f>
        <v>47.87</v>
      </c>
      <c r="Z1238" s="1" t="s">
        <v>3222</v>
      </c>
    </row>
    <row r="1239" spans="1:26" x14ac:dyDescent="0.2">
      <c r="A1239" s="3">
        <v>666</v>
      </c>
      <c r="B1239" s="3" t="s">
        <v>2236</v>
      </c>
      <c r="C1239" s="3" t="s">
        <v>23</v>
      </c>
      <c r="D1239" s="3">
        <v>0.02</v>
      </c>
      <c r="E1239" s="3">
        <v>4.57</v>
      </c>
      <c r="F1239" s="3">
        <v>5.42</v>
      </c>
      <c r="G1239" s="3" t="s">
        <v>14</v>
      </c>
      <c r="H1239" s="3" t="s">
        <v>70</v>
      </c>
      <c r="I1239" s="3" t="s">
        <v>24</v>
      </c>
      <c r="J1239" s="3" t="s">
        <v>48</v>
      </c>
      <c r="K1239" s="3" t="s">
        <v>49</v>
      </c>
      <c r="L1239" s="3" t="s">
        <v>2237</v>
      </c>
      <c r="M1239" s="3">
        <v>0.37</v>
      </c>
      <c r="N1239" s="3" t="s">
        <v>8</v>
      </c>
      <c r="O1239" s="3" t="s">
        <v>9</v>
      </c>
      <c r="P1239" s="3" t="s">
        <v>376</v>
      </c>
      <c r="Q1239" s="3" t="s">
        <v>2238</v>
      </c>
      <c r="R1239" s="3">
        <v>37211</v>
      </c>
      <c r="S1239" s="4">
        <v>42116</v>
      </c>
      <c r="T1239" s="4">
        <v>42120</v>
      </c>
      <c r="U1239" s="3">
        <v>-352.81400000000002</v>
      </c>
      <c r="V1239" s="3">
        <v>11</v>
      </c>
      <c r="W1239" s="3">
        <v>54.04</v>
      </c>
      <c r="X1239" s="3">
        <v>88679</v>
      </c>
      <c r="Y1239" s="3">
        <f>Table1[[#This Row],[Unit Price]]-Table1[[#This Row],[Discount]]</f>
        <v>4.5500000000000007</v>
      </c>
      <c r="Z1239" s="3" t="s">
        <v>3219</v>
      </c>
    </row>
    <row r="1240" spans="1:26" x14ac:dyDescent="0.2">
      <c r="A1240" s="1">
        <v>667</v>
      </c>
      <c r="B1240" s="1" t="s">
        <v>529</v>
      </c>
      <c r="C1240" s="1" t="s">
        <v>23</v>
      </c>
      <c r="D1240" s="1">
        <v>0.02</v>
      </c>
      <c r="E1240" s="1">
        <v>4.57</v>
      </c>
      <c r="F1240" s="1">
        <v>5.42</v>
      </c>
      <c r="G1240" s="1" t="s">
        <v>14</v>
      </c>
      <c r="H1240" s="1" t="s">
        <v>70</v>
      </c>
      <c r="I1240" s="1" t="s">
        <v>24</v>
      </c>
      <c r="J1240" s="1" t="s">
        <v>48</v>
      </c>
      <c r="K1240" s="1" t="s">
        <v>49</v>
      </c>
      <c r="L1240" s="1" t="s">
        <v>2237</v>
      </c>
      <c r="M1240" s="1">
        <v>0.37</v>
      </c>
      <c r="N1240" s="1" t="s">
        <v>8</v>
      </c>
      <c r="O1240" s="1" t="s">
        <v>28</v>
      </c>
      <c r="P1240" s="1" t="s">
        <v>163</v>
      </c>
      <c r="Q1240" s="1" t="s">
        <v>530</v>
      </c>
      <c r="R1240" s="1">
        <v>75203</v>
      </c>
      <c r="S1240" s="2">
        <v>42116</v>
      </c>
      <c r="T1240" s="2">
        <v>42120</v>
      </c>
      <c r="U1240" s="1">
        <v>-124.2805</v>
      </c>
      <c r="V1240" s="1">
        <v>45</v>
      </c>
      <c r="W1240" s="1">
        <v>221.06</v>
      </c>
      <c r="X1240" s="1">
        <v>48257</v>
      </c>
      <c r="Y1240" s="1">
        <f>Table1[[#This Row],[Unit Price]]-Table1[[#This Row],[Discount]]</f>
        <v>4.5500000000000007</v>
      </c>
      <c r="Z1240" s="1" t="s">
        <v>3220</v>
      </c>
    </row>
    <row r="1241" spans="1:26" x14ac:dyDescent="0.2">
      <c r="A1241" s="3">
        <v>1777</v>
      </c>
      <c r="B1241" s="3" t="s">
        <v>148</v>
      </c>
      <c r="C1241" s="3" t="s">
        <v>23</v>
      </c>
      <c r="D1241" s="3">
        <v>7.0000000000000007E-2</v>
      </c>
      <c r="E1241" s="3">
        <v>5.43</v>
      </c>
      <c r="F1241" s="3">
        <v>0.95</v>
      </c>
      <c r="G1241" s="3" t="s">
        <v>14</v>
      </c>
      <c r="H1241" s="3" t="s">
        <v>15</v>
      </c>
      <c r="I1241" s="3" t="s">
        <v>24</v>
      </c>
      <c r="J1241" s="3" t="s">
        <v>64</v>
      </c>
      <c r="K1241" s="3" t="s">
        <v>26</v>
      </c>
      <c r="L1241" s="3" t="s">
        <v>2239</v>
      </c>
      <c r="M1241" s="3">
        <v>0.36</v>
      </c>
      <c r="N1241" s="3" t="s">
        <v>8</v>
      </c>
      <c r="O1241" s="3" t="s">
        <v>28</v>
      </c>
      <c r="P1241" s="3" t="s">
        <v>29</v>
      </c>
      <c r="Q1241" s="3" t="s">
        <v>150</v>
      </c>
      <c r="R1241" s="3">
        <v>46383</v>
      </c>
      <c r="S1241" s="4">
        <v>42116</v>
      </c>
      <c r="T1241" s="4">
        <v>42120</v>
      </c>
      <c r="U1241" s="3">
        <v>26.5029</v>
      </c>
      <c r="V1241" s="3">
        <v>7</v>
      </c>
      <c r="W1241" s="3">
        <v>38.409999999999997</v>
      </c>
      <c r="X1241" s="3">
        <v>89939</v>
      </c>
      <c r="Y1241" s="3">
        <f>Table1[[#This Row],[Unit Price]]-Table1[[#This Row],[Discount]]</f>
        <v>5.3599999999999994</v>
      </c>
      <c r="Z1241" s="3" t="s">
        <v>3220</v>
      </c>
    </row>
    <row r="1242" spans="1:26" x14ac:dyDescent="0.2">
      <c r="A1242" s="1">
        <v>678</v>
      </c>
      <c r="B1242" s="1" t="s">
        <v>2240</v>
      </c>
      <c r="C1242" s="1" t="s">
        <v>92</v>
      </c>
      <c r="D1242" s="1">
        <v>0.04</v>
      </c>
      <c r="E1242" s="1">
        <v>15.42</v>
      </c>
      <c r="F1242" s="1">
        <v>10.68</v>
      </c>
      <c r="G1242" s="1" t="s">
        <v>63</v>
      </c>
      <c r="H1242" s="1" t="s">
        <v>70</v>
      </c>
      <c r="I1242" s="1" t="s">
        <v>24</v>
      </c>
      <c r="J1242" s="1" t="s">
        <v>54</v>
      </c>
      <c r="K1242" s="1" t="s">
        <v>49</v>
      </c>
      <c r="L1242" s="1" t="s">
        <v>2241</v>
      </c>
      <c r="M1242" s="1">
        <v>0.57999999999999996</v>
      </c>
      <c r="N1242" s="1" t="s">
        <v>8</v>
      </c>
      <c r="O1242" s="1" t="s">
        <v>9</v>
      </c>
      <c r="P1242" s="1" t="s">
        <v>218</v>
      </c>
      <c r="Q1242" s="1" t="s">
        <v>2219</v>
      </c>
      <c r="R1242" s="1">
        <v>24281</v>
      </c>
      <c r="S1242" s="2">
        <v>42116</v>
      </c>
      <c r="T1242" s="2">
        <v>42117</v>
      </c>
      <c r="U1242" s="1">
        <v>-109.70399999999999</v>
      </c>
      <c r="V1242" s="1">
        <v>5</v>
      </c>
      <c r="W1242" s="1">
        <v>81.14</v>
      </c>
      <c r="X1242" s="1">
        <v>88889</v>
      </c>
      <c r="Y1242" s="1">
        <f>Table1[[#This Row],[Unit Price]]-Table1[[#This Row],[Discount]]</f>
        <v>15.38</v>
      </c>
      <c r="Z1242" s="1" t="s">
        <v>3219</v>
      </c>
    </row>
    <row r="1243" spans="1:26" x14ac:dyDescent="0.2">
      <c r="A1243" s="3">
        <v>2760</v>
      </c>
      <c r="B1243" s="3" t="s">
        <v>2242</v>
      </c>
      <c r="C1243" s="3" t="s">
        <v>92</v>
      </c>
      <c r="D1243" s="3">
        <v>0.08</v>
      </c>
      <c r="E1243" s="3">
        <v>22.01</v>
      </c>
      <c r="F1243" s="3">
        <v>5.53</v>
      </c>
      <c r="G1243" s="3" t="s">
        <v>14</v>
      </c>
      <c r="H1243" s="3" t="s">
        <v>70</v>
      </c>
      <c r="I1243" s="3" t="s">
        <v>24</v>
      </c>
      <c r="J1243" s="3" t="s">
        <v>25</v>
      </c>
      <c r="K1243" s="3" t="s">
        <v>18</v>
      </c>
      <c r="L1243" s="3" t="s">
        <v>472</v>
      </c>
      <c r="M1243" s="3">
        <v>0.59</v>
      </c>
      <c r="N1243" s="3" t="s">
        <v>8</v>
      </c>
      <c r="O1243" s="3" t="s">
        <v>87</v>
      </c>
      <c r="P1243" s="3" t="s">
        <v>224</v>
      </c>
      <c r="Q1243" s="3" t="s">
        <v>2243</v>
      </c>
      <c r="R1243" s="3">
        <v>6708</v>
      </c>
      <c r="S1243" s="4">
        <v>42116</v>
      </c>
      <c r="T1243" s="4">
        <v>42118</v>
      </c>
      <c r="U1243" s="3">
        <v>105.7</v>
      </c>
      <c r="V1243" s="3">
        <v>11</v>
      </c>
      <c r="W1243" s="3">
        <v>241.97</v>
      </c>
      <c r="X1243" s="3">
        <v>90724</v>
      </c>
      <c r="Y1243" s="3">
        <f>Table1[[#This Row],[Unit Price]]-Table1[[#This Row],[Discount]]</f>
        <v>21.930000000000003</v>
      </c>
      <c r="Z1243" s="3" t="s">
        <v>3222</v>
      </c>
    </row>
    <row r="1244" spans="1:26" x14ac:dyDescent="0.2">
      <c r="A1244" s="1">
        <v>2764</v>
      </c>
      <c r="B1244" s="1" t="s">
        <v>2244</v>
      </c>
      <c r="C1244" s="1" t="s">
        <v>92</v>
      </c>
      <c r="D1244" s="1">
        <v>0.02</v>
      </c>
      <c r="E1244" s="1">
        <v>29.74</v>
      </c>
      <c r="F1244" s="1">
        <v>6.64</v>
      </c>
      <c r="G1244" s="1" t="s">
        <v>14</v>
      </c>
      <c r="H1244" s="1" t="s">
        <v>70</v>
      </c>
      <c r="I1244" s="1" t="s">
        <v>24</v>
      </c>
      <c r="J1244" s="1" t="s">
        <v>54</v>
      </c>
      <c r="K1244" s="1" t="s">
        <v>49</v>
      </c>
      <c r="L1244" s="1" t="s">
        <v>2245</v>
      </c>
      <c r="M1244" s="1">
        <v>0.7</v>
      </c>
      <c r="N1244" s="1" t="s">
        <v>8</v>
      </c>
      <c r="O1244" s="1" t="s">
        <v>87</v>
      </c>
      <c r="P1244" s="1" t="s">
        <v>373</v>
      </c>
      <c r="Q1244" s="1" t="s">
        <v>1981</v>
      </c>
      <c r="R1244" s="1">
        <v>7601</v>
      </c>
      <c r="S1244" s="2">
        <v>42116</v>
      </c>
      <c r="T1244" s="2">
        <v>42116</v>
      </c>
      <c r="U1244" s="1">
        <v>-21.06</v>
      </c>
      <c r="V1244" s="1">
        <v>4</v>
      </c>
      <c r="W1244" s="1">
        <v>120.81</v>
      </c>
      <c r="X1244" s="1">
        <v>90724</v>
      </c>
      <c r="Y1244" s="1">
        <f>Table1[[#This Row],[Unit Price]]-Table1[[#This Row],[Discount]]</f>
        <v>29.72</v>
      </c>
      <c r="Z1244" s="1" t="s">
        <v>3222</v>
      </c>
    </row>
    <row r="1245" spans="1:26" x14ac:dyDescent="0.2">
      <c r="A1245" s="3">
        <v>2737</v>
      </c>
      <c r="B1245" s="3" t="s">
        <v>2246</v>
      </c>
      <c r="C1245" s="3" t="s">
        <v>46</v>
      </c>
      <c r="D1245" s="3">
        <v>0.05</v>
      </c>
      <c r="E1245" s="3">
        <v>100.98</v>
      </c>
      <c r="F1245" s="3">
        <v>7.18</v>
      </c>
      <c r="G1245" s="3" t="s">
        <v>14</v>
      </c>
      <c r="H1245" s="3" t="s">
        <v>3</v>
      </c>
      <c r="I1245" s="3" t="s">
        <v>16</v>
      </c>
      <c r="J1245" s="3" t="s">
        <v>17</v>
      </c>
      <c r="K1245" s="3" t="s">
        <v>49</v>
      </c>
      <c r="L1245" s="3" t="s">
        <v>645</v>
      </c>
      <c r="M1245" s="3">
        <v>0.4</v>
      </c>
      <c r="N1245" s="3" t="s">
        <v>8</v>
      </c>
      <c r="O1245" s="3" t="s">
        <v>87</v>
      </c>
      <c r="P1245" s="3" t="s">
        <v>609</v>
      </c>
      <c r="Q1245" s="3" t="s">
        <v>1922</v>
      </c>
      <c r="R1245" s="3">
        <v>5701</v>
      </c>
      <c r="S1245" s="4">
        <v>42116</v>
      </c>
      <c r="T1245" s="4">
        <v>42118</v>
      </c>
      <c r="U1245" s="3">
        <v>566.60730000000001</v>
      </c>
      <c r="V1245" s="3">
        <v>8</v>
      </c>
      <c r="W1245" s="3">
        <v>821.17</v>
      </c>
      <c r="X1245" s="3">
        <v>89018</v>
      </c>
      <c r="Y1245" s="3">
        <f>Table1[[#This Row],[Unit Price]]-Table1[[#This Row],[Discount]]</f>
        <v>100.93</v>
      </c>
      <c r="Z1245" s="3" t="s">
        <v>3222</v>
      </c>
    </row>
    <row r="1246" spans="1:26" x14ac:dyDescent="0.2">
      <c r="A1246" s="1">
        <v>2114</v>
      </c>
      <c r="B1246" s="1" t="s">
        <v>1351</v>
      </c>
      <c r="C1246" s="1" t="s">
        <v>1</v>
      </c>
      <c r="D1246" s="1">
        <v>0.08</v>
      </c>
      <c r="E1246" s="1">
        <v>2.89</v>
      </c>
      <c r="F1246" s="1">
        <v>0.49</v>
      </c>
      <c r="G1246" s="1" t="s">
        <v>14</v>
      </c>
      <c r="H1246" s="1" t="s">
        <v>70</v>
      </c>
      <c r="I1246" s="1" t="s">
        <v>24</v>
      </c>
      <c r="J1246" s="1" t="s">
        <v>128</v>
      </c>
      <c r="K1246" s="1" t="s">
        <v>49</v>
      </c>
      <c r="L1246" s="1" t="s">
        <v>2247</v>
      </c>
      <c r="M1246" s="1">
        <v>0.38</v>
      </c>
      <c r="N1246" s="1" t="s">
        <v>8</v>
      </c>
      <c r="O1246" s="1" t="s">
        <v>9</v>
      </c>
      <c r="P1246" s="1" t="s">
        <v>218</v>
      </c>
      <c r="Q1246" s="1" t="s">
        <v>1353</v>
      </c>
      <c r="R1246" s="1">
        <v>23518</v>
      </c>
      <c r="S1246" s="2">
        <v>42117</v>
      </c>
      <c r="T1246" s="2">
        <v>42117</v>
      </c>
      <c r="U1246" s="1">
        <v>38.405999999999999</v>
      </c>
      <c r="V1246" s="1">
        <v>1</v>
      </c>
      <c r="W1246" s="1">
        <v>3.07</v>
      </c>
      <c r="X1246" s="1">
        <v>88404</v>
      </c>
      <c r="Y1246" s="1">
        <f>Table1[[#This Row],[Unit Price]]-Table1[[#This Row],[Discount]]</f>
        <v>2.81</v>
      </c>
      <c r="Z1246" s="1" t="s">
        <v>3219</v>
      </c>
    </row>
    <row r="1247" spans="1:26" x14ac:dyDescent="0.2">
      <c r="A1247" s="3">
        <v>1253</v>
      </c>
      <c r="B1247" s="3" t="s">
        <v>2248</v>
      </c>
      <c r="C1247" s="3" t="s">
        <v>23</v>
      </c>
      <c r="D1247" s="3">
        <v>0.02</v>
      </c>
      <c r="E1247" s="3">
        <v>46.89</v>
      </c>
      <c r="F1247" s="3">
        <v>5.0999999999999996</v>
      </c>
      <c r="G1247" s="3" t="s">
        <v>14</v>
      </c>
      <c r="H1247" s="3" t="s">
        <v>47</v>
      </c>
      <c r="I1247" s="3" t="s">
        <v>24</v>
      </c>
      <c r="J1247" s="3" t="s">
        <v>71</v>
      </c>
      <c r="K1247" s="3" t="s">
        <v>120</v>
      </c>
      <c r="L1247" s="3" t="s">
        <v>1819</v>
      </c>
      <c r="M1247" s="3">
        <v>0.46</v>
      </c>
      <c r="N1247" s="3" t="s">
        <v>8</v>
      </c>
      <c r="O1247" s="3" t="s">
        <v>28</v>
      </c>
      <c r="P1247" s="3" t="s">
        <v>163</v>
      </c>
      <c r="Q1247" s="3" t="s">
        <v>2249</v>
      </c>
      <c r="R1247" s="3">
        <v>78613</v>
      </c>
      <c r="S1247" s="4">
        <v>42117</v>
      </c>
      <c r="T1247" s="4">
        <v>42117</v>
      </c>
      <c r="U1247" s="3">
        <v>421.3485</v>
      </c>
      <c r="V1247" s="3">
        <v>13</v>
      </c>
      <c r="W1247" s="3">
        <v>610.65</v>
      </c>
      <c r="X1247" s="3">
        <v>89981</v>
      </c>
      <c r="Y1247" s="3">
        <f>Table1[[#This Row],[Unit Price]]-Table1[[#This Row],[Discount]]</f>
        <v>46.87</v>
      </c>
      <c r="Z1247" s="3" t="s">
        <v>3220</v>
      </c>
    </row>
    <row r="1248" spans="1:26" x14ac:dyDescent="0.2">
      <c r="A1248" s="1">
        <v>1253</v>
      </c>
      <c r="B1248" s="1" t="s">
        <v>2248</v>
      </c>
      <c r="C1248" s="1" t="s">
        <v>23</v>
      </c>
      <c r="D1248" s="1">
        <v>0.05</v>
      </c>
      <c r="E1248" s="1">
        <v>140.97999999999999</v>
      </c>
      <c r="F1248" s="1">
        <v>36.090000000000003</v>
      </c>
      <c r="G1248" s="1" t="s">
        <v>2</v>
      </c>
      <c r="H1248" s="1" t="s">
        <v>47</v>
      </c>
      <c r="I1248" s="1" t="s">
        <v>4</v>
      </c>
      <c r="J1248" s="1" t="s">
        <v>93</v>
      </c>
      <c r="K1248" s="1" t="s">
        <v>6</v>
      </c>
      <c r="L1248" s="1" t="s">
        <v>1838</v>
      </c>
      <c r="M1248" s="1">
        <v>0.77</v>
      </c>
      <c r="N1248" s="1" t="s">
        <v>8</v>
      </c>
      <c r="O1248" s="1" t="s">
        <v>28</v>
      </c>
      <c r="P1248" s="1" t="s">
        <v>163</v>
      </c>
      <c r="Q1248" s="1" t="s">
        <v>2249</v>
      </c>
      <c r="R1248" s="1">
        <v>78613</v>
      </c>
      <c r="S1248" s="2">
        <v>42117</v>
      </c>
      <c r="T1248" s="2">
        <v>42119</v>
      </c>
      <c r="U1248" s="1">
        <v>-373.09</v>
      </c>
      <c r="V1248" s="1">
        <v>5</v>
      </c>
      <c r="W1248" s="1">
        <v>699.24</v>
      </c>
      <c r="X1248" s="1">
        <v>89981</v>
      </c>
      <c r="Y1248" s="1">
        <f>Table1[[#This Row],[Unit Price]]-Table1[[#This Row],[Discount]]</f>
        <v>140.92999999999998</v>
      </c>
      <c r="Z1248" s="1" t="s">
        <v>3220</v>
      </c>
    </row>
    <row r="1249" spans="1:26" x14ac:dyDescent="0.2">
      <c r="A1249" s="3">
        <v>1253</v>
      </c>
      <c r="B1249" s="3" t="s">
        <v>2248</v>
      </c>
      <c r="C1249" s="3" t="s">
        <v>23</v>
      </c>
      <c r="D1249" s="3">
        <v>0.1</v>
      </c>
      <c r="E1249" s="3">
        <v>212.6</v>
      </c>
      <c r="F1249" s="3">
        <v>110.2</v>
      </c>
      <c r="G1249" s="3" t="s">
        <v>2</v>
      </c>
      <c r="H1249" s="3" t="s">
        <v>47</v>
      </c>
      <c r="I1249" s="3" t="s">
        <v>4</v>
      </c>
      <c r="J1249" s="3" t="s">
        <v>5</v>
      </c>
      <c r="K1249" s="3" t="s">
        <v>6</v>
      </c>
      <c r="L1249" s="3" t="s">
        <v>139</v>
      </c>
      <c r="M1249" s="3">
        <v>0.73</v>
      </c>
      <c r="N1249" s="3" t="s">
        <v>8</v>
      </c>
      <c r="O1249" s="3" t="s">
        <v>28</v>
      </c>
      <c r="P1249" s="3" t="s">
        <v>163</v>
      </c>
      <c r="Q1249" s="3" t="s">
        <v>2249</v>
      </c>
      <c r="R1249" s="3">
        <v>78613</v>
      </c>
      <c r="S1249" s="4">
        <v>42117</v>
      </c>
      <c r="T1249" s="4">
        <v>42119</v>
      </c>
      <c r="U1249" s="3">
        <v>-3465.0720000000001</v>
      </c>
      <c r="V1249" s="3">
        <v>12</v>
      </c>
      <c r="W1249" s="3">
        <v>2346.0300000000002</v>
      </c>
      <c r="X1249" s="3">
        <v>89981</v>
      </c>
      <c r="Y1249" s="3">
        <f>Table1[[#This Row],[Unit Price]]-Table1[[#This Row],[Discount]]</f>
        <v>212.5</v>
      </c>
      <c r="Z1249" s="3" t="s">
        <v>3220</v>
      </c>
    </row>
    <row r="1250" spans="1:26" x14ac:dyDescent="0.2">
      <c r="A1250" s="1">
        <v>146</v>
      </c>
      <c r="B1250" s="1" t="s">
        <v>1576</v>
      </c>
      <c r="C1250" s="1" t="s">
        <v>92</v>
      </c>
      <c r="D1250" s="1">
        <v>0.06</v>
      </c>
      <c r="E1250" s="1">
        <v>180.98</v>
      </c>
      <c r="F1250" s="1">
        <v>26.2</v>
      </c>
      <c r="G1250" s="1" t="s">
        <v>2</v>
      </c>
      <c r="H1250" s="1" t="s">
        <v>70</v>
      </c>
      <c r="I1250" s="1" t="s">
        <v>4</v>
      </c>
      <c r="J1250" s="1" t="s">
        <v>85</v>
      </c>
      <c r="K1250" s="1" t="s">
        <v>33</v>
      </c>
      <c r="L1250" s="1" t="s">
        <v>2250</v>
      </c>
      <c r="M1250" s="1">
        <v>0.59</v>
      </c>
      <c r="N1250" s="1" t="s">
        <v>8</v>
      </c>
      <c r="O1250" s="1" t="s">
        <v>28</v>
      </c>
      <c r="P1250" s="1" t="s">
        <v>163</v>
      </c>
      <c r="Q1250" s="1" t="s">
        <v>1578</v>
      </c>
      <c r="R1250" s="1">
        <v>76148</v>
      </c>
      <c r="S1250" s="2">
        <v>42117</v>
      </c>
      <c r="T1250" s="2">
        <v>42118</v>
      </c>
      <c r="U1250" s="1">
        <v>251.4084</v>
      </c>
      <c r="V1250" s="1">
        <v>5</v>
      </c>
      <c r="W1250" s="1">
        <v>929.57</v>
      </c>
      <c r="X1250" s="1">
        <v>91090</v>
      </c>
      <c r="Y1250" s="1">
        <f>Table1[[#This Row],[Unit Price]]-Table1[[#This Row],[Discount]]</f>
        <v>180.92</v>
      </c>
      <c r="Z1250" s="1" t="s">
        <v>3220</v>
      </c>
    </row>
    <row r="1251" spans="1:26" x14ac:dyDescent="0.2">
      <c r="A1251" s="3">
        <v>699</v>
      </c>
      <c r="B1251" s="3" t="s">
        <v>837</v>
      </c>
      <c r="C1251" s="3" t="s">
        <v>92</v>
      </c>
      <c r="D1251" s="3">
        <v>0.03</v>
      </c>
      <c r="E1251" s="3">
        <v>5.28</v>
      </c>
      <c r="F1251" s="3">
        <v>5.61</v>
      </c>
      <c r="G1251" s="3" t="s">
        <v>14</v>
      </c>
      <c r="H1251" s="3" t="s">
        <v>15</v>
      </c>
      <c r="I1251" s="3" t="s">
        <v>24</v>
      </c>
      <c r="J1251" s="3" t="s">
        <v>64</v>
      </c>
      <c r="K1251" s="3" t="s">
        <v>49</v>
      </c>
      <c r="L1251" s="3" t="s">
        <v>2251</v>
      </c>
      <c r="M1251" s="3">
        <v>0.4</v>
      </c>
      <c r="N1251" s="3" t="s">
        <v>8</v>
      </c>
      <c r="O1251" s="3" t="s">
        <v>35</v>
      </c>
      <c r="P1251" s="3" t="s">
        <v>66</v>
      </c>
      <c r="Q1251" s="3" t="s">
        <v>76</v>
      </c>
      <c r="R1251" s="3">
        <v>90041</v>
      </c>
      <c r="S1251" s="4">
        <v>42117</v>
      </c>
      <c r="T1251" s="4">
        <v>42118</v>
      </c>
      <c r="U1251" s="3">
        <v>-16.670000000000002</v>
      </c>
      <c r="V1251" s="3">
        <v>5</v>
      </c>
      <c r="W1251" s="3">
        <v>32.5</v>
      </c>
      <c r="X1251" s="3">
        <v>44517</v>
      </c>
      <c r="Y1251" s="3">
        <f>Table1[[#This Row],[Unit Price]]-Table1[[#This Row],[Discount]]</f>
        <v>5.25</v>
      </c>
      <c r="Z1251" s="3" t="s">
        <v>3221</v>
      </c>
    </row>
    <row r="1252" spans="1:26" x14ac:dyDescent="0.2">
      <c r="A1252" s="1">
        <v>702</v>
      </c>
      <c r="B1252" s="1" t="s">
        <v>2252</v>
      </c>
      <c r="C1252" s="1" t="s">
        <v>92</v>
      </c>
      <c r="D1252" s="1">
        <v>0.03</v>
      </c>
      <c r="E1252" s="1">
        <v>5.28</v>
      </c>
      <c r="F1252" s="1">
        <v>5.61</v>
      </c>
      <c r="G1252" s="1" t="s">
        <v>14</v>
      </c>
      <c r="H1252" s="1" t="s">
        <v>15</v>
      </c>
      <c r="I1252" s="1" t="s">
        <v>24</v>
      </c>
      <c r="J1252" s="1" t="s">
        <v>64</v>
      </c>
      <c r="K1252" s="1" t="s">
        <v>49</v>
      </c>
      <c r="L1252" s="1" t="s">
        <v>2251</v>
      </c>
      <c r="M1252" s="1">
        <v>0.4</v>
      </c>
      <c r="N1252" s="1" t="s">
        <v>8</v>
      </c>
      <c r="O1252" s="1" t="s">
        <v>35</v>
      </c>
      <c r="P1252" s="1" t="s">
        <v>66</v>
      </c>
      <c r="Q1252" s="1" t="s">
        <v>2253</v>
      </c>
      <c r="R1252" s="1">
        <v>95404</v>
      </c>
      <c r="S1252" s="2">
        <v>42117</v>
      </c>
      <c r="T1252" s="2">
        <v>42118</v>
      </c>
      <c r="U1252" s="1">
        <v>-16.670000000000002</v>
      </c>
      <c r="V1252" s="1">
        <v>1</v>
      </c>
      <c r="W1252" s="1">
        <v>6.5</v>
      </c>
      <c r="X1252" s="1">
        <v>87977</v>
      </c>
      <c r="Y1252" s="1">
        <f>Table1[[#This Row],[Unit Price]]-Table1[[#This Row],[Discount]]</f>
        <v>5.25</v>
      </c>
      <c r="Z1252" s="1" t="s">
        <v>3221</v>
      </c>
    </row>
    <row r="1253" spans="1:26" x14ac:dyDescent="0.2">
      <c r="A1253" s="3">
        <v>1304</v>
      </c>
      <c r="B1253" s="3" t="s">
        <v>2254</v>
      </c>
      <c r="C1253" s="3" t="s">
        <v>92</v>
      </c>
      <c r="D1253" s="3">
        <v>0.08</v>
      </c>
      <c r="E1253" s="3">
        <v>2.88</v>
      </c>
      <c r="F1253" s="3">
        <v>0.5</v>
      </c>
      <c r="G1253" s="3" t="s">
        <v>14</v>
      </c>
      <c r="H1253" s="3" t="s">
        <v>15</v>
      </c>
      <c r="I1253" s="3" t="s">
        <v>24</v>
      </c>
      <c r="J1253" s="3" t="s">
        <v>128</v>
      </c>
      <c r="K1253" s="3" t="s">
        <v>49</v>
      </c>
      <c r="L1253" s="3" t="s">
        <v>2255</v>
      </c>
      <c r="M1253" s="3">
        <v>0.39</v>
      </c>
      <c r="N1253" s="3" t="s">
        <v>8</v>
      </c>
      <c r="O1253" s="3" t="s">
        <v>35</v>
      </c>
      <c r="P1253" s="3" t="s">
        <v>122</v>
      </c>
      <c r="Q1253" s="3" t="s">
        <v>2256</v>
      </c>
      <c r="R1253" s="3">
        <v>84084</v>
      </c>
      <c r="S1253" s="4">
        <v>42117</v>
      </c>
      <c r="T1253" s="4">
        <v>42118</v>
      </c>
      <c r="U1253" s="3">
        <v>6.0305999999999997</v>
      </c>
      <c r="V1253" s="3">
        <v>3</v>
      </c>
      <c r="W1253" s="3">
        <v>8.74</v>
      </c>
      <c r="X1253" s="3">
        <v>87004</v>
      </c>
      <c r="Y1253" s="3">
        <f>Table1[[#This Row],[Unit Price]]-Table1[[#This Row],[Discount]]</f>
        <v>2.8</v>
      </c>
      <c r="Z1253" s="3" t="s">
        <v>3221</v>
      </c>
    </row>
    <row r="1254" spans="1:26" x14ac:dyDescent="0.2">
      <c r="A1254" s="1">
        <v>483</v>
      </c>
      <c r="B1254" s="1" t="s">
        <v>791</v>
      </c>
      <c r="C1254" s="1" t="s">
        <v>46</v>
      </c>
      <c r="D1254" s="1">
        <v>0.06</v>
      </c>
      <c r="E1254" s="1">
        <v>3.36</v>
      </c>
      <c r="F1254" s="1">
        <v>6.27</v>
      </c>
      <c r="G1254" s="1" t="s">
        <v>14</v>
      </c>
      <c r="H1254" s="1" t="s">
        <v>70</v>
      </c>
      <c r="I1254" s="1" t="s">
        <v>24</v>
      </c>
      <c r="J1254" s="1" t="s">
        <v>48</v>
      </c>
      <c r="K1254" s="1" t="s">
        <v>49</v>
      </c>
      <c r="L1254" s="1" t="s">
        <v>162</v>
      </c>
      <c r="M1254" s="1">
        <v>0.4</v>
      </c>
      <c r="N1254" s="1" t="s">
        <v>8</v>
      </c>
      <c r="O1254" s="1" t="s">
        <v>28</v>
      </c>
      <c r="P1254" s="1" t="s">
        <v>79</v>
      </c>
      <c r="Q1254" s="1" t="s">
        <v>793</v>
      </c>
      <c r="R1254" s="1">
        <v>60543</v>
      </c>
      <c r="S1254" s="2">
        <v>42117</v>
      </c>
      <c r="T1254" s="2">
        <v>42118</v>
      </c>
      <c r="U1254" s="1">
        <v>-24.057539999999999</v>
      </c>
      <c r="V1254" s="1">
        <v>2</v>
      </c>
      <c r="W1254" s="1">
        <v>8.82</v>
      </c>
      <c r="X1254" s="1">
        <v>90354</v>
      </c>
      <c r="Y1254" s="1">
        <f>Table1[[#This Row],[Unit Price]]-Table1[[#This Row],[Discount]]</f>
        <v>3.3</v>
      </c>
      <c r="Z1254" s="1" t="s">
        <v>3220</v>
      </c>
    </row>
    <row r="1255" spans="1:26" x14ac:dyDescent="0.2">
      <c r="A1255" s="3">
        <v>483</v>
      </c>
      <c r="B1255" s="3" t="s">
        <v>791</v>
      </c>
      <c r="C1255" s="3" t="s">
        <v>46</v>
      </c>
      <c r="D1255" s="3">
        <v>7.0000000000000007E-2</v>
      </c>
      <c r="E1255" s="3">
        <v>699.99</v>
      </c>
      <c r="F1255" s="3">
        <v>24.49</v>
      </c>
      <c r="G1255" s="3" t="s">
        <v>14</v>
      </c>
      <c r="H1255" s="3" t="s">
        <v>70</v>
      </c>
      <c r="I1255" s="3" t="s">
        <v>16</v>
      </c>
      <c r="J1255" s="3" t="s">
        <v>39</v>
      </c>
      <c r="K1255" s="3" t="s">
        <v>40</v>
      </c>
      <c r="L1255" s="3" t="s">
        <v>289</v>
      </c>
      <c r="M1255" s="3">
        <v>0.41</v>
      </c>
      <c r="N1255" s="3" t="s">
        <v>8</v>
      </c>
      <c r="O1255" s="3" t="s">
        <v>28</v>
      </c>
      <c r="P1255" s="3" t="s">
        <v>79</v>
      </c>
      <c r="Q1255" s="3" t="s">
        <v>793</v>
      </c>
      <c r="R1255" s="3">
        <v>60543</v>
      </c>
      <c r="S1255" s="4">
        <v>42117</v>
      </c>
      <c r="T1255" s="4">
        <v>42119</v>
      </c>
      <c r="U1255" s="3">
        <v>2583.5614799999998</v>
      </c>
      <c r="V1255" s="3">
        <v>9</v>
      </c>
      <c r="W1255" s="3">
        <v>5976.09</v>
      </c>
      <c r="X1255" s="3">
        <v>90354</v>
      </c>
      <c r="Y1255" s="3">
        <f>Table1[[#This Row],[Unit Price]]-Table1[[#This Row],[Discount]]</f>
        <v>699.92</v>
      </c>
      <c r="Z1255" s="3" t="s">
        <v>3220</v>
      </c>
    </row>
    <row r="1256" spans="1:26" x14ac:dyDescent="0.2">
      <c r="A1256" s="1">
        <v>1257</v>
      </c>
      <c r="B1256" s="1" t="s">
        <v>2257</v>
      </c>
      <c r="C1256" s="1" t="s">
        <v>1</v>
      </c>
      <c r="D1256" s="1">
        <v>0.04</v>
      </c>
      <c r="E1256" s="1">
        <v>2.52</v>
      </c>
      <c r="F1256" s="1">
        <v>1.92</v>
      </c>
      <c r="G1256" s="1" t="s">
        <v>14</v>
      </c>
      <c r="H1256" s="1" t="s">
        <v>47</v>
      </c>
      <c r="I1256" s="1" t="s">
        <v>24</v>
      </c>
      <c r="J1256" s="1" t="s">
        <v>544</v>
      </c>
      <c r="K1256" s="1" t="s">
        <v>26</v>
      </c>
      <c r="L1256" s="1" t="s">
        <v>2258</v>
      </c>
      <c r="M1256" s="1">
        <v>0.82</v>
      </c>
      <c r="N1256" s="1" t="s">
        <v>8</v>
      </c>
      <c r="O1256" s="1" t="s">
        <v>35</v>
      </c>
      <c r="P1256" s="1" t="s">
        <v>36</v>
      </c>
      <c r="Q1256" s="1" t="s">
        <v>1099</v>
      </c>
      <c r="R1256" s="1">
        <v>80013</v>
      </c>
      <c r="S1256" s="2">
        <v>42118</v>
      </c>
      <c r="T1256" s="2">
        <v>42118</v>
      </c>
      <c r="U1256" s="1">
        <v>-8.2080000000000002</v>
      </c>
      <c r="V1256" s="1">
        <v>1</v>
      </c>
      <c r="W1256" s="1">
        <v>3.13</v>
      </c>
      <c r="X1256" s="1">
        <v>86536</v>
      </c>
      <c r="Y1256" s="1">
        <f>Table1[[#This Row],[Unit Price]]-Table1[[#This Row],[Discount]]</f>
        <v>2.48</v>
      </c>
      <c r="Z1256" s="1" t="s">
        <v>3221</v>
      </c>
    </row>
    <row r="1257" spans="1:26" x14ac:dyDescent="0.2">
      <c r="A1257" s="3">
        <v>3325</v>
      </c>
      <c r="B1257" s="3" t="s">
        <v>2259</v>
      </c>
      <c r="C1257" s="3" t="s">
        <v>1</v>
      </c>
      <c r="D1257" s="3">
        <v>7.0000000000000007E-2</v>
      </c>
      <c r="E1257" s="3">
        <v>5.58</v>
      </c>
      <c r="F1257" s="3">
        <v>1.99</v>
      </c>
      <c r="G1257" s="3" t="s">
        <v>14</v>
      </c>
      <c r="H1257" s="3" t="s">
        <v>15</v>
      </c>
      <c r="I1257" s="3" t="s">
        <v>24</v>
      </c>
      <c r="J1257" s="3" t="s">
        <v>25</v>
      </c>
      <c r="K1257" s="3" t="s">
        <v>26</v>
      </c>
      <c r="L1257" s="3" t="s">
        <v>2260</v>
      </c>
      <c r="M1257" s="3">
        <v>0.46</v>
      </c>
      <c r="N1257" s="3" t="s">
        <v>8</v>
      </c>
      <c r="O1257" s="3" t="s">
        <v>35</v>
      </c>
      <c r="P1257" s="3" t="s">
        <v>115</v>
      </c>
      <c r="Q1257" s="3" t="s">
        <v>2261</v>
      </c>
      <c r="R1257" s="3">
        <v>97420</v>
      </c>
      <c r="S1257" s="4">
        <v>42118</v>
      </c>
      <c r="T1257" s="4">
        <v>42120</v>
      </c>
      <c r="U1257" s="3">
        <v>23.045999999999999</v>
      </c>
      <c r="V1257" s="3">
        <v>23</v>
      </c>
      <c r="W1257" s="3">
        <v>121.46</v>
      </c>
      <c r="X1257" s="3">
        <v>90987</v>
      </c>
      <c r="Y1257" s="3">
        <f>Table1[[#This Row],[Unit Price]]-Table1[[#This Row],[Discount]]</f>
        <v>5.51</v>
      </c>
      <c r="Z1257" s="3" t="s">
        <v>3221</v>
      </c>
    </row>
    <row r="1258" spans="1:26" x14ac:dyDescent="0.2">
      <c r="A1258" s="1">
        <v>1085</v>
      </c>
      <c r="B1258" s="1" t="s">
        <v>207</v>
      </c>
      <c r="C1258" s="1" t="s">
        <v>13</v>
      </c>
      <c r="D1258" s="1">
        <v>0.04</v>
      </c>
      <c r="E1258" s="1">
        <v>9.06</v>
      </c>
      <c r="F1258" s="1">
        <v>9.86</v>
      </c>
      <c r="G1258" s="1" t="s">
        <v>14</v>
      </c>
      <c r="H1258" s="1" t="s">
        <v>47</v>
      </c>
      <c r="I1258" s="1" t="s">
        <v>24</v>
      </c>
      <c r="J1258" s="1" t="s">
        <v>64</v>
      </c>
      <c r="K1258" s="1" t="s">
        <v>49</v>
      </c>
      <c r="L1258" s="1" t="s">
        <v>2262</v>
      </c>
      <c r="M1258" s="1">
        <v>0.4</v>
      </c>
      <c r="N1258" s="1" t="s">
        <v>8</v>
      </c>
      <c r="O1258" s="1" t="s">
        <v>87</v>
      </c>
      <c r="P1258" s="1" t="s">
        <v>88</v>
      </c>
      <c r="Q1258" s="1" t="s">
        <v>209</v>
      </c>
      <c r="R1258" s="1">
        <v>11729</v>
      </c>
      <c r="S1258" s="2">
        <v>42118</v>
      </c>
      <c r="T1258" s="2">
        <v>42119</v>
      </c>
      <c r="U1258" s="1">
        <v>-53.25</v>
      </c>
      <c r="V1258" s="1">
        <v>3</v>
      </c>
      <c r="W1258" s="1">
        <v>30.87</v>
      </c>
      <c r="X1258" s="1">
        <v>86123</v>
      </c>
      <c r="Y1258" s="1">
        <f>Table1[[#This Row],[Unit Price]]-Table1[[#This Row],[Discount]]</f>
        <v>9.0200000000000014</v>
      </c>
      <c r="Z1258" s="1" t="s">
        <v>3222</v>
      </c>
    </row>
    <row r="1259" spans="1:26" x14ac:dyDescent="0.2">
      <c r="A1259" s="3">
        <v>1086</v>
      </c>
      <c r="B1259" s="3" t="s">
        <v>2263</v>
      </c>
      <c r="C1259" s="3" t="s">
        <v>13</v>
      </c>
      <c r="D1259" s="3">
        <v>0.04</v>
      </c>
      <c r="E1259" s="3">
        <v>14.27</v>
      </c>
      <c r="F1259" s="3">
        <v>7.27</v>
      </c>
      <c r="G1259" s="3" t="s">
        <v>14</v>
      </c>
      <c r="H1259" s="3" t="s">
        <v>47</v>
      </c>
      <c r="I1259" s="3" t="s">
        <v>24</v>
      </c>
      <c r="J1259" s="3" t="s">
        <v>48</v>
      </c>
      <c r="K1259" s="3" t="s">
        <v>49</v>
      </c>
      <c r="L1259" s="3" t="s">
        <v>2264</v>
      </c>
      <c r="M1259" s="3">
        <v>0.38</v>
      </c>
      <c r="N1259" s="3" t="s">
        <v>8</v>
      </c>
      <c r="O1259" s="3" t="s">
        <v>87</v>
      </c>
      <c r="P1259" s="3" t="s">
        <v>88</v>
      </c>
      <c r="Q1259" s="3" t="s">
        <v>2265</v>
      </c>
      <c r="R1259" s="3">
        <v>11746</v>
      </c>
      <c r="S1259" s="4">
        <v>42118</v>
      </c>
      <c r="T1259" s="4">
        <v>42119</v>
      </c>
      <c r="U1259" s="3">
        <v>2.125</v>
      </c>
      <c r="V1259" s="3">
        <v>3</v>
      </c>
      <c r="W1259" s="3">
        <v>45.24</v>
      </c>
      <c r="X1259" s="3">
        <v>86123</v>
      </c>
      <c r="Y1259" s="3">
        <f>Table1[[#This Row],[Unit Price]]-Table1[[#This Row],[Discount]]</f>
        <v>14.23</v>
      </c>
      <c r="Z1259" s="3" t="s">
        <v>3222</v>
      </c>
    </row>
    <row r="1260" spans="1:26" x14ac:dyDescent="0.2">
      <c r="A1260" s="1">
        <v>1670</v>
      </c>
      <c r="B1260" s="1" t="s">
        <v>2266</v>
      </c>
      <c r="C1260" s="1" t="s">
        <v>23</v>
      </c>
      <c r="D1260" s="1">
        <v>0.03</v>
      </c>
      <c r="E1260" s="1">
        <v>35.409999999999997</v>
      </c>
      <c r="F1260" s="1">
        <v>1.99</v>
      </c>
      <c r="G1260" s="1" t="s">
        <v>14</v>
      </c>
      <c r="H1260" s="1" t="s">
        <v>3</v>
      </c>
      <c r="I1260" s="1" t="s">
        <v>16</v>
      </c>
      <c r="J1260" s="1" t="s">
        <v>17</v>
      </c>
      <c r="K1260" s="1" t="s">
        <v>18</v>
      </c>
      <c r="L1260" s="1" t="s">
        <v>2267</v>
      </c>
      <c r="M1260" s="1">
        <v>0.43</v>
      </c>
      <c r="N1260" s="1" t="s">
        <v>8</v>
      </c>
      <c r="O1260" s="1" t="s">
        <v>9</v>
      </c>
      <c r="P1260" s="1" t="s">
        <v>218</v>
      </c>
      <c r="Q1260" s="1" t="s">
        <v>2149</v>
      </c>
      <c r="R1260" s="1">
        <v>24060</v>
      </c>
      <c r="S1260" s="2">
        <v>42118</v>
      </c>
      <c r="T1260" s="2">
        <v>42120</v>
      </c>
      <c r="U1260" s="1">
        <v>1912.422</v>
      </c>
      <c r="V1260" s="1">
        <v>10</v>
      </c>
      <c r="W1260" s="1">
        <v>367.52</v>
      </c>
      <c r="X1260" s="1">
        <v>86722</v>
      </c>
      <c r="Y1260" s="1">
        <f>Table1[[#This Row],[Unit Price]]-Table1[[#This Row],[Discount]]</f>
        <v>35.379999999999995</v>
      </c>
      <c r="Z1260" s="1" t="s">
        <v>3219</v>
      </c>
    </row>
    <row r="1261" spans="1:26" x14ac:dyDescent="0.2">
      <c r="A1261" s="3">
        <v>1670</v>
      </c>
      <c r="B1261" s="3" t="s">
        <v>2266</v>
      </c>
      <c r="C1261" s="3" t="s">
        <v>23</v>
      </c>
      <c r="D1261" s="3">
        <v>0</v>
      </c>
      <c r="E1261" s="3">
        <v>142.86000000000001</v>
      </c>
      <c r="F1261" s="3">
        <v>19.989999999999998</v>
      </c>
      <c r="G1261" s="3" t="s">
        <v>14</v>
      </c>
      <c r="H1261" s="3" t="s">
        <v>3</v>
      </c>
      <c r="I1261" s="3" t="s">
        <v>24</v>
      </c>
      <c r="J1261" s="3" t="s">
        <v>54</v>
      </c>
      <c r="K1261" s="3" t="s">
        <v>49</v>
      </c>
      <c r="L1261" s="3" t="s">
        <v>1932</v>
      </c>
      <c r="M1261" s="3">
        <v>0.56000000000000005</v>
      </c>
      <c r="N1261" s="3" t="s">
        <v>8</v>
      </c>
      <c r="O1261" s="3" t="s">
        <v>9</v>
      </c>
      <c r="P1261" s="3" t="s">
        <v>218</v>
      </c>
      <c r="Q1261" s="3" t="s">
        <v>2149</v>
      </c>
      <c r="R1261" s="3">
        <v>24060</v>
      </c>
      <c r="S1261" s="4">
        <v>42118</v>
      </c>
      <c r="T1261" s="4">
        <v>42127</v>
      </c>
      <c r="U1261" s="3">
        <v>-739.32600000000002</v>
      </c>
      <c r="V1261" s="3">
        <v>11</v>
      </c>
      <c r="W1261" s="3">
        <v>1576.35</v>
      </c>
      <c r="X1261" s="3">
        <v>86722</v>
      </c>
      <c r="Y1261" s="3">
        <f>Table1[[#This Row],[Unit Price]]-Table1[[#This Row],[Discount]]</f>
        <v>142.86000000000001</v>
      </c>
      <c r="Z1261" s="3" t="s">
        <v>3219</v>
      </c>
    </row>
    <row r="1262" spans="1:26" x14ac:dyDescent="0.2">
      <c r="A1262" s="1">
        <v>1391</v>
      </c>
      <c r="B1262" s="1" t="s">
        <v>2268</v>
      </c>
      <c r="C1262" s="1" t="s">
        <v>46</v>
      </c>
      <c r="D1262" s="1">
        <v>0</v>
      </c>
      <c r="E1262" s="1">
        <v>2.88</v>
      </c>
      <c r="F1262" s="1">
        <v>0.7</v>
      </c>
      <c r="G1262" s="1" t="s">
        <v>63</v>
      </c>
      <c r="H1262" s="1" t="s">
        <v>15</v>
      </c>
      <c r="I1262" s="1" t="s">
        <v>24</v>
      </c>
      <c r="J1262" s="1" t="s">
        <v>25</v>
      </c>
      <c r="K1262" s="1" t="s">
        <v>26</v>
      </c>
      <c r="L1262" s="1" t="s">
        <v>615</v>
      </c>
      <c r="M1262" s="1">
        <v>0.56000000000000005</v>
      </c>
      <c r="N1262" s="1" t="s">
        <v>8</v>
      </c>
      <c r="O1262" s="1" t="s">
        <v>35</v>
      </c>
      <c r="P1262" s="1" t="s">
        <v>66</v>
      </c>
      <c r="Q1262" s="1" t="s">
        <v>2269</v>
      </c>
      <c r="R1262" s="1">
        <v>94086</v>
      </c>
      <c r="S1262" s="2">
        <v>42118</v>
      </c>
      <c r="T1262" s="2">
        <v>42118</v>
      </c>
      <c r="U1262" s="1">
        <v>-0.11</v>
      </c>
      <c r="V1262" s="1">
        <v>1</v>
      </c>
      <c r="W1262" s="1">
        <v>7.96</v>
      </c>
      <c r="X1262" s="1">
        <v>88727</v>
      </c>
      <c r="Y1262" s="1">
        <f>Table1[[#This Row],[Unit Price]]-Table1[[#This Row],[Discount]]</f>
        <v>2.88</v>
      </c>
      <c r="Z1262" s="1" t="s">
        <v>3221</v>
      </c>
    </row>
    <row r="1263" spans="1:26" x14ac:dyDescent="0.2">
      <c r="A1263" s="3">
        <v>2570</v>
      </c>
      <c r="B1263" s="3" t="s">
        <v>2270</v>
      </c>
      <c r="C1263" s="3" t="s">
        <v>1</v>
      </c>
      <c r="D1263" s="3">
        <v>0</v>
      </c>
      <c r="E1263" s="3">
        <v>4.37</v>
      </c>
      <c r="F1263" s="3">
        <v>5.15</v>
      </c>
      <c r="G1263" s="3" t="s">
        <v>14</v>
      </c>
      <c r="H1263" s="3" t="s">
        <v>15</v>
      </c>
      <c r="I1263" s="3" t="s">
        <v>24</v>
      </c>
      <c r="J1263" s="3" t="s">
        <v>71</v>
      </c>
      <c r="K1263" s="3" t="s">
        <v>49</v>
      </c>
      <c r="L1263" s="3" t="s">
        <v>1271</v>
      </c>
      <c r="M1263" s="3">
        <v>0.59</v>
      </c>
      <c r="N1263" s="3" t="s">
        <v>8</v>
      </c>
      <c r="O1263" s="3" t="s">
        <v>35</v>
      </c>
      <c r="P1263" s="3" t="s">
        <v>66</v>
      </c>
      <c r="Q1263" s="3" t="s">
        <v>2271</v>
      </c>
      <c r="R1263" s="3">
        <v>95616</v>
      </c>
      <c r="S1263" s="4">
        <v>42119</v>
      </c>
      <c r="T1263" s="4">
        <v>42121</v>
      </c>
      <c r="U1263" s="3">
        <v>-150.2604</v>
      </c>
      <c r="V1263" s="3">
        <v>19</v>
      </c>
      <c r="W1263" s="3">
        <v>87.85</v>
      </c>
      <c r="X1263" s="3">
        <v>90327</v>
      </c>
      <c r="Y1263" s="3">
        <f>Table1[[#This Row],[Unit Price]]-Table1[[#This Row],[Discount]]</f>
        <v>4.37</v>
      </c>
      <c r="Z1263" s="3" t="s">
        <v>3221</v>
      </c>
    </row>
    <row r="1264" spans="1:26" x14ac:dyDescent="0.2">
      <c r="A1264" s="1">
        <v>2570</v>
      </c>
      <c r="B1264" s="1" t="s">
        <v>2270</v>
      </c>
      <c r="C1264" s="1" t="s">
        <v>1</v>
      </c>
      <c r="D1264" s="1">
        <v>0.01</v>
      </c>
      <c r="E1264" s="1">
        <v>500.98</v>
      </c>
      <c r="F1264" s="1">
        <v>56</v>
      </c>
      <c r="G1264" s="1" t="s">
        <v>2</v>
      </c>
      <c r="H1264" s="1" t="s">
        <v>15</v>
      </c>
      <c r="I1264" s="1" t="s">
        <v>4</v>
      </c>
      <c r="J1264" s="1" t="s">
        <v>85</v>
      </c>
      <c r="K1264" s="1" t="s">
        <v>33</v>
      </c>
      <c r="L1264" s="1" t="s">
        <v>2272</v>
      </c>
      <c r="M1264" s="1">
        <v>0.6</v>
      </c>
      <c r="N1264" s="1" t="s">
        <v>8</v>
      </c>
      <c r="O1264" s="1" t="s">
        <v>35</v>
      </c>
      <c r="P1264" s="1" t="s">
        <v>66</v>
      </c>
      <c r="Q1264" s="1" t="s">
        <v>2271</v>
      </c>
      <c r="R1264" s="1">
        <v>95616</v>
      </c>
      <c r="S1264" s="2">
        <v>42119</v>
      </c>
      <c r="T1264" s="2">
        <v>42120</v>
      </c>
      <c r="U1264" s="1">
        <v>4899.1288000000004</v>
      </c>
      <c r="V1264" s="1">
        <v>14</v>
      </c>
      <c r="W1264" s="1">
        <v>7429.63</v>
      </c>
      <c r="X1264" s="1">
        <v>90327</v>
      </c>
      <c r="Y1264" s="1">
        <f>Table1[[#This Row],[Unit Price]]-Table1[[#This Row],[Discount]]</f>
        <v>500.97</v>
      </c>
      <c r="Z1264" s="1" t="s">
        <v>3221</v>
      </c>
    </row>
    <row r="1265" spans="1:26" x14ac:dyDescent="0.2">
      <c r="A1265" s="3">
        <v>2570</v>
      </c>
      <c r="B1265" s="3" t="s">
        <v>2270</v>
      </c>
      <c r="C1265" s="3" t="s">
        <v>1</v>
      </c>
      <c r="D1265" s="3">
        <v>0.02</v>
      </c>
      <c r="E1265" s="3">
        <v>12.58</v>
      </c>
      <c r="F1265" s="3">
        <v>5.16</v>
      </c>
      <c r="G1265" s="3" t="s">
        <v>14</v>
      </c>
      <c r="H1265" s="3" t="s">
        <v>15</v>
      </c>
      <c r="I1265" s="3" t="s">
        <v>4</v>
      </c>
      <c r="J1265" s="3" t="s">
        <v>102</v>
      </c>
      <c r="K1265" s="3" t="s">
        <v>49</v>
      </c>
      <c r="L1265" s="3" t="s">
        <v>2273</v>
      </c>
      <c r="M1265" s="3">
        <v>0.43</v>
      </c>
      <c r="N1265" s="3" t="s">
        <v>8</v>
      </c>
      <c r="O1265" s="3" t="s">
        <v>35</v>
      </c>
      <c r="P1265" s="3" t="s">
        <v>66</v>
      </c>
      <c r="Q1265" s="3" t="s">
        <v>2271</v>
      </c>
      <c r="R1265" s="3">
        <v>95616</v>
      </c>
      <c r="S1265" s="4">
        <v>42119</v>
      </c>
      <c r="T1265" s="4">
        <v>42119</v>
      </c>
      <c r="U1265" s="3">
        <v>44.712000000000003</v>
      </c>
      <c r="V1265" s="3">
        <v>18</v>
      </c>
      <c r="W1265" s="3">
        <v>224.29</v>
      </c>
      <c r="X1265" s="3">
        <v>90327</v>
      </c>
      <c r="Y1265" s="3">
        <f>Table1[[#This Row],[Unit Price]]-Table1[[#This Row],[Discount]]</f>
        <v>12.56</v>
      </c>
      <c r="Z1265" s="3" t="s">
        <v>3221</v>
      </c>
    </row>
    <row r="1266" spans="1:26" x14ac:dyDescent="0.2">
      <c r="A1266" s="1">
        <v>2570</v>
      </c>
      <c r="B1266" s="1" t="s">
        <v>2270</v>
      </c>
      <c r="C1266" s="1" t="s">
        <v>1</v>
      </c>
      <c r="D1266" s="1">
        <v>0.1</v>
      </c>
      <c r="E1266" s="1">
        <v>7.7</v>
      </c>
      <c r="F1266" s="1">
        <v>3.68</v>
      </c>
      <c r="G1266" s="1" t="s">
        <v>14</v>
      </c>
      <c r="H1266" s="1" t="s">
        <v>15</v>
      </c>
      <c r="I1266" s="1" t="s">
        <v>4</v>
      </c>
      <c r="J1266" s="1" t="s">
        <v>102</v>
      </c>
      <c r="K1266" s="1" t="s">
        <v>26</v>
      </c>
      <c r="L1266" s="1" t="s">
        <v>2274</v>
      </c>
      <c r="M1266" s="1">
        <v>0.52</v>
      </c>
      <c r="N1266" s="1" t="s">
        <v>8</v>
      </c>
      <c r="O1266" s="1" t="s">
        <v>35</v>
      </c>
      <c r="P1266" s="1" t="s">
        <v>66</v>
      </c>
      <c r="Q1266" s="1" t="s">
        <v>2271</v>
      </c>
      <c r="R1266" s="1">
        <v>95616</v>
      </c>
      <c r="S1266" s="2">
        <v>42119</v>
      </c>
      <c r="T1266" s="2">
        <v>42120</v>
      </c>
      <c r="U1266" s="1">
        <v>-22.626000000000001</v>
      </c>
      <c r="V1266" s="1">
        <v>7</v>
      </c>
      <c r="W1266" s="1">
        <v>51.2</v>
      </c>
      <c r="X1266" s="1">
        <v>90327</v>
      </c>
      <c r="Y1266" s="1">
        <f>Table1[[#This Row],[Unit Price]]-Table1[[#This Row],[Discount]]</f>
        <v>7.6000000000000005</v>
      </c>
      <c r="Z1266" s="1" t="s">
        <v>3221</v>
      </c>
    </row>
    <row r="1267" spans="1:26" x14ac:dyDescent="0.2">
      <c r="A1267" s="3">
        <v>2571</v>
      </c>
      <c r="B1267" s="3" t="s">
        <v>2275</v>
      </c>
      <c r="C1267" s="3" t="s">
        <v>1</v>
      </c>
      <c r="D1267" s="3">
        <v>0.01</v>
      </c>
      <c r="E1267" s="3">
        <v>500.98</v>
      </c>
      <c r="F1267" s="3">
        <v>56</v>
      </c>
      <c r="G1267" s="3" t="s">
        <v>2</v>
      </c>
      <c r="H1267" s="3" t="s">
        <v>15</v>
      </c>
      <c r="I1267" s="3" t="s">
        <v>4</v>
      </c>
      <c r="J1267" s="3" t="s">
        <v>85</v>
      </c>
      <c r="K1267" s="3" t="s">
        <v>33</v>
      </c>
      <c r="L1267" s="3" t="s">
        <v>2272</v>
      </c>
      <c r="M1267" s="3">
        <v>0.6</v>
      </c>
      <c r="N1267" s="3" t="s">
        <v>8</v>
      </c>
      <c r="O1267" s="3" t="s">
        <v>87</v>
      </c>
      <c r="P1267" s="3" t="s">
        <v>88</v>
      </c>
      <c r="Q1267" s="3" t="s">
        <v>89</v>
      </c>
      <c r="R1267" s="3">
        <v>10165</v>
      </c>
      <c r="S1267" s="4">
        <v>42119</v>
      </c>
      <c r="T1267" s="4">
        <v>42120</v>
      </c>
      <c r="U1267" s="3">
        <v>4260.1120000000001</v>
      </c>
      <c r="V1267" s="3">
        <v>56</v>
      </c>
      <c r="W1267" s="3">
        <v>29718.53</v>
      </c>
      <c r="X1267" s="3">
        <v>50656</v>
      </c>
      <c r="Y1267" s="3">
        <f>Table1[[#This Row],[Unit Price]]-Table1[[#This Row],[Discount]]</f>
        <v>500.97</v>
      </c>
      <c r="Z1267" s="3" t="s">
        <v>3222</v>
      </c>
    </row>
    <row r="1268" spans="1:26" x14ac:dyDescent="0.2">
      <c r="A1268" s="1">
        <v>2571</v>
      </c>
      <c r="B1268" s="1" t="s">
        <v>2275</v>
      </c>
      <c r="C1268" s="1" t="s">
        <v>1</v>
      </c>
      <c r="D1268" s="1">
        <v>0.1</v>
      </c>
      <c r="E1268" s="1">
        <v>7.7</v>
      </c>
      <c r="F1268" s="1">
        <v>3.68</v>
      </c>
      <c r="G1268" s="1" t="s">
        <v>14</v>
      </c>
      <c r="H1268" s="1" t="s">
        <v>15</v>
      </c>
      <c r="I1268" s="1" t="s">
        <v>4</v>
      </c>
      <c r="J1268" s="1" t="s">
        <v>102</v>
      </c>
      <c r="K1268" s="1" t="s">
        <v>26</v>
      </c>
      <c r="L1268" s="1" t="s">
        <v>2274</v>
      </c>
      <c r="M1268" s="1">
        <v>0.52</v>
      </c>
      <c r="N1268" s="1" t="s">
        <v>8</v>
      </c>
      <c r="O1268" s="1" t="s">
        <v>87</v>
      </c>
      <c r="P1268" s="1" t="s">
        <v>88</v>
      </c>
      <c r="Q1268" s="1" t="s">
        <v>89</v>
      </c>
      <c r="R1268" s="1">
        <v>10165</v>
      </c>
      <c r="S1268" s="2">
        <v>42119</v>
      </c>
      <c r="T1268" s="2">
        <v>42120</v>
      </c>
      <c r="U1268" s="1">
        <v>-25.14</v>
      </c>
      <c r="V1268" s="1">
        <v>27</v>
      </c>
      <c r="W1268" s="1">
        <v>197.48</v>
      </c>
      <c r="X1268" s="1">
        <v>50656</v>
      </c>
      <c r="Y1268" s="1">
        <f>Table1[[#This Row],[Unit Price]]-Table1[[#This Row],[Discount]]</f>
        <v>7.6000000000000005</v>
      </c>
      <c r="Z1268" s="1" t="s">
        <v>3222</v>
      </c>
    </row>
    <row r="1269" spans="1:26" x14ac:dyDescent="0.2">
      <c r="A1269" s="3">
        <v>3379</v>
      </c>
      <c r="B1269" s="3" t="s">
        <v>1845</v>
      </c>
      <c r="C1269" s="3" t="s">
        <v>1</v>
      </c>
      <c r="D1269" s="3">
        <v>0.05</v>
      </c>
      <c r="E1269" s="3">
        <v>3.14</v>
      </c>
      <c r="F1269" s="3">
        <v>1.92</v>
      </c>
      <c r="G1269" s="3" t="s">
        <v>63</v>
      </c>
      <c r="H1269" s="3" t="s">
        <v>47</v>
      </c>
      <c r="I1269" s="3" t="s">
        <v>24</v>
      </c>
      <c r="J1269" s="3" t="s">
        <v>544</v>
      </c>
      <c r="K1269" s="3" t="s">
        <v>26</v>
      </c>
      <c r="L1269" s="3" t="s">
        <v>1416</v>
      </c>
      <c r="M1269" s="3">
        <v>0.84</v>
      </c>
      <c r="N1269" s="3" t="s">
        <v>8</v>
      </c>
      <c r="O1269" s="3" t="s">
        <v>9</v>
      </c>
      <c r="P1269" s="3" t="s">
        <v>51</v>
      </c>
      <c r="Q1269" s="3" t="s">
        <v>1847</v>
      </c>
      <c r="R1269" s="3">
        <v>30144</v>
      </c>
      <c r="S1269" s="4">
        <v>42119</v>
      </c>
      <c r="T1269" s="4">
        <v>42120</v>
      </c>
      <c r="U1269" s="3">
        <v>1628.37</v>
      </c>
      <c r="V1269" s="3">
        <v>18</v>
      </c>
      <c r="W1269" s="3">
        <v>59.22</v>
      </c>
      <c r="X1269" s="3">
        <v>88839</v>
      </c>
      <c r="Y1269" s="3">
        <f>Table1[[#This Row],[Unit Price]]-Table1[[#This Row],[Discount]]</f>
        <v>3.0900000000000003</v>
      </c>
      <c r="Z1269" s="3" t="s">
        <v>3219</v>
      </c>
    </row>
    <row r="1270" spans="1:26" x14ac:dyDescent="0.2">
      <c r="A1270" s="1">
        <v>731</v>
      </c>
      <c r="B1270" s="1" t="s">
        <v>2276</v>
      </c>
      <c r="C1270" s="1" t="s">
        <v>13</v>
      </c>
      <c r="D1270" s="1">
        <v>0.09</v>
      </c>
      <c r="E1270" s="1">
        <v>101.41</v>
      </c>
      <c r="F1270" s="1">
        <v>35</v>
      </c>
      <c r="G1270" s="1" t="s">
        <v>14</v>
      </c>
      <c r="H1270" s="1" t="s">
        <v>15</v>
      </c>
      <c r="I1270" s="1" t="s">
        <v>24</v>
      </c>
      <c r="J1270" s="1" t="s">
        <v>54</v>
      </c>
      <c r="K1270" s="1" t="s">
        <v>40</v>
      </c>
      <c r="L1270" s="1" t="s">
        <v>742</v>
      </c>
      <c r="M1270" s="1">
        <v>0.82</v>
      </c>
      <c r="N1270" s="1" t="s">
        <v>8</v>
      </c>
      <c r="O1270" s="1" t="s">
        <v>87</v>
      </c>
      <c r="P1270" s="1" t="s">
        <v>379</v>
      </c>
      <c r="Q1270" s="1" t="s">
        <v>904</v>
      </c>
      <c r="R1270" s="1">
        <v>1803</v>
      </c>
      <c r="S1270" s="2">
        <v>42120</v>
      </c>
      <c r="T1270" s="2">
        <v>42121</v>
      </c>
      <c r="U1270" s="1">
        <v>-801.15480000000002</v>
      </c>
      <c r="V1270" s="1">
        <v>12</v>
      </c>
      <c r="W1270" s="1">
        <v>1178.32</v>
      </c>
      <c r="X1270" s="1">
        <v>90362</v>
      </c>
      <c r="Y1270" s="1">
        <f>Table1[[#This Row],[Unit Price]]-Table1[[#This Row],[Discount]]</f>
        <v>101.32</v>
      </c>
      <c r="Z1270" s="1" t="s">
        <v>3222</v>
      </c>
    </row>
    <row r="1271" spans="1:26" x14ac:dyDescent="0.2">
      <c r="A1271" s="3">
        <v>1893</v>
      </c>
      <c r="B1271" s="3" t="s">
        <v>2277</v>
      </c>
      <c r="C1271" s="3" t="s">
        <v>23</v>
      </c>
      <c r="D1271" s="3">
        <v>0.03</v>
      </c>
      <c r="E1271" s="3">
        <v>180.98</v>
      </c>
      <c r="F1271" s="3">
        <v>26.2</v>
      </c>
      <c r="G1271" s="3" t="s">
        <v>2</v>
      </c>
      <c r="H1271" s="3" t="s">
        <v>15</v>
      </c>
      <c r="I1271" s="3" t="s">
        <v>4</v>
      </c>
      <c r="J1271" s="3" t="s">
        <v>85</v>
      </c>
      <c r="K1271" s="3" t="s">
        <v>33</v>
      </c>
      <c r="L1271" s="3" t="s">
        <v>2250</v>
      </c>
      <c r="M1271" s="3">
        <v>0.59</v>
      </c>
      <c r="N1271" s="3" t="s">
        <v>8</v>
      </c>
      <c r="O1271" s="3" t="s">
        <v>28</v>
      </c>
      <c r="P1271" s="3" t="s">
        <v>56</v>
      </c>
      <c r="Q1271" s="3" t="s">
        <v>2278</v>
      </c>
      <c r="R1271" s="3">
        <v>63119</v>
      </c>
      <c r="S1271" s="4">
        <v>42120</v>
      </c>
      <c r="T1271" s="4">
        <v>42124</v>
      </c>
      <c r="U1271" s="3">
        <v>588.54</v>
      </c>
      <c r="V1271" s="3">
        <v>5</v>
      </c>
      <c r="W1271" s="3">
        <v>928.92</v>
      </c>
      <c r="X1271" s="3">
        <v>91262</v>
      </c>
      <c r="Y1271" s="3">
        <f>Table1[[#This Row],[Unit Price]]-Table1[[#This Row],[Discount]]</f>
        <v>180.95</v>
      </c>
      <c r="Z1271" s="3" t="s">
        <v>3220</v>
      </c>
    </row>
    <row r="1272" spans="1:26" x14ac:dyDescent="0.2">
      <c r="A1272" s="1">
        <v>2491</v>
      </c>
      <c r="B1272" s="1" t="s">
        <v>433</v>
      </c>
      <c r="C1272" s="1" t="s">
        <v>23</v>
      </c>
      <c r="D1272" s="1">
        <v>0.06</v>
      </c>
      <c r="E1272" s="1">
        <v>4.28</v>
      </c>
      <c r="F1272" s="1">
        <v>0.94</v>
      </c>
      <c r="G1272" s="1" t="s">
        <v>14</v>
      </c>
      <c r="H1272" s="1" t="s">
        <v>15</v>
      </c>
      <c r="I1272" s="1" t="s">
        <v>24</v>
      </c>
      <c r="J1272" s="1" t="s">
        <v>25</v>
      </c>
      <c r="K1272" s="1" t="s">
        <v>26</v>
      </c>
      <c r="L1272" s="1" t="s">
        <v>457</v>
      </c>
      <c r="M1272" s="1">
        <v>0.56000000000000005</v>
      </c>
      <c r="N1272" s="1" t="s">
        <v>8</v>
      </c>
      <c r="O1272" s="1" t="s">
        <v>35</v>
      </c>
      <c r="P1272" s="1" t="s">
        <v>66</v>
      </c>
      <c r="Q1272" s="1" t="s">
        <v>76</v>
      </c>
      <c r="R1272" s="1">
        <v>90045</v>
      </c>
      <c r="S1272" s="2">
        <v>42120</v>
      </c>
      <c r="T1272" s="2">
        <v>42122</v>
      </c>
      <c r="U1272" s="1">
        <v>0.37</v>
      </c>
      <c r="V1272" s="1">
        <v>9</v>
      </c>
      <c r="W1272" s="1">
        <v>38.96</v>
      </c>
      <c r="X1272" s="1">
        <v>11712</v>
      </c>
      <c r="Y1272" s="1">
        <f>Table1[[#This Row],[Unit Price]]-Table1[[#This Row],[Discount]]</f>
        <v>4.2200000000000006</v>
      </c>
      <c r="Z1272" s="1" t="s">
        <v>3221</v>
      </c>
    </row>
    <row r="1273" spans="1:26" x14ac:dyDescent="0.2">
      <c r="A1273" s="3">
        <v>2495</v>
      </c>
      <c r="B1273" s="3" t="s">
        <v>2279</v>
      </c>
      <c r="C1273" s="3" t="s">
        <v>23</v>
      </c>
      <c r="D1273" s="3">
        <v>0.06</v>
      </c>
      <c r="E1273" s="3">
        <v>4.28</v>
      </c>
      <c r="F1273" s="3">
        <v>0.94</v>
      </c>
      <c r="G1273" s="3" t="s">
        <v>14</v>
      </c>
      <c r="H1273" s="3" t="s">
        <v>15</v>
      </c>
      <c r="I1273" s="3" t="s">
        <v>24</v>
      </c>
      <c r="J1273" s="3" t="s">
        <v>25</v>
      </c>
      <c r="K1273" s="3" t="s">
        <v>26</v>
      </c>
      <c r="L1273" s="3" t="s">
        <v>457</v>
      </c>
      <c r="M1273" s="3">
        <v>0.56000000000000005</v>
      </c>
      <c r="N1273" s="3" t="s">
        <v>8</v>
      </c>
      <c r="O1273" s="3" t="s">
        <v>35</v>
      </c>
      <c r="P1273" s="3" t="s">
        <v>1036</v>
      </c>
      <c r="Q1273" s="3" t="s">
        <v>1637</v>
      </c>
      <c r="R1273" s="3">
        <v>82901</v>
      </c>
      <c r="S1273" s="4">
        <v>42120</v>
      </c>
      <c r="T1273" s="4">
        <v>42122</v>
      </c>
      <c r="U1273" s="3">
        <v>0.37</v>
      </c>
      <c r="V1273" s="3">
        <v>2</v>
      </c>
      <c r="W1273" s="3">
        <v>8.66</v>
      </c>
      <c r="X1273" s="3">
        <v>86885</v>
      </c>
      <c r="Y1273" s="3">
        <f>Table1[[#This Row],[Unit Price]]-Table1[[#This Row],[Discount]]</f>
        <v>4.2200000000000006</v>
      </c>
      <c r="Z1273" s="3" t="s">
        <v>3221</v>
      </c>
    </row>
    <row r="1274" spans="1:26" x14ac:dyDescent="0.2">
      <c r="A1274" s="1">
        <v>2489</v>
      </c>
      <c r="B1274" s="1" t="s">
        <v>427</v>
      </c>
      <c r="C1274" s="1" t="s">
        <v>92</v>
      </c>
      <c r="D1274" s="1">
        <v>0.04</v>
      </c>
      <c r="E1274" s="1">
        <v>419.19</v>
      </c>
      <c r="F1274" s="1">
        <v>19.989999999999998</v>
      </c>
      <c r="G1274" s="1" t="s">
        <v>14</v>
      </c>
      <c r="H1274" s="1" t="s">
        <v>47</v>
      </c>
      <c r="I1274" s="1" t="s">
        <v>24</v>
      </c>
      <c r="J1274" s="1" t="s">
        <v>54</v>
      </c>
      <c r="K1274" s="1" t="s">
        <v>49</v>
      </c>
      <c r="L1274" s="1" t="s">
        <v>2168</v>
      </c>
      <c r="M1274" s="1">
        <v>0.57999999999999996</v>
      </c>
      <c r="N1274" s="1" t="s">
        <v>8</v>
      </c>
      <c r="O1274" s="1" t="s">
        <v>35</v>
      </c>
      <c r="P1274" s="1" t="s">
        <v>66</v>
      </c>
      <c r="Q1274" s="1" t="s">
        <v>429</v>
      </c>
      <c r="R1274" s="1">
        <v>94521</v>
      </c>
      <c r="S1274" s="2">
        <v>42120</v>
      </c>
      <c r="T1274" s="2">
        <v>42121</v>
      </c>
      <c r="U1274" s="1">
        <v>1388.3559</v>
      </c>
      <c r="V1274" s="1">
        <v>5</v>
      </c>
      <c r="W1274" s="1">
        <v>2012.11</v>
      </c>
      <c r="X1274" s="1">
        <v>86885</v>
      </c>
      <c r="Y1274" s="1">
        <f>Table1[[#This Row],[Unit Price]]-Table1[[#This Row],[Discount]]</f>
        <v>419.15</v>
      </c>
      <c r="Z1274" s="1" t="s">
        <v>3221</v>
      </c>
    </row>
    <row r="1275" spans="1:26" x14ac:dyDescent="0.2">
      <c r="A1275" s="3">
        <v>2491</v>
      </c>
      <c r="B1275" s="3" t="s">
        <v>433</v>
      </c>
      <c r="C1275" s="3" t="s">
        <v>92</v>
      </c>
      <c r="D1275" s="3">
        <v>0.04</v>
      </c>
      <c r="E1275" s="3">
        <v>419.19</v>
      </c>
      <c r="F1275" s="3">
        <v>19.989999999999998</v>
      </c>
      <c r="G1275" s="3" t="s">
        <v>14</v>
      </c>
      <c r="H1275" s="3" t="s">
        <v>47</v>
      </c>
      <c r="I1275" s="3" t="s">
        <v>24</v>
      </c>
      <c r="J1275" s="3" t="s">
        <v>54</v>
      </c>
      <c r="K1275" s="3" t="s">
        <v>49</v>
      </c>
      <c r="L1275" s="3" t="s">
        <v>2168</v>
      </c>
      <c r="M1275" s="3">
        <v>0.57999999999999996</v>
      </c>
      <c r="N1275" s="3" t="s">
        <v>8</v>
      </c>
      <c r="O1275" s="3" t="s">
        <v>35</v>
      </c>
      <c r="P1275" s="3" t="s">
        <v>66</v>
      </c>
      <c r="Q1275" s="3" t="s">
        <v>76</v>
      </c>
      <c r="R1275" s="3">
        <v>90045</v>
      </c>
      <c r="S1275" s="4">
        <v>42120</v>
      </c>
      <c r="T1275" s="4">
        <v>42121</v>
      </c>
      <c r="U1275" s="3">
        <v>1947.67</v>
      </c>
      <c r="V1275" s="3">
        <v>20</v>
      </c>
      <c r="W1275" s="3">
        <v>8048.45</v>
      </c>
      <c r="X1275" s="3">
        <v>23042</v>
      </c>
      <c r="Y1275" s="3">
        <f>Table1[[#This Row],[Unit Price]]-Table1[[#This Row],[Discount]]</f>
        <v>419.15</v>
      </c>
      <c r="Z1275" s="3" t="s">
        <v>3221</v>
      </c>
    </row>
    <row r="1276" spans="1:26" x14ac:dyDescent="0.2">
      <c r="A1276" s="1">
        <v>2380</v>
      </c>
      <c r="B1276" s="1" t="s">
        <v>2280</v>
      </c>
      <c r="C1276" s="1" t="s">
        <v>46</v>
      </c>
      <c r="D1276" s="1">
        <v>7.0000000000000007E-2</v>
      </c>
      <c r="E1276" s="1">
        <v>3.38</v>
      </c>
      <c r="F1276" s="1">
        <v>0.85</v>
      </c>
      <c r="G1276" s="1" t="s">
        <v>14</v>
      </c>
      <c r="H1276" s="1" t="s">
        <v>3</v>
      </c>
      <c r="I1276" s="1" t="s">
        <v>24</v>
      </c>
      <c r="J1276" s="1" t="s">
        <v>25</v>
      </c>
      <c r="K1276" s="1" t="s">
        <v>26</v>
      </c>
      <c r="L1276" s="1" t="s">
        <v>912</v>
      </c>
      <c r="M1276" s="1">
        <v>0.48</v>
      </c>
      <c r="N1276" s="1" t="s">
        <v>8</v>
      </c>
      <c r="O1276" s="1" t="s">
        <v>28</v>
      </c>
      <c r="P1276" s="1" t="s">
        <v>265</v>
      </c>
      <c r="Q1276" s="1" t="s">
        <v>2281</v>
      </c>
      <c r="R1276" s="1">
        <v>49505</v>
      </c>
      <c r="S1276" s="2">
        <v>42120</v>
      </c>
      <c r="T1276" s="2">
        <v>42122</v>
      </c>
      <c r="U1276" s="1">
        <v>19.04</v>
      </c>
      <c r="V1276" s="1">
        <v>9</v>
      </c>
      <c r="W1276" s="1">
        <v>29.08</v>
      </c>
      <c r="X1276" s="1">
        <v>86654</v>
      </c>
      <c r="Y1276" s="1">
        <f>Table1[[#This Row],[Unit Price]]-Table1[[#This Row],[Discount]]</f>
        <v>3.31</v>
      </c>
      <c r="Z1276" s="1" t="s">
        <v>3220</v>
      </c>
    </row>
    <row r="1277" spans="1:26" x14ac:dyDescent="0.2">
      <c r="A1277" s="3">
        <v>2382</v>
      </c>
      <c r="B1277" s="3" t="s">
        <v>2282</v>
      </c>
      <c r="C1277" s="3" t="s">
        <v>46</v>
      </c>
      <c r="D1277" s="3">
        <v>7.0000000000000007E-2</v>
      </c>
      <c r="E1277" s="3">
        <v>3.38</v>
      </c>
      <c r="F1277" s="3">
        <v>0.85</v>
      </c>
      <c r="G1277" s="3" t="s">
        <v>14</v>
      </c>
      <c r="H1277" s="3" t="s">
        <v>3</v>
      </c>
      <c r="I1277" s="3" t="s">
        <v>24</v>
      </c>
      <c r="J1277" s="3" t="s">
        <v>25</v>
      </c>
      <c r="K1277" s="3" t="s">
        <v>26</v>
      </c>
      <c r="L1277" s="3" t="s">
        <v>912</v>
      </c>
      <c r="M1277" s="3">
        <v>0.48</v>
      </c>
      <c r="N1277" s="3" t="s">
        <v>8</v>
      </c>
      <c r="O1277" s="3" t="s">
        <v>87</v>
      </c>
      <c r="P1277" s="3" t="s">
        <v>88</v>
      </c>
      <c r="Q1277" s="3" t="s">
        <v>89</v>
      </c>
      <c r="R1277" s="3">
        <v>10024</v>
      </c>
      <c r="S1277" s="4">
        <v>42120</v>
      </c>
      <c r="T1277" s="4">
        <v>42122</v>
      </c>
      <c r="U1277" s="3">
        <v>19.04</v>
      </c>
      <c r="V1277" s="3">
        <v>34</v>
      </c>
      <c r="W1277" s="3">
        <v>109.86</v>
      </c>
      <c r="X1277" s="3">
        <v>13606</v>
      </c>
      <c r="Y1277" s="3">
        <f>Table1[[#This Row],[Unit Price]]-Table1[[#This Row],[Discount]]</f>
        <v>3.31</v>
      </c>
      <c r="Z1277" s="3" t="s">
        <v>3222</v>
      </c>
    </row>
    <row r="1278" spans="1:26" x14ac:dyDescent="0.2">
      <c r="A1278" s="1">
        <v>2468</v>
      </c>
      <c r="B1278" s="1" t="s">
        <v>1587</v>
      </c>
      <c r="C1278" s="1" t="s">
        <v>1</v>
      </c>
      <c r="D1278" s="1">
        <v>0.09</v>
      </c>
      <c r="E1278" s="1">
        <v>58.1</v>
      </c>
      <c r="F1278" s="1">
        <v>1.49</v>
      </c>
      <c r="G1278" s="1" t="s">
        <v>63</v>
      </c>
      <c r="H1278" s="1" t="s">
        <v>47</v>
      </c>
      <c r="I1278" s="1" t="s">
        <v>24</v>
      </c>
      <c r="J1278" s="1" t="s">
        <v>48</v>
      </c>
      <c r="K1278" s="1" t="s">
        <v>49</v>
      </c>
      <c r="L1278" s="1" t="s">
        <v>598</v>
      </c>
      <c r="M1278" s="1">
        <v>0.38</v>
      </c>
      <c r="N1278" s="1" t="s">
        <v>8</v>
      </c>
      <c r="O1278" s="1" t="s">
        <v>9</v>
      </c>
      <c r="P1278" s="1" t="s">
        <v>73</v>
      </c>
      <c r="Q1278" s="1" t="s">
        <v>1589</v>
      </c>
      <c r="R1278" s="1">
        <v>28144</v>
      </c>
      <c r="S1278" s="2">
        <v>42121</v>
      </c>
      <c r="T1278" s="2">
        <v>42123</v>
      </c>
      <c r="U1278" s="1">
        <v>765.75</v>
      </c>
      <c r="V1278" s="1">
        <v>3</v>
      </c>
      <c r="W1278" s="1">
        <v>169.46</v>
      </c>
      <c r="X1278" s="1">
        <v>88135</v>
      </c>
      <c r="Y1278" s="1">
        <f>Table1[[#This Row],[Unit Price]]-Table1[[#This Row],[Discount]]</f>
        <v>58.01</v>
      </c>
      <c r="Z1278" s="1" t="s">
        <v>3219</v>
      </c>
    </row>
    <row r="1279" spans="1:26" x14ac:dyDescent="0.2">
      <c r="A1279" s="3">
        <v>983</v>
      </c>
      <c r="B1279" s="3" t="s">
        <v>2283</v>
      </c>
      <c r="C1279" s="3" t="s">
        <v>23</v>
      </c>
      <c r="D1279" s="3">
        <v>0.09</v>
      </c>
      <c r="E1279" s="3">
        <v>300.97000000000003</v>
      </c>
      <c r="F1279" s="3">
        <v>7.18</v>
      </c>
      <c r="G1279" s="3" t="s">
        <v>14</v>
      </c>
      <c r="H1279" s="3" t="s">
        <v>70</v>
      </c>
      <c r="I1279" s="3" t="s">
        <v>16</v>
      </c>
      <c r="J1279" s="3" t="s">
        <v>17</v>
      </c>
      <c r="K1279" s="3" t="s">
        <v>49</v>
      </c>
      <c r="L1279" s="3" t="s">
        <v>2185</v>
      </c>
      <c r="M1279" s="3">
        <v>0.48</v>
      </c>
      <c r="N1279" s="3" t="s">
        <v>8</v>
      </c>
      <c r="O1279" s="3" t="s">
        <v>9</v>
      </c>
      <c r="P1279" s="3" t="s">
        <v>20</v>
      </c>
      <c r="Q1279" s="3" t="s">
        <v>2284</v>
      </c>
      <c r="R1279" s="3">
        <v>72143</v>
      </c>
      <c r="S1279" s="4">
        <v>42121</v>
      </c>
      <c r="T1279" s="4">
        <v>42121</v>
      </c>
      <c r="U1279" s="3">
        <v>17.771999999999998</v>
      </c>
      <c r="V1279" s="3">
        <v>10</v>
      </c>
      <c r="W1279" s="3">
        <v>2848.38</v>
      </c>
      <c r="X1279" s="3">
        <v>90201</v>
      </c>
      <c r="Y1279" s="3">
        <f>Table1[[#This Row],[Unit Price]]-Table1[[#This Row],[Discount]]</f>
        <v>300.88000000000005</v>
      </c>
      <c r="Z1279" s="3" t="s">
        <v>3219</v>
      </c>
    </row>
    <row r="1280" spans="1:26" x14ac:dyDescent="0.2">
      <c r="A1280" s="1">
        <v>202</v>
      </c>
      <c r="B1280" s="1" t="s">
        <v>524</v>
      </c>
      <c r="C1280" s="1" t="s">
        <v>46</v>
      </c>
      <c r="D1280" s="1">
        <v>0.09</v>
      </c>
      <c r="E1280" s="1">
        <v>12.28</v>
      </c>
      <c r="F1280" s="1">
        <v>4.8600000000000003</v>
      </c>
      <c r="G1280" s="1" t="s">
        <v>14</v>
      </c>
      <c r="H1280" s="1" t="s">
        <v>70</v>
      </c>
      <c r="I1280" s="1" t="s">
        <v>24</v>
      </c>
      <c r="J1280" s="1" t="s">
        <v>64</v>
      </c>
      <c r="K1280" s="1" t="s">
        <v>49</v>
      </c>
      <c r="L1280" s="1" t="s">
        <v>1836</v>
      </c>
      <c r="M1280" s="1">
        <v>0.38</v>
      </c>
      <c r="N1280" s="1" t="s">
        <v>8</v>
      </c>
      <c r="O1280" s="1" t="s">
        <v>28</v>
      </c>
      <c r="P1280" s="1" t="s">
        <v>183</v>
      </c>
      <c r="Q1280" s="1" t="s">
        <v>526</v>
      </c>
      <c r="R1280" s="1">
        <v>74006</v>
      </c>
      <c r="S1280" s="2">
        <v>42121</v>
      </c>
      <c r="T1280" s="2">
        <v>42122</v>
      </c>
      <c r="U1280" s="1">
        <v>1.73</v>
      </c>
      <c r="V1280" s="1">
        <v>3</v>
      </c>
      <c r="W1280" s="1">
        <v>34.65</v>
      </c>
      <c r="X1280" s="1">
        <v>88971</v>
      </c>
      <c r="Y1280" s="1">
        <f>Table1[[#This Row],[Unit Price]]-Table1[[#This Row],[Discount]]</f>
        <v>12.19</v>
      </c>
      <c r="Z1280" s="1" t="s">
        <v>3220</v>
      </c>
    </row>
    <row r="1281" spans="1:26" x14ac:dyDescent="0.2">
      <c r="A1281" s="3">
        <v>762</v>
      </c>
      <c r="B1281" s="3" t="s">
        <v>2285</v>
      </c>
      <c r="C1281" s="3" t="s">
        <v>46</v>
      </c>
      <c r="D1281" s="3">
        <v>0</v>
      </c>
      <c r="E1281" s="3">
        <v>125.99</v>
      </c>
      <c r="F1281" s="3">
        <v>8.99</v>
      </c>
      <c r="G1281" s="3" t="s">
        <v>14</v>
      </c>
      <c r="H1281" s="3" t="s">
        <v>3</v>
      </c>
      <c r="I1281" s="3" t="s">
        <v>16</v>
      </c>
      <c r="J1281" s="3" t="s">
        <v>111</v>
      </c>
      <c r="K1281" s="3" t="s">
        <v>49</v>
      </c>
      <c r="L1281" s="3" t="s">
        <v>751</v>
      </c>
      <c r="M1281" s="3">
        <v>0.56999999999999995</v>
      </c>
      <c r="N1281" s="3" t="s">
        <v>8</v>
      </c>
      <c r="O1281" s="3" t="s">
        <v>35</v>
      </c>
      <c r="P1281" s="3" t="s">
        <v>42</v>
      </c>
      <c r="Q1281" s="3" t="s">
        <v>2286</v>
      </c>
      <c r="R1281" s="3">
        <v>98661</v>
      </c>
      <c r="S1281" s="4">
        <v>42121</v>
      </c>
      <c r="T1281" s="4">
        <v>42123</v>
      </c>
      <c r="U1281" s="3">
        <v>613.89576</v>
      </c>
      <c r="V1281" s="3">
        <v>12</v>
      </c>
      <c r="W1281" s="3">
        <v>1362.2</v>
      </c>
      <c r="X1281" s="3">
        <v>87525</v>
      </c>
      <c r="Y1281" s="3">
        <f>Table1[[#This Row],[Unit Price]]-Table1[[#This Row],[Discount]]</f>
        <v>125.99</v>
      </c>
      <c r="Z1281" s="3" t="s">
        <v>3221</v>
      </c>
    </row>
    <row r="1282" spans="1:26" x14ac:dyDescent="0.2">
      <c r="A1282" s="1">
        <v>3320</v>
      </c>
      <c r="B1282" s="1" t="s">
        <v>2287</v>
      </c>
      <c r="C1282" s="1" t="s">
        <v>46</v>
      </c>
      <c r="D1282" s="1">
        <v>0.08</v>
      </c>
      <c r="E1282" s="1">
        <v>3.28</v>
      </c>
      <c r="F1282" s="1">
        <v>3.97</v>
      </c>
      <c r="G1282" s="1" t="s">
        <v>14</v>
      </c>
      <c r="H1282" s="1" t="s">
        <v>3</v>
      </c>
      <c r="I1282" s="1" t="s">
        <v>24</v>
      </c>
      <c r="J1282" s="1" t="s">
        <v>25</v>
      </c>
      <c r="K1282" s="1" t="s">
        <v>26</v>
      </c>
      <c r="L1282" s="1" t="s">
        <v>221</v>
      </c>
      <c r="M1282" s="1">
        <v>0.56000000000000005</v>
      </c>
      <c r="N1282" s="1" t="s">
        <v>8</v>
      </c>
      <c r="O1282" s="1" t="s">
        <v>9</v>
      </c>
      <c r="P1282" s="1" t="s">
        <v>376</v>
      </c>
      <c r="Q1282" s="1" t="s">
        <v>2092</v>
      </c>
      <c r="R1282" s="1">
        <v>38301</v>
      </c>
      <c r="S1282" s="2">
        <v>42121</v>
      </c>
      <c r="T1282" s="2">
        <v>42122</v>
      </c>
      <c r="U1282" s="1">
        <v>0.42659999999999998</v>
      </c>
      <c r="V1282" s="1">
        <v>18</v>
      </c>
      <c r="W1282" s="1">
        <v>57.24</v>
      </c>
      <c r="X1282" s="1">
        <v>90103</v>
      </c>
      <c r="Y1282" s="1">
        <f>Table1[[#This Row],[Unit Price]]-Table1[[#This Row],[Discount]]</f>
        <v>3.1999999999999997</v>
      </c>
      <c r="Z1282" s="1" t="s">
        <v>3219</v>
      </c>
    </row>
    <row r="1283" spans="1:26" x14ac:dyDescent="0.2">
      <c r="A1283" s="3">
        <v>3320</v>
      </c>
      <c r="B1283" s="3" t="s">
        <v>2287</v>
      </c>
      <c r="C1283" s="3" t="s">
        <v>46</v>
      </c>
      <c r="D1283" s="3">
        <v>0.09</v>
      </c>
      <c r="E1283" s="3">
        <v>40.97</v>
      </c>
      <c r="F1283" s="3">
        <v>8.99</v>
      </c>
      <c r="G1283" s="3" t="s">
        <v>63</v>
      </c>
      <c r="H1283" s="3" t="s">
        <v>3</v>
      </c>
      <c r="I1283" s="3" t="s">
        <v>24</v>
      </c>
      <c r="J1283" s="3" t="s">
        <v>25</v>
      </c>
      <c r="K1283" s="3" t="s">
        <v>18</v>
      </c>
      <c r="L1283" s="3" t="s">
        <v>1711</v>
      </c>
      <c r="M1283" s="3">
        <v>0.59</v>
      </c>
      <c r="N1283" s="3" t="s">
        <v>8</v>
      </c>
      <c r="O1283" s="3" t="s">
        <v>9</v>
      </c>
      <c r="P1283" s="3" t="s">
        <v>376</v>
      </c>
      <c r="Q1283" s="3" t="s">
        <v>2092</v>
      </c>
      <c r="R1283" s="3">
        <v>38301</v>
      </c>
      <c r="S1283" s="4">
        <v>42121</v>
      </c>
      <c r="T1283" s="4">
        <v>42123</v>
      </c>
      <c r="U1283" s="3">
        <v>66.215999999999994</v>
      </c>
      <c r="V1283" s="3">
        <v>22</v>
      </c>
      <c r="W1283" s="3">
        <v>824.7</v>
      </c>
      <c r="X1283" s="3">
        <v>90103</v>
      </c>
      <c r="Y1283" s="3">
        <f>Table1[[#This Row],[Unit Price]]-Table1[[#This Row],[Discount]]</f>
        <v>40.879999999999995</v>
      </c>
      <c r="Z1283" s="3" t="s">
        <v>3219</v>
      </c>
    </row>
    <row r="1284" spans="1:26" x14ac:dyDescent="0.2">
      <c r="A1284" s="1">
        <v>1439</v>
      </c>
      <c r="B1284" s="1" t="s">
        <v>2288</v>
      </c>
      <c r="C1284" s="1" t="s">
        <v>1</v>
      </c>
      <c r="D1284" s="1">
        <v>0.05</v>
      </c>
      <c r="E1284" s="1">
        <v>6.48</v>
      </c>
      <c r="F1284" s="1">
        <v>6.22</v>
      </c>
      <c r="G1284" s="1" t="s">
        <v>14</v>
      </c>
      <c r="H1284" s="1" t="s">
        <v>70</v>
      </c>
      <c r="I1284" s="1" t="s">
        <v>24</v>
      </c>
      <c r="J1284" s="1" t="s">
        <v>64</v>
      </c>
      <c r="K1284" s="1" t="s">
        <v>49</v>
      </c>
      <c r="L1284" s="1" t="s">
        <v>1054</v>
      </c>
      <c r="M1284" s="1">
        <v>0.37</v>
      </c>
      <c r="N1284" s="1" t="s">
        <v>8</v>
      </c>
      <c r="O1284" s="1" t="s">
        <v>87</v>
      </c>
      <c r="P1284" s="1" t="s">
        <v>293</v>
      </c>
      <c r="Q1284" s="1" t="s">
        <v>2289</v>
      </c>
      <c r="R1284" s="1">
        <v>44117</v>
      </c>
      <c r="S1284" s="2">
        <v>42122</v>
      </c>
      <c r="T1284" s="2">
        <v>42123</v>
      </c>
      <c r="U1284" s="1">
        <v>-29.07</v>
      </c>
      <c r="V1284" s="1">
        <v>3</v>
      </c>
      <c r="W1284" s="1">
        <v>21.46</v>
      </c>
      <c r="X1284" s="1">
        <v>90121</v>
      </c>
      <c r="Y1284" s="1">
        <f>Table1[[#This Row],[Unit Price]]-Table1[[#This Row],[Discount]]</f>
        <v>6.4300000000000006</v>
      </c>
      <c r="Z1284" s="1" t="s">
        <v>3222</v>
      </c>
    </row>
    <row r="1285" spans="1:26" x14ac:dyDescent="0.2">
      <c r="A1285" s="3">
        <v>3011</v>
      </c>
      <c r="B1285" s="3" t="s">
        <v>2290</v>
      </c>
      <c r="C1285" s="3" t="s">
        <v>1</v>
      </c>
      <c r="D1285" s="3">
        <v>0.03</v>
      </c>
      <c r="E1285" s="3">
        <v>300.64999999999998</v>
      </c>
      <c r="F1285" s="3">
        <v>24.49</v>
      </c>
      <c r="G1285" s="3" t="s">
        <v>14</v>
      </c>
      <c r="H1285" s="3" t="s">
        <v>70</v>
      </c>
      <c r="I1285" s="3" t="s">
        <v>24</v>
      </c>
      <c r="J1285" s="3" t="s">
        <v>71</v>
      </c>
      <c r="K1285" s="3" t="s">
        <v>40</v>
      </c>
      <c r="L1285" s="3" t="s">
        <v>2291</v>
      </c>
      <c r="M1285" s="3">
        <v>0.52</v>
      </c>
      <c r="N1285" s="3" t="s">
        <v>8</v>
      </c>
      <c r="O1285" s="3" t="s">
        <v>87</v>
      </c>
      <c r="P1285" s="3" t="s">
        <v>379</v>
      </c>
      <c r="Q1285" s="3" t="s">
        <v>764</v>
      </c>
      <c r="R1285" s="3">
        <v>2113</v>
      </c>
      <c r="S1285" s="4">
        <v>42122</v>
      </c>
      <c r="T1285" s="4">
        <v>42124</v>
      </c>
      <c r="U1285" s="3">
        <v>1282.4960000000001</v>
      </c>
      <c r="V1285" s="3">
        <v>32</v>
      </c>
      <c r="W1285" s="3">
        <v>9705.4599999999991</v>
      </c>
      <c r="X1285" s="3">
        <v>7623</v>
      </c>
      <c r="Y1285" s="3">
        <f>Table1[[#This Row],[Unit Price]]-Table1[[#This Row],[Discount]]</f>
        <v>300.62</v>
      </c>
      <c r="Z1285" s="3" t="s">
        <v>3222</v>
      </c>
    </row>
    <row r="1286" spans="1:26" x14ac:dyDescent="0.2">
      <c r="A1286" s="1">
        <v>3011</v>
      </c>
      <c r="B1286" s="1" t="s">
        <v>2290</v>
      </c>
      <c r="C1286" s="1" t="s">
        <v>1</v>
      </c>
      <c r="D1286" s="1">
        <v>0.06</v>
      </c>
      <c r="E1286" s="1">
        <v>49.99</v>
      </c>
      <c r="F1286" s="1">
        <v>19.989999999999998</v>
      </c>
      <c r="G1286" s="1" t="s">
        <v>14</v>
      </c>
      <c r="H1286" s="1" t="s">
        <v>70</v>
      </c>
      <c r="I1286" s="1" t="s">
        <v>16</v>
      </c>
      <c r="J1286" s="1" t="s">
        <v>17</v>
      </c>
      <c r="K1286" s="1" t="s">
        <v>49</v>
      </c>
      <c r="L1286" s="1" t="s">
        <v>865</v>
      </c>
      <c r="M1286" s="1">
        <v>0.45</v>
      </c>
      <c r="N1286" s="1" t="s">
        <v>8</v>
      </c>
      <c r="O1286" s="1" t="s">
        <v>87</v>
      </c>
      <c r="P1286" s="1" t="s">
        <v>379</v>
      </c>
      <c r="Q1286" s="1" t="s">
        <v>764</v>
      </c>
      <c r="R1286" s="1">
        <v>2113</v>
      </c>
      <c r="S1286" s="2">
        <v>42122</v>
      </c>
      <c r="T1286" s="2">
        <v>42124</v>
      </c>
      <c r="U1286" s="1">
        <v>17.2</v>
      </c>
      <c r="V1286" s="1">
        <v>67</v>
      </c>
      <c r="W1286" s="1">
        <v>3247.54</v>
      </c>
      <c r="X1286" s="1">
        <v>7623</v>
      </c>
      <c r="Y1286" s="1">
        <f>Table1[[#This Row],[Unit Price]]-Table1[[#This Row],[Discount]]</f>
        <v>49.93</v>
      </c>
      <c r="Z1286" s="1" t="s">
        <v>3222</v>
      </c>
    </row>
    <row r="1287" spans="1:26" x14ac:dyDescent="0.2">
      <c r="A1287" s="3">
        <v>3011</v>
      </c>
      <c r="B1287" s="3" t="s">
        <v>2290</v>
      </c>
      <c r="C1287" s="3" t="s">
        <v>1</v>
      </c>
      <c r="D1287" s="3">
        <v>0.1</v>
      </c>
      <c r="E1287" s="3">
        <v>104.85</v>
      </c>
      <c r="F1287" s="3">
        <v>4.6500000000000004</v>
      </c>
      <c r="G1287" s="3" t="s">
        <v>14</v>
      </c>
      <c r="H1287" s="3" t="s">
        <v>70</v>
      </c>
      <c r="I1287" s="3" t="s">
        <v>24</v>
      </c>
      <c r="J1287" s="3" t="s">
        <v>64</v>
      </c>
      <c r="K1287" s="3" t="s">
        <v>49</v>
      </c>
      <c r="L1287" s="3" t="s">
        <v>2292</v>
      </c>
      <c r="M1287" s="3">
        <v>0.37</v>
      </c>
      <c r="N1287" s="3" t="s">
        <v>8</v>
      </c>
      <c r="O1287" s="3" t="s">
        <v>87</v>
      </c>
      <c r="P1287" s="3" t="s">
        <v>379</v>
      </c>
      <c r="Q1287" s="3" t="s">
        <v>764</v>
      </c>
      <c r="R1287" s="3">
        <v>2113</v>
      </c>
      <c r="S1287" s="4">
        <v>42122</v>
      </c>
      <c r="T1287" s="4">
        <v>42123</v>
      </c>
      <c r="U1287" s="3">
        <v>1184.1199999999999</v>
      </c>
      <c r="V1287" s="3">
        <v>58</v>
      </c>
      <c r="W1287" s="3">
        <v>5582.63</v>
      </c>
      <c r="X1287" s="3">
        <v>7623</v>
      </c>
      <c r="Y1287" s="3">
        <f>Table1[[#This Row],[Unit Price]]-Table1[[#This Row],[Discount]]</f>
        <v>104.75</v>
      </c>
      <c r="Z1287" s="3" t="s">
        <v>3222</v>
      </c>
    </row>
    <row r="1288" spans="1:26" x14ac:dyDescent="0.2">
      <c r="A1288" s="1">
        <v>3012</v>
      </c>
      <c r="B1288" s="1" t="s">
        <v>2293</v>
      </c>
      <c r="C1288" s="1" t="s">
        <v>1</v>
      </c>
      <c r="D1288" s="1">
        <v>0.03</v>
      </c>
      <c r="E1288" s="1">
        <v>300.64999999999998</v>
      </c>
      <c r="F1288" s="1">
        <v>24.49</v>
      </c>
      <c r="G1288" s="1" t="s">
        <v>14</v>
      </c>
      <c r="H1288" s="1" t="s">
        <v>70</v>
      </c>
      <c r="I1288" s="1" t="s">
        <v>24</v>
      </c>
      <c r="J1288" s="1" t="s">
        <v>71</v>
      </c>
      <c r="K1288" s="1" t="s">
        <v>40</v>
      </c>
      <c r="L1288" s="1" t="s">
        <v>2291</v>
      </c>
      <c r="M1288" s="1">
        <v>0.52</v>
      </c>
      <c r="N1288" s="1" t="s">
        <v>8</v>
      </c>
      <c r="O1288" s="1" t="s">
        <v>87</v>
      </c>
      <c r="P1288" s="1" t="s">
        <v>88</v>
      </c>
      <c r="Q1288" s="1" t="s">
        <v>2294</v>
      </c>
      <c r="R1288" s="1">
        <v>14609</v>
      </c>
      <c r="S1288" s="2">
        <v>42122</v>
      </c>
      <c r="T1288" s="2">
        <v>42124</v>
      </c>
      <c r="U1288" s="1">
        <v>1474.8704</v>
      </c>
      <c r="V1288" s="1">
        <v>8</v>
      </c>
      <c r="W1288" s="1">
        <v>2426.36</v>
      </c>
      <c r="X1288" s="1">
        <v>86346</v>
      </c>
      <c r="Y1288" s="1">
        <f>Table1[[#This Row],[Unit Price]]-Table1[[#This Row],[Discount]]</f>
        <v>300.62</v>
      </c>
      <c r="Z1288" s="1" t="s">
        <v>3222</v>
      </c>
    </row>
    <row r="1289" spans="1:26" x14ac:dyDescent="0.2">
      <c r="A1289" s="3">
        <v>3012</v>
      </c>
      <c r="B1289" s="3" t="s">
        <v>2293</v>
      </c>
      <c r="C1289" s="3" t="s">
        <v>1</v>
      </c>
      <c r="D1289" s="3">
        <v>0.06</v>
      </c>
      <c r="E1289" s="3">
        <v>49.99</v>
      </c>
      <c r="F1289" s="3">
        <v>19.989999999999998</v>
      </c>
      <c r="G1289" s="3" t="s">
        <v>14</v>
      </c>
      <c r="H1289" s="3" t="s">
        <v>70</v>
      </c>
      <c r="I1289" s="3" t="s">
        <v>16</v>
      </c>
      <c r="J1289" s="3" t="s">
        <v>17</v>
      </c>
      <c r="K1289" s="3" t="s">
        <v>49</v>
      </c>
      <c r="L1289" s="3" t="s">
        <v>865</v>
      </c>
      <c r="M1289" s="3">
        <v>0.45</v>
      </c>
      <c r="N1289" s="3" t="s">
        <v>8</v>
      </c>
      <c r="O1289" s="3" t="s">
        <v>87</v>
      </c>
      <c r="P1289" s="3" t="s">
        <v>88</v>
      </c>
      <c r="Q1289" s="3" t="s">
        <v>2294</v>
      </c>
      <c r="R1289" s="3">
        <v>14609</v>
      </c>
      <c r="S1289" s="4">
        <v>42122</v>
      </c>
      <c r="T1289" s="4">
        <v>42124</v>
      </c>
      <c r="U1289" s="3">
        <v>19.78</v>
      </c>
      <c r="V1289" s="3">
        <v>17</v>
      </c>
      <c r="W1289" s="3">
        <v>824</v>
      </c>
      <c r="X1289" s="3">
        <v>86346</v>
      </c>
      <c r="Y1289" s="3">
        <f>Table1[[#This Row],[Unit Price]]-Table1[[#This Row],[Discount]]</f>
        <v>49.93</v>
      </c>
      <c r="Z1289" s="3" t="s">
        <v>3222</v>
      </c>
    </row>
    <row r="1290" spans="1:26" x14ac:dyDescent="0.2">
      <c r="A1290" s="1">
        <v>3012</v>
      </c>
      <c r="B1290" s="1" t="s">
        <v>2293</v>
      </c>
      <c r="C1290" s="1" t="s">
        <v>1</v>
      </c>
      <c r="D1290" s="1">
        <v>0.1</v>
      </c>
      <c r="E1290" s="1">
        <v>104.85</v>
      </c>
      <c r="F1290" s="1">
        <v>4.6500000000000004</v>
      </c>
      <c r="G1290" s="1" t="s">
        <v>14</v>
      </c>
      <c r="H1290" s="1" t="s">
        <v>70</v>
      </c>
      <c r="I1290" s="1" t="s">
        <v>24</v>
      </c>
      <c r="J1290" s="1" t="s">
        <v>64</v>
      </c>
      <c r="K1290" s="1" t="s">
        <v>49</v>
      </c>
      <c r="L1290" s="1" t="s">
        <v>2292</v>
      </c>
      <c r="M1290" s="1">
        <v>0.37</v>
      </c>
      <c r="N1290" s="1" t="s">
        <v>8</v>
      </c>
      <c r="O1290" s="1" t="s">
        <v>87</v>
      </c>
      <c r="P1290" s="1" t="s">
        <v>88</v>
      </c>
      <c r="Q1290" s="1" t="s">
        <v>2294</v>
      </c>
      <c r="R1290" s="1">
        <v>14609</v>
      </c>
      <c r="S1290" s="2">
        <v>42122</v>
      </c>
      <c r="T1290" s="2">
        <v>42123</v>
      </c>
      <c r="U1290" s="1">
        <v>929.79570000000001</v>
      </c>
      <c r="V1290" s="1">
        <v>14</v>
      </c>
      <c r="W1290" s="1">
        <v>1347.53</v>
      </c>
      <c r="X1290" s="1">
        <v>86346</v>
      </c>
      <c r="Y1290" s="1">
        <f>Table1[[#This Row],[Unit Price]]-Table1[[#This Row],[Discount]]</f>
        <v>104.75</v>
      </c>
      <c r="Z1290" s="1" t="s">
        <v>3222</v>
      </c>
    </row>
    <row r="1291" spans="1:26" x14ac:dyDescent="0.2">
      <c r="A1291" s="3">
        <v>2254</v>
      </c>
      <c r="B1291" s="3" t="s">
        <v>801</v>
      </c>
      <c r="C1291" s="3" t="s">
        <v>13</v>
      </c>
      <c r="D1291" s="3">
        <v>0.1</v>
      </c>
      <c r="E1291" s="3">
        <v>48.91</v>
      </c>
      <c r="F1291" s="3">
        <v>5.97</v>
      </c>
      <c r="G1291" s="3" t="s">
        <v>14</v>
      </c>
      <c r="H1291" s="3" t="s">
        <v>70</v>
      </c>
      <c r="I1291" s="3" t="s">
        <v>24</v>
      </c>
      <c r="J1291" s="3" t="s">
        <v>64</v>
      </c>
      <c r="K1291" s="3" t="s">
        <v>49</v>
      </c>
      <c r="L1291" s="3" t="s">
        <v>2295</v>
      </c>
      <c r="M1291" s="3">
        <v>0.38</v>
      </c>
      <c r="N1291" s="3" t="s">
        <v>8</v>
      </c>
      <c r="O1291" s="3" t="s">
        <v>9</v>
      </c>
      <c r="P1291" s="3" t="s">
        <v>364</v>
      </c>
      <c r="Q1291" s="3" t="s">
        <v>803</v>
      </c>
      <c r="R1291" s="3">
        <v>42003</v>
      </c>
      <c r="S1291" s="4">
        <v>42122</v>
      </c>
      <c r="T1291" s="4">
        <v>42124</v>
      </c>
      <c r="U1291" s="3">
        <v>156.74340000000001</v>
      </c>
      <c r="V1291" s="3">
        <v>14</v>
      </c>
      <c r="W1291" s="3">
        <v>618.96</v>
      </c>
      <c r="X1291" s="3">
        <v>89279</v>
      </c>
      <c r="Y1291" s="3">
        <f>Table1[[#This Row],[Unit Price]]-Table1[[#This Row],[Discount]]</f>
        <v>48.809999999999995</v>
      </c>
      <c r="Z1291" s="3" t="s">
        <v>3219</v>
      </c>
    </row>
    <row r="1292" spans="1:26" x14ac:dyDescent="0.2">
      <c r="A1292" s="1">
        <v>2254</v>
      </c>
      <c r="B1292" s="1" t="s">
        <v>801</v>
      </c>
      <c r="C1292" s="1" t="s">
        <v>13</v>
      </c>
      <c r="D1292" s="1">
        <v>0.08</v>
      </c>
      <c r="E1292" s="1">
        <v>5.98</v>
      </c>
      <c r="F1292" s="1">
        <v>5.46</v>
      </c>
      <c r="G1292" s="1" t="s">
        <v>14</v>
      </c>
      <c r="H1292" s="1" t="s">
        <v>70</v>
      </c>
      <c r="I1292" s="1" t="s">
        <v>24</v>
      </c>
      <c r="J1292" s="1" t="s">
        <v>64</v>
      </c>
      <c r="K1292" s="1" t="s">
        <v>49</v>
      </c>
      <c r="L1292" s="1" t="s">
        <v>1132</v>
      </c>
      <c r="M1292" s="1">
        <v>0.36</v>
      </c>
      <c r="N1292" s="1" t="s">
        <v>8</v>
      </c>
      <c r="O1292" s="1" t="s">
        <v>9</v>
      </c>
      <c r="P1292" s="1" t="s">
        <v>364</v>
      </c>
      <c r="Q1292" s="1" t="s">
        <v>803</v>
      </c>
      <c r="R1292" s="1">
        <v>42003</v>
      </c>
      <c r="S1292" s="2">
        <v>42122</v>
      </c>
      <c r="T1292" s="2">
        <v>42122</v>
      </c>
      <c r="U1292" s="1">
        <v>110.11799999999999</v>
      </c>
      <c r="V1292" s="1">
        <v>13</v>
      </c>
      <c r="W1292" s="1">
        <v>77.540000000000006</v>
      </c>
      <c r="X1292" s="1">
        <v>89279</v>
      </c>
      <c r="Y1292" s="1">
        <f>Table1[[#This Row],[Unit Price]]-Table1[[#This Row],[Discount]]</f>
        <v>5.9</v>
      </c>
      <c r="Z1292" s="1" t="s">
        <v>3219</v>
      </c>
    </row>
    <row r="1293" spans="1:26" x14ac:dyDescent="0.2">
      <c r="A1293" s="3">
        <v>2912</v>
      </c>
      <c r="B1293" s="3" t="s">
        <v>2296</v>
      </c>
      <c r="C1293" s="3" t="s">
        <v>13</v>
      </c>
      <c r="D1293" s="3">
        <v>0.04</v>
      </c>
      <c r="E1293" s="3">
        <v>4.13</v>
      </c>
      <c r="F1293" s="3">
        <v>0.99</v>
      </c>
      <c r="G1293" s="3" t="s">
        <v>63</v>
      </c>
      <c r="H1293" s="3" t="s">
        <v>47</v>
      </c>
      <c r="I1293" s="3" t="s">
        <v>24</v>
      </c>
      <c r="J1293" s="3" t="s">
        <v>128</v>
      </c>
      <c r="K1293" s="3" t="s">
        <v>49</v>
      </c>
      <c r="L1293" s="3" t="s">
        <v>302</v>
      </c>
      <c r="M1293" s="3">
        <v>0.39</v>
      </c>
      <c r="N1293" s="3" t="s">
        <v>8</v>
      </c>
      <c r="O1293" s="3" t="s">
        <v>28</v>
      </c>
      <c r="P1293" s="3" t="s">
        <v>541</v>
      </c>
      <c r="Q1293" s="3" t="s">
        <v>2297</v>
      </c>
      <c r="R1293" s="3">
        <v>58201</v>
      </c>
      <c r="S1293" s="4">
        <v>42122</v>
      </c>
      <c r="T1293" s="4">
        <v>42124</v>
      </c>
      <c r="U1293" s="3">
        <v>22.307700000000001</v>
      </c>
      <c r="V1293" s="3">
        <v>7</v>
      </c>
      <c r="W1293" s="3">
        <v>32.33</v>
      </c>
      <c r="X1293" s="3">
        <v>87396</v>
      </c>
      <c r="Y1293" s="3">
        <f>Table1[[#This Row],[Unit Price]]-Table1[[#This Row],[Discount]]</f>
        <v>4.09</v>
      </c>
      <c r="Z1293" s="3" t="s">
        <v>3220</v>
      </c>
    </row>
    <row r="1294" spans="1:26" x14ac:dyDescent="0.2">
      <c r="A1294" s="1">
        <v>2912</v>
      </c>
      <c r="B1294" s="1" t="s">
        <v>2296</v>
      </c>
      <c r="C1294" s="1" t="s">
        <v>13</v>
      </c>
      <c r="D1294" s="1">
        <v>0.06</v>
      </c>
      <c r="E1294" s="1">
        <v>55.48</v>
      </c>
      <c r="F1294" s="1">
        <v>14.3</v>
      </c>
      <c r="G1294" s="1" t="s">
        <v>14</v>
      </c>
      <c r="H1294" s="1" t="s">
        <v>47</v>
      </c>
      <c r="I1294" s="1" t="s">
        <v>24</v>
      </c>
      <c r="J1294" s="1" t="s">
        <v>64</v>
      </c>
      <c r="K1294" s="1" t="s">
        <v>49</v>
      </c>
      <c r="L1294" s="1" t="s">
        <v>823</v>
      </c>
      <c r="M1294" s="1">
        <v>0.37</v>
      </c>
      <c r="N1294" s="1" t="s">
        <v>8</v>
      </c>
      <c r="O1294" s="1" t="s">
        <v>28</v>
      </c>
      <c r="P1294" s="1" t="s">
        <v>541</v>
      </c>
      <c r="Q1294" s="1" t="s">
        <v>2297</v>
      </c>
      <c r="R1294" s="1">
        <v>58201</v>
      </c>
      <c r="S1294" s="2">
        <v>42122</v>
      </c>
      <c r="T1294" s="2">
        <v>42124</v>
      </c>
      <c r="U1294" s="1">
        <v>443.02140000000003</v>
      </c>
      <c r="V1294" s="1">
        <v>12</v>
      </c>
      <c r="W1294" s="1">
        <v>642.05999999999995</v>
      </c>
      <c r="X1294" s="1">
        <v>87396</v>
      </c>
      <c r="Y1294" s="1">
        <f>Table1[[#This Row],[Unit Price]]-Table1[[#This Row],[Discount]]</f>
        <v>55.419999999999995</v>
      </c>
      <c r="Z1294" s="1" t="s">
        <v>3220</v>
      </c>
    </row>
    <row r="1295" spans="1:26" x14ac:dyDescent="0.2">
      <c r="A1295" s="3">
        <v>3359</v>
      </c>
      <c r="B1295" s="3" t="s">
        <v>2298</v>
      </c>
      <c r="C1295" s="3" t="s">
        <v>13</v>
      </c>
      <c r="D1295" s="3">
        <v>0.09</v>
      </c>
      <c r="E1295" s="3">
        <v>28.53</v>
      </c>
      <c r="F1295" s="3">
        <v>1.49</v>
      </c>
      <c r="G1295" s="3" t="s">
        <v>14</v>
      </c>
      <c r="H1295" s="3" t="s">
        <v>47</v>
      </c>
      <c r="I1295" s="3" t="s">
        <v>24</v>
      </c>
      <c r="J1295" s="3" t="s">
        <v>48</v>
      </c>
      <c r="K1295" s="3" t="s">
        <v>49</v>
      </c>
      <c r="L1295" s="3" t="s">
        <v>1808</v>
      </c>
      <c r="M1295" s="3">
        <v>0.38</v>
      </c>
      <c r="N1295" s="3" t="s">
        <v>8</v>
      </c>
      <c r="O1295" s="3" t="s">
        <v>28</v>
      </c>
      <c r="P1295" s="3" t="s">
        <v>333</v>
      </c>
      <c r="Q1295" s="3" t="s">
        <v>2299</v>
      </c>
      <c r="R1295" s="3">
        <v>53213</v>
      </c>
      <c r="S1295" s="4">
        <v>42122</v>
      </c>
      <c r="T1295" s="4">
        <v>42124</v>
      </c>
      <c r="U1295" s="3">
        <v>107.45462000000001</v>
      </c>
      <c r="V1295" s="3">
        <v>6</v>
      </c>
      <c r="W1295" s="3">
        <v>157.33000000000001</v>
      </c>
      <c r="X1295" s="3">
        <v>91437</v>
      </c>
      <c r="Y1295" s="3">
        <f>Table1[[#This Row],[Unit Price]]-Table1[[#This Row],[Discount]]</f>
        <v>28.44</v>
      </c>
      <c r="Z1295" s="3" t="s">
        <v>3220</v>
      </c>
    </row>
    <row r="1296" spans="1:26" x14ac:dyDescent="0.2">
      <c r="A1296" s="1">
        <v>234</v>
      </c>
      <c r="B1296" s="1" t="s">
        <v>961</v>
      </c>
      <c r="C1296" s="1" t="s">
        <v>23</v>
      </c>
      <c r="D1296" s="1">
        <v>0.06</v>
      </c>
      <c r="E1296" s="1">
        <v>3.34</v>
      </c>
      <c r="F1296" s="1">
        <v>7.49</v>
      </c>
      <c r="G1296" s="1" t="s">
        <v>63</v>
      </c>
      <c r="H1296" s="1" t="s">
        <v>3</v>
      </c>
      <c r="I1296" s="1" t="s">
        <v>24</v>
      </c>
      <c r="J1296" s="1" t="s">
        <v>25</v>
      </c>
      <c r="K1296" s="1" t="s">
        <v>26</v>
      </c>
      <c r="L1296" s="1" t="s">
        <v>2300</v>
      </c>
      <c r="M1296" s="1">
        <v>0.54</v>
      </c>
      <c r="N1296" s="1" t="s">
        <v>8</v>
      </c>
      <c r="O1296" s="1" t="s">
        <v>28</v>
      </c>
      <c r="P1296" s="1" t="s">
        <v>189</v>
      </c>
      <c r="Q1296" s="1" t="s">
        <v>713</v>
      </c>
      <c r="R1296" s="1">
        <v>50208</v>
      </c>
      <c r="S1296" s="2">
        <v>42122</v>
      </c>
      <c r="T1296" s="2">
        <v>42124</v>
      </c>
      <c r="U1296" s="1">
        <v>-175.86</v>
      </c>
      <c r="V1296" s="1">
        <v>8</v>
      </c>
      <c r="W1296" s="1">
        <v>27.45</v>
      </c>
      <c r="X1296" s="1">
        <v>90239</v>
      </c>
      <c r="Y1296" s="1">
        <f>Table1[[#This Row],[Unit Price]]-Table1[[#This Row],[Discount]]</f>
        <v>3.28</v>
      </c>
      <c r="Z1296" s="1" t="s">
        <v>3220</v>
      </c>
    </row>
    <row r="1297" spans="1:26" x14ac:dyDescent="0.2">
      <c r="A1297" s="3">
        <v>1217</v>
      </c>
      <c r="B1297" s="3" t="s">
        <v>2301</v>
      </c>
      <c r="C1297" s="3" t="s">
        <v>92</v>
      </c>
      <c r="D1297" s="3">
        <v>0.09</v>
      </c>
      <c r="E1297" s="3">
        <v>130.97999999999999</v>
      </c>
      <c r="F1297" s="3">
        <v>30</v>
      </c>
      <c r="G1297" s="3" t="s">
        <v>2</v>
      </c>
      <c r="H1297" s="3" t="s">
        <v>3</v>
      </c>
      <c r="I1297" s="3" t="s">
        <v>4</v>
      </c>
      <c r="J1297" s="3" t="s">
        <v>85</v>
      </c>
      <c r="K1297" s="3" t="s">
        <v>33</v>
      </c>
      <c r="L1297" s="3" t="s">
        <v>2175</v>
      </c>
      <c r="M1297" s="3">
        <v>0.78</v>
      </c>
      <c r="N1297" s="3" t="s">
        <v>8</v>
      </c>
      <c r="O1297" s="3" t="s">
        <v>87</v>
      </c>
      <c r="P1297" s="3" t="s">
        <v>379</v>
      </c>
      <c r="Q1297" s="3" t="s">
        <v>764</v>
      </c>
      <c r="R1297" s="3">
        <v>2112</v>
      </c>
      <c r="S1297" s="4">
        <v>42122</v>
      </c>
      <c r="T1297" s="4">
        <v>42125</v>
      </c>
      <c r="U1297" s="3">
        <v>-421.76</v>
      </c>
      <c r="V1297" s="3">
        <v>41</v>
      </c>
      <c r="W1297" s="3">
        <v>5258.94</v>
      </c>
      <c r="X1297" s="3">
        <v>54595</v>
      </c>
      <c r="Y1297" s="3">
        <f>Table1[[#This Row],[Unit Price]]-Table1[[#This Row],[Discount]]</f>
        <v>130.88999999999999</v>
      </c>
      <c r="Z1297" s="3" t="s">
        <v>3222</v>
      </c>
    </row>
    <row r="1298" spans="1:26" x14ac:dyDescent="0.2">
      <c r="A1298" s="1">
        <v>1226</v>
      </c>
      <c r="B1298" s="1" t="s">
        <v>2302</v>
      </c>
      <c r="C1298" s="1" t="s">
        <v>92</v>
      </c>
      <c r="D1298" s="1">
        <v>0.02</v>
      </c>
      <c r="E1298" s="1">
        <v>8.34</v>
      </c>
      <c r="F1298" s="1">
        <v>2.64</v>
      </c>
      <c r="G1298" s="1" t="s">
        <v>14</v>
      </c>
      <c r="H1298" s="1" t="s">
        <v>3</v>
      </c>
      <c r="I1298" s="1" t="s">
        <v>24</v>
      </c>
      <c r="J1298" s="1" t="s">
        <v>544</v>
      </c>
      <c r="K1298" s="1" t="s">
        <v>18</v>
      </c>
      <c r="L1298" s="1" t="s">
        <v>859</v>
      </c>
      <c r="M1298" s="1">
        <v>0.59</v>
      </c>
      <c r="N1298" s="1" t="s">
        <v>8</v>
      </c>
      <c r="O1298" s="1" t="s">
        <v>87</v>
      </c>
      <c r="P1298" s="1" t="s">
        <v>560</v>
      </c>
      <c r="Q1298" s="1" t="s">
        <v>2303</v>
      </c>
      <c r="R1298" s="1">
        <v>2861</v>
      </c>
      <c r="S1298" s="2">
        <v>42122</v>
      </c>
      <c r="T1298" s="2">
        <v>42124</v>
      </c>
      <c r="U1298" s="1">
        <v>6.79</v>
      </c>
      <c r="V1298" s="1">
        <v>8</v>
      </c>
      <c r="W1298" s="1">
        <v>66.739999999999995</v>
      </c>
      <c r="X1298" s="1">
        <v>90800</v>
      </c>
      <c r="Y1298" s="1">
        <f>Table1[[#This Row],[Unit Price]]-Table1[[#This Row],[Discount]]</f>
        <v>8.32</v>
      </c>
      <c r="Z1298" s="1" t="s">
        <v>3222</v>
      </c>
    </row>
    <row r="1299" spans="1:26" x14ac:dyDescent="0.2">
      <c r="A1299" s="3">
        <v>1227</v>
      </c>
      <c r="B1299" s="3" t="s">
        <v>2304</v>
      </c>
      <c r="C1299" s="3" t="s">
        <v>92</v>
      </c>
      <c r="D1299" s="3">
        <v>0.09</v>
      </c>
      <c r="E1299" s="3">
        <v>130.97999999999999</v>
      </c>
      <c r="F1299" s="3">
        <v>30</v>
      </c>
      <c r="G1299" s="3" t="s">
        <v>2</v>
      </c>
      <c r="H1299" s="3" t="s">
        <v>3</v>
      </c>
      <c r="I1299" s="3" t="s">
        <v>4</v>
      </c>
      <c r="J1299" s="3" t="s">
        <v>85</v>
      </c>
      <c r="K1299" s="3" t="s">
        <v>33</v>
      </c>
      <c r="L1299" s="3" t="s">
        <v>2175</v>
      </c>
      <c r="M1299" s="3">
        <v>0.78</v>
      </c>
      <c r="N1299" s="3" t="s">
        <v>8</v>
      </c>
      <c r="O1299" s="3" t="s">
        <v>87</v>
      </c>
      <c r="P1299" s="3" t="s">
        <v>609</v>
      </c>
      <c r="Q1299" s="3" t="s">
        <v>610</v>
      </c>
      <c r="R1299" s="3">
        <v>5403</v>
      </c>
      <c r="S1299" s="4">
        <v>42122</v>
      </c>
      <c r="T1299" s="4">
        <v>42125</v>
      </c>
      <c r="U1299" s="3">
        <v>-421.76</v>
      </c>
      <c r="V1299" s="3">
        <v>10</v>
      </c>
      <c r="W1299" s="3">
        <v>1282.67</v>
      </c>
      <c r="X1299" s="3">
        <v>90800</v>
      </c>
      <c r="Y1299" s="3">
        <f>Table1[[#This Row],[Unit Price]]-Table1[[#This Row],[Discount]]</f>
        <v>130.88999999999999</v>
      </c>
      <c r="Z1299" s="3" t="s">
        <v>3222</v>
      </c>
    </row>
    <row r="1300" spans="1:26" x14ac:dyDescent="0.2">
      <c r="A1300" s="1">
        <v>2353</v>
      </c>
      <c r="B1300" s="1" t="s">
        <v>2305</v>
      </c>
      <c r="C1300" s="1" t="s">
        <v>1</v>
      </c>
      <c r="D1300" s="1">
        <v>0.04</v>
      </c>
      <c r="E1300" s="1">
        <v>5.98</v>
      </c>
      <c r="F1300" s="1">
        <v>0.96</v>
      </c>
      <c r="G1300" s="1" t="s">
        <v>14</v>
      </c>
      <c r="H1300" s="1" t="s">
        <v>70</v>
      </c>
      <c r="I1300" s="1" t="s">
        <v>24</v>
      </c>
      <c r="J1300" s="1" t="s">
        <v>25</v>
      </c>
      <c r="K1300" s="1" t="s">
        <v>26</v>
      </c>
      <c r="L1300" s="1" t="s">
        <v>1243</v>
      </c>
      <c r="M1300" s="1">
        <v>0.6</v>
      </c>
      <c r="N1300" s="1" t="s">
        <v>8</v>
      </c>
      <c r="O1300" s="1" t="s">
        <v>87</v>
      </c>
      <c r="P1300" s="1" t="s">
        <v>394</v>
      </c>
      <c r="Q1300" s="1" t="s">
        <v>2306</v>
      </c>
      <c r="R1300" s="1">
        <v>21040</v>
      </c>
      <c r="S1300" s="2">
        <v>42123</v>
      </c>
      <c r="T1300" s="2">
        <v>42124</v>
      </c>
      <c r="U1300" s="1">
        <v>52.697600000000001</v>
      </c>
      <c r="V1300" s="1">
        <v>22</v>
      </c>
      <c r="W1300" s="1">
        <v>131.79</v>
      </c>
      <c r="X1300" s="1">
        <v>86164</v>
      </c>
      <c r="Y1300" s="1">
        <f>Table1[[#This Row],[Unit Price]]-Table1[[#This Row],[Discount]]</f>
        <v>5.94</v>
      </c>
      <c r="Z1300" s="1" t="s">
        <v>3222</v>
      </c>
    </row>
    <row r="1301" spans="1:26" x14ac:dyDescent="0.2">
      <c r="A1301" s="3">
        <v>2353</v>
      </c>
      <c r="B1301" s="3" t="s">
        <v>2305</v>
      </c>
      <c r="C1301" s="3" t="s">
        <v>1</v>
      </c>
      <c r="D1301" s="3">
        <v>0.01</v>
      </c>
      <c r="E1301" s="3">
        <v>20.99</v>
      </c>
      <c r="F1301" s="3">
        <v>0.99</v>
      </c>
      <c r="G1301" s="3" t="s">
        <v>14</v>
      </c>
      <c r="H1301" s="3" t="s">
        <v>70</v>
      </c>
      <c r="I1301" s="3" t="s">
        <v>16</v>
      </c>
      <c r="J1301" s="3" t="s">
        <v>111</v>
      </c>
      <c r="K1301" s="3" t="s">
        <v>26</v>
      </c>
      <c r="L1301" s="3" t="s">
        <v>2307</v>
      </c>
      <c r="M1301" s="3">
        <v>0.56999999999999995</v>
      </c>
      <c r="N1301" s="3" t="s">
        <v>8</v>
      </c>
      <c r="O1301" s="3" t="s">
        <v>87</v>
      </c>
      <c r="P1301" s="3" t="s">
        <v>394</v>
      </c>
      <c r="Q1301" s="3" t="s">
        <v>2306</v>
      </c>
      <c r="R1301" s="3">
        <v>21040</v>
      </c>
      <c r="S1301" s="4">
        <v>42123</v>
      </c>
      <c r="T1301" s="4">
        <v>42124</v>
      </c>
      <c r="U1301" s="3">
        <v>-78.194159999999997</v>
      </c>
      <c r="V1301" s="3">
        <v>2</v>
      </c>
      <c r="W1301" s="3">
        <v>35.33</v>
      </c>
      <c r="X1301" s="3">
        <v>86164</v>
      </c>
      <c r="Y1301" s="3">
        <f>Table1[[#This Row],[Unit Price]]-Table1[[#This Row],[Discount]]</f>
        <v>20.979999999999997</v>
      </c>
      <c r="Z1301" s="3" t="s">
        <v>3222</v>
      </c>
    </row>
    <row r="1302" spans="1:26" x14ac:dyDescent="0.2">
      <c r="A1302" s="1">
        <v>782</v>
      </c>
      <c r="B1302" s="1" t="s">
        <v>2308</v>
      </c>
      <c r="C1302" s="1" t="s">
        <v>13</v>
      </c>
      <c r="D1302" s="1">
        <v>0.04</v>
      </c>
      <c r="E1302" s="1">
        <v>34.76</v>
      </c>
      <c r="F1302" s="1">
        <v>5.49</v>
      </c>
      <c r="G1302" s="1" t="s">
        <v>14</v>
      </c>
      <c r="H1302" s="1" t="s">
        <v>3</v>
      </c>
      <c r="I1302" s="1" t="s">
        <v>24</v>
      </c>
      <c r="J1302" s="1" t="s">
        <v>54</v>
      </c>
      <c r="K1302" s="1" t="s">
        <v>49</v>
      </c>
      <c r="L1302" s="1" t="s">
        <v>2309</v>
      </c>
      <c r="M1302" s="1">
        <v>0.6</v>
      </c>
      <c r="N1302" s="1" t="s">
        <v>8</v>
      </c>
      <c r="O1302" s="1" t="s">
        <v>35</v>
      </c>
      <c r="P1302" s="1" t="s">
        <v>66</v>
      </c>
      <c r="Q1302" s="1" t="s">
        <v>2310</v>
      </c>
      <c r="R1302" s="1">
        <v>90604</v>
      </c>
      <c r="S1302" s="2">
        <v>42123</v>
      </c>
      <c r="T1302" s="2">
        <v>42124</v>
      </c>
      <c r="U1302" s="1">
        <v>192.51689999999999</v>
      </c>
      <c r="V1302" s="1">
        <v>8</v>
      </c>
      <c r="W1302" s="1">
        <v>279.01</v>
      </c>
      <c r="X1302" s="1">
        <v>90962</v>
      </c>
      <c r="Y1302" s="1">
        <f>Table1[[#This Row],[Unit Price]]-Table1[[#This Row],[Discount]]</f>
        <v>34.72</v>
      </c>
      <c r="Z1302" s="1" t="s">
        <v>3221</v>
      </c>
    </row>
    <row r="1303" spans="1:26" x14ac:dyDescent="0.2">
      <c r="A1303" s="3">
        <v>803</v>
      </c>
      <c r="B1303" s="3" t="s">
        <v>2311</v>
      </c>
      <c r="C1303" s="3" t="s">
        <v>92</v>
      </c>
      <c r="D1303" s="3">
        <v>0.03</v>
      </c>
      <c r="E1303" s="3">
        <v>35.99</v>
      </c>
      <c r="F1303" s="3">
        <v>5</v>
      </c>
      <c r="G1303" s="3" t="s">
        <v>14</v>
      </c>
      <c r="H1303" s="3" t="s">
        <v>3</v>
      </c>
      <c r="I1303" s="3" t="s">
        <v>16</v>
      </c>
      <c r="J1303" s="3" t="s">
        <v>111</v>
      </c>
      <c r="K1303" s="3" t="s">
        <v>49</v>
      </c>
      <c r="L1303" s="3" t="s">
        <v>927</v>
      </c>
      <c r="M1303" s="3">
        <v>0.85</v>
      </c>
      <c r="N1303" s="3" t="s">
        <v>8</v>
      </c>
      <c r="O1303" s="3" t="s">
        <v>9</v>
      </c>
      <c r="P1303" s="3" t="s">
        <v>99</v>
      </c>
      <c r="Q1303" s="3" t="s">
        <v>2312</v>
      </c>
      <c r="R1303" s="3">
        <v>32168</v>
      </c>
      <c r="S1303" s="4">
        <v>42123</v>
      </c>
      <c r="T1303" s="4">
        <v>42124</v>
      </c>
      <c r="U1303" s="3">
        <v>-184.548</v>
      </c>
      <c r="V1303" s="3">
        <v>3</v>
      </c>
      <c r="W1303" s="3">
        <v>93.82</v>
      </c>
      <c r="X1303" s="3">
        <v>90048</v>
      </c>
      <c r="Y1303" s="3">
        <f>Table1[[#This Row],[Unit Price]]-Table1[[#This Row],[Discount]]</f>
        <v>35.96</v>
      </c>
      <c r="Z1303" s="3" t="s">
        <v>3219</v>
      </c>
    </row>
    <row r="1304" spans="1:26" x14ac:dyDescent="0.2">
      <c r="A1304" s="1">
        <v>2115</v>
      </c>
      <c r="B1304" s="1" t="s">
        <v>2313</v>
      </c>
      <c r="C1304" s="1" t="s">
        <v>92</v>
      </c>
      <c r="D1304" s="1">
        <v>0.02</v>
      </c>
      <c r="E1304" s="1">
        <v>95.95</v>
      </c>
      <c r="F1304" s="1">
        <v>74.349999999999994</v>
      </c>
      <c r="G1304" s="1" t="s">
        <v>2</v>
      </c>
      <c r="H1304" s="1" t="s">
        <v>70</v>
      </c>
      <c r="I1304" s="1" t="s">
        <v>4</v>
      </c>
      <c r="J1304" s="1" t="s">
        <v>85</v>
      </c>
      <c r="K1304" s="1" t="s">
        <v>33</v>
      </c>
      <c r="L1304" s="1" t="s">
        <v>2314</v>
      </c>
      <c r="M1304" s="1">
        <v>0.56999999999999995</v>
      </c>
      <c r="N1304" s="1" t="s">
        <v>8</v>
      </c>
      <c r="O1304" s="1" t="s">
        <v>9</v>
      </c>
      <c r="P1304" s="1" t="s">
        <v>218</v>
      </c>
      <c r="Q1304" s="1" t="s">
        <v>1611</v>
      </c>
      <c r="R1304" s="1">
        <v>22124</v>
      </c>
      <c r="S1304" s="2">
        <v>42123</v>
      </c>
      <c r="T1304" s="2">
        <v>42125</v>
      </c>
      <c r="U1304" s="1">
        <v>636.52200000000005</v>
      </c>
      <c r="V1304" s="1">
        <v>14</v>
      </c>
      <c r="W1304" s="1">
        <v>1377.46</v>
      </c>
      <c r="X1304" s="1">
        <v>88406</v>
      </c>
      <c r="Y1304" s="1">
        <f>Table1[[#This Row],[Unit Price]]-Table1[[#This Row],[Discount]]</f>
        <v>95.93</v>
      </c>
      <c r="Z1304" s="1" t="s">
        <v>3219</v>
      </c>
    </row>
    <row r="1305" spans="1:26" x14ac:dyDescent="0.2">
      <c r="A1305" s="3">
        <v>3381</v>
      </c>
      <c r="B1305" s="3" t="s">
        <v>1787</v>
      </c>
      <c r="C1305" s="3" t="s">
        <v>92</v>
      </c>
      <c r="D1305" s="3">
        <v>0.02</v>
      </c>
      <c r="E1305" s="3">
        <v>28.53</v>
      </c>
      <c r="F1305" s="3">
        <v>1.49</v>
      </c>
      <c r="G1305" s="3" t="s">
        <v>14</v>
      </c>
      <c r="H1305" s="3" t="s">
        <v>47</v>
      </c>
      <c r="I1305" s="3" t="s">
        <v>24</v>
      </c>
      <c r="J1305" s="3" t="s">
        <v>48</v>
      </c>
      <c r="K1305" s="3" t="s">
        <v>49</v>
      </c>
      <c r="L1305" s="3" t="s">
        <v>1808</v>
      </c>
      <c r="M1305" s="3">
        <v>0.38</v>
      </c>
      <c r="N1305" s="3" t="s">
        <v>8</v>
      </c>
      <c r="O1305" s="3" t="s">
        <v>9</v>
      </c>
      <c r="P1305" s="3" t="s">
        <v>51</v>
      </c>
      <c r="Q1305" s="3" t="s">
        <v>1789</v>
      </c>
      <c r="R1305" s="3">
        <v>31204</v>
      </c>
      <c r="S1305" s="4">
        <v>42123</v>
      </c>
      <c r="T1305" s="4">
        <v>42123</v>
      </c>
      <c r="U1305" s="3">
        <v>1.992</v>
      </c>
      <c r="V1305" s="3">
        <v>18</v>
      </c>
      <c r="W1305" s="3">
        <v>513.33000000000004</v>
      </c>
      <c r="X1305" s="3">
        <v>88840</v>
      </c>
      <c r="Y1305" s="3">
        <f>Table1[[#This Row],[Unit Price]]-Table1[[#This Row],[Discount]]</f>
        <v>28.51</v>
      </c>
      <c r="Z1305" s="3" t="s">
        <v>3219</v>
      </c>
    </row>
    <row r="1306" spans="1:26" x14ac:dyDescent="0.2">
      <c r="A1306" s="1">
        <v>3393</v>
      </c>
      <c r="B1306" s="1" t="s">
        <v>1147</v>
      </c>
      <c r="C1306" s="1" t="s">
        <v>92</v>
      </c>
      <c r="D1306" s="1">
        <v>0.08</v>
      </c>
      <c r="E1306" s="1">
        <v>125.99</v>
      </c>
      <c r="F1306" s="1">
        <v>7.69</v>
      </c>
      <c r="G1306" s="1" t="s">
        <v>14</v>
      </c>
      <c r="H1306" s="1" t="s">
        <v>15</v>
      </c>
      <c r="I1306" s="1" t="s">
        <v>16</v>
      </c>
      <c r="J1306" s="1" t="s">
        <v>111</v>
      </c>
      <c r="K1306" s="1" t="s">
        <v>49</v>
      </c>
      <c r="L1306" s="1" t="s">
        <v>621</v>
      </c>
      <c r="M1306" s="1">
        <v>0.59</v>
      </c>
      <c r="N1306" s="1" t="s">
        <v>8</v>
      </c>
      <c r="O1306" s="1" t="s">
        <v>35</v>
      </c>
      <c r="P1306" s="1" t="s">
        <v>42</v>
      </c>
      <c r="Q1306" s="1" t="s">
        <v>1148</v>
      </c>
      <c r="R1306" s="1">
        <v>99163</v>
      </c>
      <c r="S1306" s="2">
        <v>42123</v>
      </c>
      <c r="T1306" s="2">
        <v>42124</v>
      </c>
      <c r="U1306" s="1">
        <v>374.625</v>
      </c>
      <c r="V1306" s="1">
        <v>7</v>
      </c>
      <c r="W1306" s="1">
        <v>710.36</v>
      </c>
      <c r="X1306" s="1">
        <v>87908</v>
      </c>
      <c r="Y1306" s="1">
        <f>Table1[[#This Row],[Unit Price]]-Table1[[#This Row],[Discount]]</f>
        <v>125.91</v>
      </c>
      <c r="Z1306" s="1" t="s">
        <v>3221</v>
      </c>
    </row>
    <row r="1307" spans="1:26" x14ac:dyDescent="0.2">
      <c r="A1307" s="3">
        <v>617</v>
      </c>
      <c r="B1307" s="3" t="s">
        <v>2315</v>
      </c>
      <c r="C1307" s="3" t="s">
        <v>46</v>
      </c>
      <c r="D1307" s="3">
        <v>0.02</v>
      </c>
      <c r="E1307" s="3">
        <v>15.57</v>
      </c>
      <c r="F1307" s="3">
        <v>1.39</v>
      </c>
      <c r="G1307" s="3" t="s">
        <v>14</v>
      </c>
      <c r="H1307" s="3" t="s">
        <v>15</v>
      </c>
      <c r="I1307" s="3" t="s">
        <v>24</v>
      </c>
      <c r="J1307" s="3" t="s">
        <v>321</v>
      </c>
      <c r="K1307" s="3" t="s">
        <v>49</v>
      </c>
      <c r="L1307" s="3" t="s">
        <v>2316</v>
      </c>
      <c r="M1307" s="3">
        <v>0.38</v>
      </c>
      <c r="N1307" s="3" t="s">
        <v>8</v>
      </c>
      <c r="O1307" s="3" t="s">
        <v>35</v>
      </c>
      <c r="P1307" s="3" t="s">
        <v>36</v>
      </c>
      <c r="Q1307" s="3" t="s">
        <v>928</v>
      </c>
      <c r="R1307" s="3">
        <v>81001</v>
      </c>
      <c r="S1307" s="4">
        <v>42123</v>
      </c>
      <c r="T1307" s="4">
        <v>42124</v>
      </c>
      <c r="U1307" s="3">
        <v>23.5428</v>
      </c>
      <c r="V1307" s="3">
        <v>3</v>
      </c>
      <c r="W1307" s="3">
        <v>46.23</v>
      </c>
      <c r="X1307" s="3">
        <v>88198</v>
      </c>
      <c r="Y1307" s="3">
        <f>Table1[[#This Row],[Unit Price]]-Table1[[#This Row],[Discount]]</f>
        <v>15.55</v>
      </c>
      <c r="Z1307" s="3" t="s">
        <v>3221</v>
      </c>
    </row>
    <row r="1308" spans="1:26" x14ac:dyDescent="0.2">
      <c r="A1308" s="1">
        <v>617</v>
      </c>
      <c r="B1308" s="1" t="s">
        <v>2315</v>
      </c>
      <c r="C1308" s="1" t="s">
        <v>46</v>
      </c>
      <c r="D1308" s="1">
        <v>0.02</v>
      </c>
      <c r="E1308" s="1">
        <v>20.89</v>
      </c>
      <c r="F1308" s="1">
        <v>11.52</v>
      </c>
      <c r="G1308" s="1" t="s">
        <v>14</v>
      </c>
      <c r="H1308" s="1" t="s">
        <v>15</v>
      </c>
      <c r="I1308" s="1" t="s">
        <v>24</v>
      </c>
      <c r="J1308" s="1" t="s">
        <v>54</v>
      </c>
      <c r="K1308" s="1" t="s">
        <v>49</v>
      </c>
      <c r="L1308" s="1" t="s">
        <v>1849</v>
      </c>
      <c r="M1308" s="1">
        <v>0.83</v>
      </c>
      <c r="N1308" s="1" t="s">
        <v>8</v>
      </c>
      <c r="O1308" s="1" t="s">
        <v>35</v>
      </c>
      <c r="P1308" s="1" t="s">
        <v>36</v>
      </c>
      <c r="Q1308" s="1" t="s">
        <v>928</v>
      </c>
      <c r="R1308" s="1">
        <v>81001</v>
      </c>
      <c r="S1308" s="2">
        <v>42123</v>
      </c>
      <c r="T1308" s="2">
        <v>42124</v>
      </c>
      <c r="U1308" s="1">
        <v>-276.11279999999999</v>
      </c>
      <c r="V1308" s="1">
        <v>13</v>
      </c>
      <c r="W1308" s="1">
        <v>279.27999999999997</v>
      </c>
      <c r="X1308" s="1">
        <v>88198</v>
      </c>
      <c r="Y1308" s="1">
        <f>Table1[[#This Row],[Unit Price]]-Table1[[#This Row],[Discount]]</f>
        <v>20.87</v>
      </c>
      <c r="Z1308" s="1" t="s">
        <v>3221</v>
      </c>
    </row>
    <row r="1309" spans="1:26" x14ac:dyDescent="0.2">
      <c r="A1309" s="3">
        <v>618</v>
      </c>
      <c r="B1309" s="3" t="s">
        <v>1790</v>
      </c>
      <c r="C1309" s="3" t="s">
        <v>46</v>
      </c>
      <c r="D1309" s="3">
        <v>0.06</v>
      </c>
      <c r="E1309" s="3">
        <v>5.38</v>
      </c>
      <c r="F1309" s="3">
        <v>5.24</v>
      </c>
      <c r="G1309" s="3" t="s">
        <v>63</v>
      </c>
      <c r="H1309" s="3" t="s">
        <v>15</v>
      </c>
      <c r="I1309" s="3" t="s">
        <v>24</v>
      </c>
      <c r="J1309" s="3" t="s">
        <v>48</v>
      </c>
      <c r="K1309" s="3" t="s">
        <v>49</v>
      </c>
      <c r="L1309" s="3" t="s">
        <v>2317</v>
      </c>
      <c r="M1309" s="3">
        <v>0.36</v>
      </c>
      <c r="N1309" s="3" t="s">
        <v>8</v>
      </c>
      <c r="O1309" s="3" t="s">
        <v>35</v>
      </c>
      <c r="P1309" s="3" t="s">
        <v>36</v>
      </c>
      <c r="Q1309" s="3" t="s">
        <v>1791</v>
      </c>
      <c r="R1309" s="3">
        <v>81007</v>
      </c>
      <c r="S1309" s="4">
        <v>42123</v>
      </c>
      <c r="T1309" s="4">
        <v>42124</v>
      </c>
      <c r="U1309" s="3">
        <v>-64.670940000000002</v>
      </c>
      <c r="V1309" s="3">
        <v>14</v>
      </c>
      <c r="W1309" s="3">
        <v>81.819999999999993</v>
      </c>
      <c r="X1309" s="3">
        <v>88198</v>
      </c>
      <c r="Y1309" s="3">
        <f>Table1[[#This Row],[Unit Price]]-Table1[[#This Row],[Discount]]</f>
        <v>5.32</v>
      </c>
      <c r="Z1309" s="3" t="s">
        <v>3221</v>
      </c>
    </row>
    <row r="1310" spans="1:26" x14ac:dyDescent="0.2">
      <c r="A1310" s="1">
        <v>618</v>
      </c>
      <c r="B1310" s="1" t="s">
        <v>1790</v>
      </c>
      <c r="C1310" s="1" t="s">
        <v>46</v>
      </c>
      <c r="D1310" s="1">
        <v>0.03</v>
      </c>
      <c r="E1310" s="1">
        <v>7.35</v>
      </c>
      <c r="F1310" s="1">
        <v>5.96</v>
      </c>
      <c r="G1310" s="1" t="s">
        <v>14</v>
      </c>
      <c r="H1310" s="1" t="s">
        <v>15</v>
      </c>
      <c r="I1310" s="1" t="s">
        <v>24</v>
      </c>
      <c r="J1310" s="1" t="s">
        <v>64</v>
      </c>
      <c r="K1310" s="1" t="s">
        <v>49</v>
      </c>
      <c r="L1310" s="1" t="s">
        <v>2318</v>
      </c>
      <c r="M1310" s="1">
        <v>0.38</v>
      </c>
      <c r="N1310" s="1" t="s">
        <v>8</v>
      </c>
      <c r="O1310" s="1" t="s">
        <v>35</v>
      </c>
      <c r="P1310" s="1" t="s">
        <v>36</v>
      </c>
      <c r="Q1310" s="1" t="s">
        <v>1791</v>
      </c>
      <c r="R1310" s="1">
        <v>81007</v>
      </c>
      <c r="S1310" s="2">
        <v>42123</v>
      </c>
      <c r="T1310" s="2">
        <v>42124</v>
      </c>
      <c r="U1310" s="1">
        <v>-11.113200000000001</v>
      </c>
      <c r="V1310" s="1">
        <v>1</v>
      </c>
      <c r="W1310" s="1">
        <v>13.16</v>
      </c>
      <c r="X1310" s="1">
        <v>88198</v>
      </c>
      <c r="Y1310" s="1">
        <f>Table1[[#This Row],[Unit Price]]-Table1[[#This Row],[Discount]]</f>
        <v>7.3199999999999994</v>
      </c>
      <c r="Z1310" s="1" t="s">
        <v>3221</v>
      </c>
    </row>
    <row r="1311" spans="1:26" x14ac:dyDescent="0.2">
      <c r="A1311" s="3">
        <v>638</v>
      </c>
      <c r="B1311" s="3" t="s">
        <v>2319</v>
      </c>
      <c r="C1311" s="3" t="s">
        <v>1</v>
      </c>
      <c r="D1311" s="3">
        <v>0.06</v>
      </c>
      <c r="E1311" s="3">
        <v>65.989999999999995</v>
      </c>
      <c r="F1311" s="3">
        <v>8.8000000000000007</v>
      </c>
      <c r="G1311" s="3" t="s">
        <v>63</v>
      </c>
      <c r="H1311" s="3" t="s">
        <v>15</v>
      </c>
      <c r="I1311" s="3" t="s">
        <v>16</v>
      </c>
      <c r="J1311" s="3" t="s">
        <v>111</v>
      </c>
      <c r="K1311" s="3" t="s">
        <v>49</v>
      </c>
      <c r="L1311" s="3" t="s">
        <v>428</v>
      </c>
      <c r="M1311" s="3">
        <v>0.57999999999999996</v>
      </c>
      <c r="N1311" s="3" t="s">
        <v>8</v>
      </c>
      <c r="O1311" s="3" t="s">
        <v>35</v>
      </c>
      <c r="P1311" s="3" t="s">
        <v>66</v>
      </c>
      <c r="Q1311" s="3" t="s">
        <v>2320</v>
      </c>
      <c r="R1311" s="3">
        <v>95062</v>
      </c>
      <c r="S1311" s="4">
        <v>42124</v>
      </c>
      <c r="T1311" s="4">
        <v>42125</v>
      </c>
      <c r="U1311" s="3">
        <v>288.08999999999997</v>
      </c>
      <c r="V1311" s="3">
        <v>9</v>
      </c>
      <c r="W1311" s="3">
        <v>506.38</v>
      </c>
      <c r="X1311" s="3">
        <v>87954</v>
      </c>
      <c r="Y1311" s="3">
        <f>Table1[[#This Row],[Unit Price]]-Table1[[#This Row],[Discount]]</f>
        <v>65.929999999999993</v>
      </c>
      <c r="Z1311" s="3" t="s">
        <v>3221</v>
      </c>
    </row>
    <row r="1312" spans="1:26" x14ac:dyDescent="0.2">
      <c r="A1312" s="1">
        <v>638</v>
      </c>
      <c r="B1312" s="1" t="s">
        <v>2319</v>
      </c>
      <c r="C1312" s="1" t="s">
        <v>1</v>
      </c>
      <c r="D1312" s="1">
        <v>0</v>
      </c>
      <c r="E1312" s="1">
        <v>195.99</v>
      </c>
      <c r="F1312" s="1">
        <v>4.2</v>
      </c>
      <c r="G1312" s="1" t="s">
        <v>63</v>
      </c>
      <c r="H1312" s="1" t="s">
        <v>15</v>
      </c>
      <c r="I1312" s="1" t="s">
        <v>16</v>
      </c>
      <c r="J1312" s="1" t="s">
        <v>111</v>
      </c>
      <c r="K1312" s="1" t="s">
        <v>49</v>
      </c>
      <c r="L1312" s="1" t="s">
        <v>2321</v>
      </c>
      <c r="M1312" s="1">
        <v>0.56999999999999995</v>
      </c>
      <c r="N1312" s="1" t="s">
        <v>8</v>
      </c>
      <c r="O1312" s="1" t="s">
        <v>35</v>
      </c>
      <c r="P1312" s="1" t="s">
        <v>66</v>
      </c>
      <c r="Q1312" s="1" t="s">
        <v>2320</v>
      </c>
      <c r="R1312" s="1">
        <v>95062</v>
      </c>
      <c r="S1312" s="2">
        <v>42124</v>
      </c>
      <c r="T1312" s="2">
        <v>42126</v>
      </c>
      <c r="U1312" s="1">
        <v>719.47680000000003</v>
      </c>
      <c r="V1312" s="1">
        <v>6</v>
      </c>
      <c r="W1312" s="1">
        <v>1042.72</v>
      </c>
      <c r="X1312" s="1">
        <v>87954</v>
      </c>
      <c r="Y1312" s="1">
        <f>Table1[[#This Row],[Unit Price]]-Table1[[#This Row],[Discount]]</f>
        <v>195.99</v>
      </c>
      <c r="Z1312" s="1" t="s">
        <v>3221</v>
      </c>
    </row>
    <row r="1313" spans="1:26" x14ac:dyDescent="0.2">
      <c r="A1313" s="3">
        <v>640</v>
      </c>
      <c r="B1313" s="3" t="s">
        <v>1161</v>
      </c>
      <c r="C1313" s="3" t="s">
        <v>1</v>
      </c>
      <c r="D1313" s="3">
        <v>0.06</v>
      </c>
      <c r="E1313" s="3">
        <v>65.989999999999995</v>
      </c>
      <c r="F1313" s="3">
        <v>8.8000000000000007</v>
      </c>
      <c r="G1313" s="3" t="s">
        <v>63</v>
      </c>
      <c r="H1313" s="3" t="s">
        <v>15</v>
      </c>
      <c r="I1313" s="3" t="s">
        <v>16</v>
      </c>
      <c r="J1313" s="3" t="s">
        <v>111</v>
      </c>
      <c r="K1313" s="3" t="s">
        <v>49</v>
      </c>
      <c r="L1313" s="3" t="s">
        <v>428</v>
      </c>
      <c r="M1313" s="3">
        <v>0.57999999999999996</v>
      </c>
      <c r="N1313" s="3" t="s">
        <v>8</v>
      </c>
      <c r="O1313" s="3" t="s">
        <v>35</v>
      </c>
      <c r="P1313" s="3" t="s">
        <v>42</v>
      </c>
      <c r="Q1313" s="3" t="s">
        <v>118</v>
      </c>
      <c r="R1313" s="3">
        <v>98119</v>
      </c>
      <c r="S1313" s="4">
        <v>42124</v>
      </c>
      <c r="T1313" s="4">
        <v>42125</v>
      </c>
      <c r="U1313" s="3">
        <v>288.08999999999997</v>
      </c>
      <c r="V1313" s="3">
        <v>34</v>
      </c>
      <c r="W1313" s="3">
        <v>1912.98</v>
      </c>
      <c r="X1313" s="3">
        <v>45380</v>
      </c>
      <c r="Y1313" s="3">
        <f>Table1[[#This Row],[Unit Price]]-Table1[[#This Row],[Discount]]</f>
        <v>65.929999999999993</v>
      </c>
      <c r="Z1313" s="3" t="s">
        <v>3221</v>
      </c>
    </row>
    <row r="1314" spans="1:26" x14ac:dyDescent="0.2">
      <c r="A1314" s="1">
        <v>640</v>
      </c>
      <c r="B1314" s="1" t="s">
        <v>1161</v>
      </c>
      <c r="C1314" s="1" t="s">
        <v>1</v>
      </c>
      <c r="D1314" s="1">
        <v>0</v>
      </c>
      <c r="E1314" s="1">
        <v>195.99</v>
      </c>
      <c r="F1314" s="1">
        <v>4.2</v>
      </c>
      <c r="G1314" s="1" t="s">
        <v>63</v>
      </c>
      <c r="H1314" s="1" t="s">
        <v>15</v>
      </c>
      <c r="I1314" s="1" t="s">
        <v>16</v>
      </c>
      <c r="J1314" s="1" t="s">
        <v>111</v>
      </c>
      <c r="K1314" s="1" t="s">
        <v>49</v>
      </c>
      <c r="L1314" s="1" t="s">
        <v>2321</v>
      </c>
      <c r="M1314" s="1">
        <v>0.56999999999999995</v>
      </c>
      <c r="N1314" s="1" t="s">
        <v>8</v>
      </c>
      <c r="O1314" s="1" t="s">
        <v>35</v>
      </c>
      <c r="P1314" s="1" t="s">
        <v>42</v>
      </c>
      <c r="Q1314" s="1" t="s">
        <v>118</v>
      </c>
      <c r="R1314" s="1">
        <v>98119</v>
      </c>
      <c r="S1314" s="2">
        <v>42124</v>
      </c>
      <c r="T1314" s="2">
        <v>42126</v>
      </c>
      <c r="U1314" s="1">
        <v>1030.509</v>
      </c>
      <c r="V1314" s="1">
        <v>24</v>
      </c>
      <c r="W1314" s="1">
        <v>4170.87</v>
      </c>
      <c r="X1314" s="1">
        <v>45380</v>
      </c>
      <c r="Y1314" s="1">
        <f>Table1[[#This Row],[Unit Price]]-Table1[[#This Row],[Discount]]</f>
        <v>195.99</v>
      </c>
      <c r="Z1314" s="1" t="s">
        <v>3221</v>
      </c>
    </row>
    <row r="1315" spans="1:26" x14ac:dyDescent="0.2">
      <c r="A1315" s="3">
        <v>851</v>
      </c>
      <c r="B1315" s="3" t="s">
        <v>1340</v>
      </c>
      <c r="C1315" s="3" t="s">
        <v>1</v>
      </c>
      <c r="D1315" s="3">
        <v>0.06</v>
      </c>
      <c r="E1315" s="3">
        <v>1.26</v>
      </c>
      <c r="F1315" s="3">
        <v>0.7</v>
      </c>
      <c r="G1315" s="3" t="s">
        <v>14</v>
      </c>
      <c r="H1315" s="3" t="s">
        <v>70</v>
      </c>
      <c r="I1315" s="3" t="s">
        <v>24</v>
      </c>
      <c r="J1315" s="3" t="s">
        <v>152</v>
      </c>
      <c r="K1315" s="3" t="s">
        <v>26</v>
      </c>
      <c r="L1315" s="3" t="s">
        <v>2322</v>
      </c>
      <c r="M1315" s="3">
        <v>0.81</v>
      </c>
      <c r="N1315" s="3" t="s">
        <v>8</v>
      </c>
      <c r="O1315" s="3" t="s">
        <v>35</v>
      </c>
      <c r="P1315" s="3" t="s">
        <v>66</v>
      </c>
      <c r="Q1315" s="3" t="s">
        <v>1342</v>
      </c>
      <c r="R1315" s="3">
        <v>91745</v>
      </c>
      <c r="S1315" s="4">
        <v>42124</v>
      </c>
      <c r="T1315" s="4">
        <v>42124</v>
      </c>
      <c r="U1315" s="3">
        <v>-6.6096000000000004</v>
      </c>
      <c r="V1315" s="3">
        <v>4</v>
      </c>
      <c r="W1315" s="3">
        <v>5.28</v>
      </c>
      <c r="X1315" s="3">
        <v>88571</v>
      </c>
      <c r="Y1315" s="3">
        <f>Table1[[#This Row],[Unit Price]]-Table1[[#This Row],[Discount]]</f>
        <v>1.2</v>
      </c>
      <c r="Z1315" s="3" t="s">
        <v>3221</v>
      </c>
    </row>
    <row r="1316" spans="1:26" x14ac:dyDescent="0.2">
      <c r="A1316" s="1">
        <v>854</v>
      </c>
      <c r="B1316" s="1" t="s">
        <v>2323</v>
      </c>
      <c r="C1316" s="1" t="s">
        <v>1</v>
      </c>
      <c r="D1316" s="1">
        <v>0.06</v>
      </c>
      <c r="E1316" s="1">
        <v>1.76</v>
      </c>
      <c r="F1316" s="1">
        <v>0.7</v>
      </c>
      <c r="G1316" s="1" t="s">
        <v>14</v>
      </c>
      <c r="H1316" s="1" t="s">
        <v>70</v>
      </c>
      <c r="I1316" s="1" t="s">
        <v>24</v>
      </c>
      <c r="J1316" s="1" t="s">
        <v>25</v>
      </c>
      <c r="K1316" s="1" t="s">
        <v>26</v>
      </c>
      <c r="L1316" s="1" t="s">
        <v>1639</v>
      </c>
      <c r="M1316" s="1">
        <v>0.56000000000000005</v>
      </c>
      <c r="N1316" s="1" t="s">
        <v>8</v>
      </c>
      <c r="O1316" s="1" t="s">
        <v>87</v>
      </c>
      <c r="P1316" s="1" t="s">
        <v>224</v>
      </c>
      <c r="Q1316" s="1" t="s">
        <v>2324</v>
      </c>
      <c r="R1316" s="1">
        <v>6405</v>
      </c>
      <c r="S1316" s="2">
        <v>42124</v>
      </c>
      <c r="T1316" s="2">
        <v>42126</v>
      </c>
      <c r="U1316" s="1">
        <v>1.2236</v>
      </c>
      <c r="V1316" s="1">
        <v>22</v>
      </c>
      <c r="W1316" s="1">
        <v>39.26</v>
      </c>
      <c r="X1316" s="1">
        <v>88571</v>
      </c>
      <c r="Y1316" s="1">
        <f>Table1[[#This Row],[Unit Price]]-Table1[[#This Row],[Discount]]</f>
        <v>1.7</v>
      </c>
      <c r="Z1316" s="1" t="s">
        <v>3222</v>
      </c>
    </row>
    <row r="1317" spans="1:26" x14ac:dyDescent="0.2">
      <c r="A1317" s="3">
        <v>855</v>
      </c>
      <c r="B1317" s="3" t="s">
        <v>2325</v>
      </c>
      <c r="C1317" s="3" t="s">
        <v>1</v>
      </c>
      <c r="D1317" s="3">
        <v>0.02</v>
      </c>
      <c r="E1317" s="3">
        <v>24.98</v>
      </c>
      <c r="F1317" s="3">
        <v>8.7899999999999991</v>
      </c>
      <c r="G1317" s="3" t="s">
        <v>14</v>
      </c>
      <c r="H1317" s="3" t="s">
        <v>70</v>
      </c>
      <c r="I1317" s="3" t="s">
        <v>24</v>
      </c>
      <c r="J1317" s="3" t="s">
        <v>54</v>
      </c>
      <c r="K1317" s="3" t="s">
        <v>49</v>
      </c>
      <c r="L1317" s="3" t="s">
        <v>2326</v>
      </c>
      <c r="M1317" s="3">
        <v>0.66</v>
      </c>
      <c r="N1317" s="3" t="s">
        <v>8</v>
      </c>
      <c r="O1317" s="3" t="s">
        <v>87</v>
      </c>
      <c r="P1317" s="3" t="s">
        <v>224</v>
      </c>
      <c r="Q1317" s="3" t="s">
        <v>2327</v>
      </c>
      <c r="R1317" s="3">
        <v>6810</v>
      </c>
      <c r="S1317" s="4">
        <v>42124</v>
      </c>
      <c r="T1317" s="4">
        <v>42125</v>
      </c>
      <c r="U1317" s="3">
        <v>4.3148</v>
      </c>
      <c r="V1317" s="3">
        <v>23</v>
      </c>
      <c r="W1317" s="3">
        <v>606.51</v>
      </c>
      <c r="X1317" s="3">
        <v>88571</v>
      </c>
      <c r="Y1317" s="3">
        <f>Table1[[#This Row],[Unit Price]]-Table1[[#This Row],[Discount]]</f>
        <v>24.96</v>
      </c>
      <c r="Z1317" s="3" t="s">
        <v>3222</v>
      </c>
    </row>
    <row r="1318" spans="1:26" x14ac:dyDescent="0.2">
      <c r="A1318" s="1">
        <v>858</v>
      </c>
      <c r="B1318" s="1" t="s">
        <v>2328</v>
      </c>
      <c r="C1318" s="1" t="s">
        <v>1</v>
      </c>
      <c r="D1318" s="1">
        <v>0.05</v>
      </c>
      <c r="E1318" s="1">
        <v>35.99</v>
      </c>
      <c r="F1318" s="1">
        <v>5.99</v>
      </c>
      <c r="G1318" s="1" t="s">
        <v>63</v>
      </c>
      <c r="H1318" s="1" t="s">
        <v>70</v>
      </c>
      <c r="I1318" s="1" t="s">
        <v>16</v>
      </c>
      <c r="J1318" s="1" t="s">
        <v>111</v>
      </c>
      <c r="K1318" s="1" t="s">
        <v>26</v>
      </c>
      <c r="L1318" s="1" t="s">
        <v>1348</v>
      </c>
      <c r="M1318" s="1">
        <v>0.38</v>
      </c>
      <c r="N1318" s="1" t="s">
        <v>8</v>
      </c>
      <c r="O1318" s="1" t="s">
        <v>87</v>
      </c>
      <c r="P1318" s="1" t="s">
        <v>307</v>
      </c>
      <c r="Q1318" s="1" t="s">
        <v>1634</v>
      </c>
      <c r="R1318" s="1">
        <v>4240</v>
      </c>
      <c r="S1318" s="2">
        <v>42124</v>
      </c>
      <c r="T1318" s="2">
        <v>42126</v>
      </c>
      <c r="U1318" s="1">
        <v>-125.83296</v>
      </c>
      <c r="V1318" s="1">
        <v>2</v>
      </c>
      <c r="W1318" s="1">
        <v>64.89</v>
      </c>
      <c r="X1318" s="1">
        <v>88571</v>
      </c>
      <c r="Y1318" s="1">
        <f>Table1[[#This Row],[Unit Price]]-Table1[[#This Row],[Discount]]</f>
        <v>35.940000000000005</v>
      </c>
      <c r="Z1318" s="1" t="s">
        <v>3222</v>
      </c>
    </row>
    <row r="1319" spans="1:26" x14ac:dyDescent="0.2">
      <c r="A1319" s="3">
        <v>2704</v>
      </c>
      <c r="B1319" s="3" t="s">
        <v>2329</v>
      </c>
      <c r="C1319" s="3" t="s">
        <v>1</v>
      </c>
      <c r="D1319" s="3">
        <v>0.06</v>
      </c>
      <c r="E1319" s="3">
        <v>3.6</v>
      </c>
      <c r="F1319" s="3">
        <v>2.2000000000000002</v>
      </c>
      <c r="G1319" s="3" t="s">
        <v>14</v>
      </c>
      <c r="H1319" s="3" t="s">
        <v>15</v>
      </c>
      <c r="I1319" s="3" t="s">
        <v>24</v>
      </c>
      <c r="J1319" s="3" t="s">
        <v>64</v>
      </c>
      <c r="K1319" s="3" t="s">
        <v>26</v>
      </c>
      <c r="L1319" s="3" t="s">
        <v>1360</v>
      </c>
      <c r="M1319" s="3">
        <v>0.39</v>
      </c>
      <c r="N1319" s="3" t="s">
        <v>8</v>
      </c>
      <c r="O1319" s="3" t="s">
        <v>9</v>
      </c>
      <c r="P1319" s="3" t="s">
        <v>99</v>
      </c>
      <c r="Q1319" s="3" t="s">
        <v>2330</v>
      </c>
      <c r="R1319" s="3">
        <v>32503</v>
      </c>
      <c r="S1319" s="4">
        <v>42124</v>
      </c>
      <c r="T1319" s="4">
        <v>42126</v>
      </c>
      <c r="U1319" s="3">
        <v>2755.6421999999998</v>
      </c>
      <c r="V1319" s="3">
        <v>4</v>
      </c>
      <c r="W1319" s="3">
        <v>15.19</v>
      </c>
      <c r="X1319" s="3">
        <v>91407</v>
      </c>
      <c r="Y1319" s="3">
        <f>Table1[[#This Row],[Unit Price]]-Table1[[#This Row],[Discount]]</f>
        <v>3.54</v>
      </c>
      <c r="Z1319" s="3" t="s">
        <v>3219</v>
      </c>
    </row>
    <row r="1320" spans="1:26" x14ac:dyDescent="0.2">
      <c r="A1320" s="1">
        <v>1352</v>
      </c>
      <c r="B1320" s="1" t="s">
        <v>2331</v>
      </c>
      <c r="C1320" s="1" t="s">
        <v>13</v>
      </c>
      <c r="D1320" s="1">
        <v>0.05</v>
      </c>
      <c r="E1320" s="1">
        <v>17.670000000000002</v>
      </c>
      <c r="F1320" s="1">
        <v>8.99</v>
      </c>
      <c r="G1320" s="1" t="s">
        <v>14</v>
      </c>
      <c r="H1320" s="1" t="s">
        <v>47</v>
      </c>
      <c r="I1320" s="1" t="s">
        <v>4</v>
      </c>
      <c r="J1320" s="1" t="s">
        <v>102</v>
      </c>
      <c r="K1320" s="1" t="s">
        <v>18</v>
      </c>
      <c r="L1320" s="1" t="s">
        <v>2032</v>
      </c>
      <c r="M1320" s="1">
        <v>0.47</v>
      </c>
      <c r="N1320" s="1" t="s">
        <v>8</v>
      </c>
      <c r="O1320" s="1" t="s">
        <v>87</v>
      </c>
      <c r="P1320" s="1" t="s">
        <v>394</v>
      </c>
      <c r="Q1320" s="1" t="s">
        <v>1677</v>
      </c>
      <c r="R1320" s="1">
        <v>20746</v>
      </c>
      <c r="S1320" s="2">
        <v>42124</v>
      </c>
      <c r="T1320" s="2">
        <v>42125</v>
      </c>
      <c r="U1320" s="1">
        <v>46.036799999999999</v>
      </c>
      <c r="V1320" s="1">
        <v>16</v>
      </c>
      <c r="W1320" s="1">
        <v>283.44</v>
      </c>
      <c r="X1320" s="1">
        <v>88234</v>
      </c>
      <c r="Y1320" s="1">
        <f>Table1[[#This Row],[Unit Price]]-Table1[[#This Row],[Discount]]</f>
        <v>17.62</v>
      </c>
      <c r="Z1320" s="1" t="s">
        <v>3222</v>
      </c>
    </row>
    <row r="1321" spans="1:26" x14ac:dyDescent="0.2">
      <c r="A1321" s="3">
        <v>1347</v>
      </c>
      <c r="B1321" s="3" t="s">
        <v>2332</v>
      </c>
      <c r="C1321" s="3" t="s">
        <v>23</v>
      </c>
      <c r="D1321" s="3">
        <v>0.1</v>
      </c>
      <c r="E1321" s="3">
        <v>2.62</v>
      </c>
      <c r="F1321" s="3">
        <v>0.8</v>
      </c>
      <c r="G1321" s="3" t="s">
        <v>14</v>
      </c>
      <c r="H1321" s="3" t="s">
        <v>47</v>
      </c>
      <c r="I1321" s="3" t="s">
        <v>24</v>
      </c>
      <c r="J1321" s="3" t="s">
        <v>152</v>
      </c>
      <c r="K1321" s="3" t="s">
        <v>26</v>
      </c>
      <c r="L1321" s="3" t="s">
        <v>2100</v>
      </c>
      <c r="M1321" s="3">
        <v>0.39</v>
      </c>
      <c r="N1321" s="3" t="s">
        <v>8</v>
      </c>
      <c r="O1321" s="3" t="s">
        <v>9</v>
      </c>
      <c r="P1321" s="3" t="s">
        <v>99</v>
      </c>
      <c r="Q1321" s="3" t="s">
        <v>2333</v>
      </c>
      <c r="R1321" s="3">
        <v>33511</v>
      </c>
      <c r="S1321" s="4">
        <v>42124</v>
      </c>
      <c r="T1321" s="4">
        <v>42130</v>
      </c>
      <c r="U1321" s="3">
        <v>-94.490899999999996</v>
      </c>
      <c r="V1321" s="3">
        <v>21</v>
      </c>
      <c r="W1321" s="3">
        <v>51.86</v>
      </c>
      <c r="X1321" s="3">
        <v>89686</v>
      </c>
      <c r="Y1321" s="3">
        <f>Table1[[#This Row],[Unit Price]]-Table1[[#This Row],[Discount]]</f>
        <v>2.52</v>
      </c>
      <c r="Z1321" s="3" t="s">
        <v>3219</v>
      </c>
    </row>
    <row r="1322" spans="1:26" x14ac:dyDescent="0.2">
      <c r="A1322" s="1">
        <v>2704</v>
      </c>
      <c r="B1322" s="1" t="s">
        <v>2329</v>
      </c>
      <c r="C1322" s="1" t="s">
        <v>23</v>
      </c>
      <c r="D1322" s="1">
        <v>0.03</v>
      </c>
      <c r="E1322" s="1">
        <v>13.48</v>
      </c>
      <c r="F1322" s="1">
        <v>4.51</v>
      </c>
      <c r="G1322" s="1" t="s">
        <v>63</v>
      </c>
      <c r="H1322" s="1" t="s">
        <v>15</v>
      </c>
      <c r="I1322" s="1" t="s">
        <v>24</v>
      </c>
      <c r="J1322" s="1" t="s">
        <v>54</v>
      </c>
      <c r="K1322" s="1" t="s">
        <v>49</v>
      </c>
      <c r="L1322" s="1" t="s">
        <v>1757</v>
      </c>
      <c r="M1322" s="1">
        <v>0.59</v>
      </c>
      <c r="N1322" s="1" t="s">
        <v>8</v>
      </c>
      <c r="O1322" s="1" t="s">
        <v>9</v>
      </c>
      <c r="P1322" s="1" t="s">
        <v>99</v>
      </c>
      <c r="Q1322" s="1" t="s">
        <v>2330</v>
      </c>
      <c r="R1322" s="1">
        <v>32503</v>
      </c>
      <c r="S1322" s="2">
        <v>42124</v>
      </c>
      <c r="T1322" s="2">
        <v>42128</v>
      </c>
      <c r="U1322" s="1">
        <v>-256.01799999999997</v>
      </c>
      <c r="V1322" s="1">
        <v>4</v>
      </c>
      <c r="W1322" s="1">
        <v>59.49</v>
      </c>
      <c r="X1322" s="1">
        <v>91408</v>
      </c>
      <c r="Y1322" s="1">
        <f>Table1[[#This Row],[Unit Price]]-Table1[[#This Row],[Discount]]</f>
        <v>13.450000000000001</v>
      </c>
      <c r="Z1322" s="1" t="s">
        <v>3219</v>
      </c>
    </row>
    <row r="1323" spans="1:26" x14ac:dyDescent="0.2">
      <c r="A1323" s="3">
        <v>2823</v>
      </c>
      <c r="B1323" s="3" t="s">
        <v>2334</v>
      </c>
      <c r="C1323" s="3" t="s">
        <v>23</v>
      </c>
      <c r="D1323" s="3">
        <v>0.02</v>
      </c>
      <c r="E1323" s="3">
        <v>21.98</v>
      </c>
      <c r="F1323" s="3">
        <v>2.87</v>
      </c>
      <c r="G1323" s="3" t="s">
        <v>14</v>
      </c>
      <c r="H1323" s="3" t="s">
        <v>70</v>
      </c>
      <c r="I1323" s="3" t="s">
        <v>24</v>
      </c>
      <c r="J1323" s="3" t="s">
        <v>25</v>
      </c>
      <c r="K1323" s="3" t="s">
        <v>18</v>
      </c>
      <c r="L1323" s="3" t="s">
        <v>1714</v>
      </c>
      <c r="M1323" s="3">
        <v>0.55000000000000004</v>
      </c>
      <c r="N1323" s="3" t="s">
        <v>8</v>
      </c>
      <c r="O1323" s="3" t="s">
        <v>35</v>
      </c>
      <c r="P1323" s="3" t="s">
        <v>272</v>
      </c>
      <c r="Q1323" s="3" t="s">
        <v>2335</v>
      </c>
      <c r="R1323" s="3">
        <v>89031</v>
      </c>
      <c r="S1323" s="4">
        <v>42124</v>
      </c>
      <c r="T1323" s="4">
        <v>42126</v>
      </c>
      <c r="U1323" s="3">
        <v>165.6345</v>
      </c>
      <c r="V1323" s="3">
        <v>11</v>
      </c>
      <c r="W1323" s="3">
        <v>240.05</v>
      </c>
      <c r="X1323" s="3">
        <v>87240</v>
      </c>
      <c r="Y1323" s="3">
        <f>Table1[[#This Row],[Unit Price]]-Table1[[#This Row],[Discount]]</f>
        <v>21.96</v>
      </c>
      <c r="Z1323" s="3" t="s">
        <v>3221</v>
      </c>
    </row>
    <row r="1324" spans="1:26" x14ac:dyDescent="0.2">
      <c r="A1324" s="1">
        <v>1989</v>
      </c>
      <c r="B1324" s="1" t="s">
        <v>669</v>
      </c>
      <c r="C1324" s="1" t="s">
        <v>92</v>
      </c>
      <c r="D1324" s="1">
        <v>0.1</v>
      </c>
      <c r="E1324" s="1">
        <v>1.6</v>
      </c>
      <c r="F1324" s="1">
        <v>1.29</v>
      </c>
      <c r="G1324" s="1" t="s">
        <v>14</v>
      </c>
      <c r="H1324" s="1" t="s">
        <v>47</v>
      </c>
      <c r="I1324" s="1" t="s">
        <v>24</v>
      </c>
      <c r="J1324" s="1" t="s">
        <v>25</v>
      </c>
      <c r="K1324" s="1" t="s">
        <v>26</v>
      </c>
      <c r="L1324" s="1" t="s">
        <v>2336</v>
      </c>
      <c r="M1324" s="1">
        <v>0.42</v>
      </c>
      <c r="N1324" s="1" t="s">
        <v>8</v>
      </c>
      <c r="O1324" s="1" t="s">
        <v>35</v>
      </c>
      <c r="P1324" s="1" t="s">
        <v>122</v>
      </c>
      <c r="Q1324" s="1" t="s">
        <v>671</v>
      </c>
      <c r="R1324" s="1">
        <v>84117</v>
      </c>
      <c r="S1324" s="2">
        <v>42124</v>
      </c>
      <c r="T1324" s="2">
        <v>42124</v>
      </c>
      <c r="U1324" s="1">
        <v>-14.990399999999999</v>
      </c>
      <c r="V1324" s="1">
        <v>11</v>
      </c>
      <c r="W1324" s="1">
        <v>16.88</v>
      </c>
      <c r="X1324" s="1">
        <v>90003</v>
      </c>
      <c r="Y1324" s="1">
        <f>Table1[[#This Row],[Unit Price]]-Table1[[#This Row],[Discount]]</f>
        <v>1.5</v>
      </c>
      <c r="Z1324" s="1" t="s">
        <v>3221</v>
      </c>
    </row>
    <row r="1325" spans="1:26" x14ac:dyDescent="0.2">
      <c r="A1325" s="3">
        <v>2394</v>
      </c>
      <c r="B1325" s="3" t="s">
        <v>2337</v>
      </c>
      <c r="C1325" s="3" t="s">
        <v>1</v>
      </c>
      <c r="D1325" s="3">
        <v>0.01</v>
      </c>
      <c r="E1325" s="3">
        <v>11.7</v>
      </c>
      <c r="F1325" s="3">
        <v>5.63</v>
      </c>
      <c r="G1325" s="3" t="s">
        <v>14</v>
      </c>
      <c r="H1325" s="3" t="s">
        <v>70</v>
      </c>
      <c r="I1325" s="3" t="s">
        <v>24</v>
      </c>
      <c r="J1325" s="3" t="s">
        <v>48</v>
      </c>
      <c r="K1325" s="3" t="s">
        <v>49</v>
      </c>
      <c r="L1325" s="3" t="s">
        <v>2338</v>
      </c>
      <c r="M1325" s="3">
        <v>0.4</v>
      </c>
      <c r="N1325" s="3" t="s">
        <v>8</v>
      </c>
      <c r="O1325" s="3" t="s">
        <v>9</v>
      </c>
      <c r="P1325" s="3" t="s">
        <v>51</v>
      </c>
      <c r="Q1325" s="3" t="s">
        <v>2339</v>
      </c>
      <c r="R1325" s="3">
        <v>30328</v>
      </c>
      <c r="S1325" s="4">
        <v>42125</v>
      </c>
      <c r="T1325" s="4">
        <v>42127</v>
      </c>
      <c r="U1325" s="3">
        <v>39.21</v>
      </c>
      <c r="V1325" s="3">
        <v>16</v>
      </c>
      <c r="W1325" s="3">
        <v>196.69</v>
      </c>
      <c r="X1325" s="3">
        <v>86949</v>
      </c>
      <c r="Y1325" s="3">
        <f>Table1[[#This Row],[Unit Price]]-Table1[[#This Row],[Discount]]</f>
        <v>11.69</v>
      </c>
      <c r="Z1325" s="3" t="s">
        <v>3219</v>
      </c>
    </row>
    <row r="1326" spans="1:26" x14ac:dyDescent="0.2">
      <c r="A1326" s="1">
        <v>2394</v>
      </c>
      <c r="B1326" s="1" t="s">
        <v>2337</v>
      </c>
      <c r="C1326" s="1" t="s">
        <v>1</v>
      </c>
      <c r="D1326" s="1">
        <v>0.03</v>
      </c>
      <c r="E1326" s="1">
        <v>4.55</v>
      </c>
      <c r="F1326" s="1">
        <v>1.49</v>
      </c>
      <c r="G1326" s="1" t="s">
        <v>14</v>
      </c>
      <c r="H1326" s="1" t="s">
        <v>70</v>
      </c>
      <c r="I1326" s="1" t="s">
        <v>24</v>
      </c>
      <c r="J1326" s="1" t="s">
        <v>48</v>
      </c>
      <c r="K1326" s="1" t="s">
        <v>49</v>
      </c>
      <c r="L1326" s="1" t="s">
        <v>1479</v>
      </c>
      <c r="M1326" s="1">
        <v>0.35</v>
      </c>
      <c r="N1326" s="1" t="s">
        <v>8</v>
      </c>
      <c r="O1326" s="1" t="s">
        <v>9</v>
      </c>
      <c r="P1326" s="1" t="s">
        <v>51</v>
      </c>
      <c r="Q1326" s="1" t="s">
        <v>2339</v>
      </c>
      <c r="R1326" s="1">
        <v>30328</v>
      </c>
      <c r="S1326" s="2">
        <v>42125</v>
      </c>
      <c r="T1326" s="2">
        <v>42125</v>
      </c>
      <c r="U1326" s="1">
        <v>100.38</v>
      </c>
      <c r="V1326" s="1">
        <v>9</v>
      </c>
      <c r="W1326" s="1">
        <v>40.28</v>
      </c>
      <c r="X1326" s="1">
        <v>86949</v>
      </c>
      <c r="Y1326" s="1">
        <f>Table1[[#This Row],[Unit Price]]-Table1[[#This Row],[Discount]]</f>
        <v>4.5199999999999996</v>
      </c>
      <c r="Z1326" s="1" t="s">
        <v>3219</v>
      </c>
    </row>
    <row r="1327" spans="1:26" x14ac:dyDescent="0.2">
      <c r="A1327" s="3">
        <v>2724</v>
      </c>
      <c r="B1327" s="3" t="s">
        <v>2340</v>
      </c>
      <c r="C1327" s="3" t="s">
        <v>1</v>
      </c>
      <c r="D1327" s="3">
        <v>0.06</v>
      </c>
      <c r="E1327" s="3">
        <v>4.9800000000000004</v>
      </c>
      <c r="F1327" s="3">
        <v>7.44</v>
      </c>
      <c r="G1327" s="3" t="s">
        <v>14</v>
      </c>
      <c r="H1327" s="3" t="s">
        <v>47</v>
      </c>
      <c r="I1327" s="3" t="s">
        <v>24</v>
      </c>
      <c r="J1327" s="3" t="s">
        <v>64</v>
      </c>
      <c r="K1327" s="3" t="s">
        <v>49</v>
      </c>
      <c r="L1327" s="3" t="s">
        <v>2150</v>
      </c>
      <c r="M1327" s="3">
        <v>0.36</v>
      </c>
      <c r="N1327" s="3" t="s">
        <v>8</v>
      </c>
      <c r="O1327" s="3" t="s">
        <v>9</v>
      </c>
      <c r="P1327" s="3" t="s">
        <v>376</v>
      </c>
      <c r="Q1327" s="3" t="s">
        <v>2341</v>
      </c>
      <c r="R1327" s="3">
        <v>37421</v>
      </c>
      <c r="S1327" s="4">
        <v>42125</v>
      </c>
      <c r="T1327" s="4">
        <v>42126</v>
      </c>
      <c r="U1327" s="3">
        <v>-37.561999999999998</v>
      </c>
      <c r="V1327" s="3">
        <v>10</v>
      </c>
      <c r="W1327" s="3">
        <v>53.21</v>
      </c>
      <c r="X1327" s="3">
        <v>88959</v>
      </c>
      <c r="Y1327" s="3">
        <f>Table1[[#This Row],[Unit Price]]-Table1[[#This Row],[Discount]]</f>
        <v>4.9200000000000008</v>
      </c>
      <c r="Z1327" s="3" t="s">
        <v>3219</v>
      </c>
    </row>
    <row r="1328" spans="1:26" x14ac:dyDescent="0.2">
      <c r="A1328" s="1">
        <v>2724</v>
      </c>
      <c r="B1328" s="1" t="s">
        <v>2340</v>
      </c>
      <c r="C1328" s="1" t="s">
        <v>1</v>
      </c>
      <c r="D1328" s="1">
        <v>0.01</v>
      </c>
      <c r="E1328" s="1">
        <v>6.48</v>
      </c>
      <c r="F1328" s="1">
        <v>7.37</v>
      </c>
      <c r="G1328" s="1" t="s">
        <v>14</v>
      </c>
      <c r="H1328" s="1" t="s">
        <v>47</v>
      </c>
      <c r="I1328" s="1" t="s">
        <v>24</v>
      </c>
      <c r="J1328" s="1" t="s">
        <v>64</v>
      </c>
      <c r="K1328" s="1" t="s">
        <v>49</v>
      </c>
      <c r="L1328" s="1" t="s">
        <v>1591</v>
      </c>
      <c r="M1328" s="1">
        <v>0.37</v>
      </c>
      <c r="N1328" s="1" t="s">
        <v>8</v>
      </c>
      <c r="O1328" s="1" t="s">
        <v>9</v>
      </c>
      <c r="P1328" s="1" t="s">
        <v>376</v>
      </c>
      <c r="Q1328" s="1" t="s">
        <v>2341</v>
      </c>
      <c r="R1328" s="1">
        <v>37421</v>
      </c>
      <c r="S1328" s="2">
        <v>42125</v>
      </c>
      <c r="T1328" s="2">
        <v>42127</v>
      </c>
      <c r="U1328" s="1">
        <v>-449.69400000000002</v>
      </c>
      <c r="V1328" s="1">
        <v>18</v>
      </c>
      <c r="W1328" s="1">
        <v>122.8</v>
      </c>
      <c r="X1328" s="1">
        <v>88959</v>
      </c>
      <c r="Y1328" s="1">
        <f>Table1[[#This Row],[Unit Price]]-Table1[[#This Row],[Discount]]</f>
        <v>6.4700000000000006</v>
      </c>
      <c r="Z1328" s="1" t="s">
        <v>3219</v>
      </c>
    </row>
    <row r="1329" spans="1:26" x14ac:dyDescent="0.2">
      <c r="A1329" s="3">
        <v>1271</v>
      </c>
      <c r="B1329" s="3" t="s">
        <v>2087</v>
      </c>
      <c r="C1329" s="3" t="s">
        <v>23</v>
      </c>
      <c r="D1329" s="3">
        <v>0.1</v>
      </c>
      <c r="E1329" s="3">
        <v>34.229999999999997</v>
      </c>
      <c r="F1329" s="3">
        <v>5.0199999999999996</v>
      </c>
      <c r="G1329" s="3" t="s">
        <v>14</v>
      </c>
      <c r="H1329" s="3" t="s">
        <v>70</v>
      </c>
      <c r="I1329" s="3" t="s">
        <v>4</v>
      </c>
      <c r="J1329" s="3" t="s">
        <v>102</v>
      </c>
      <c r="K1329" s="3" t="s">
        <v>49</v>
      </c>
      <c r="L1329" s="3" t="s">
        <v>1294</v>
      </c>
      <c r="M1329" s="3">
        <v>0.55000000000000004</v>
      </c>
      <c r="N1329" s="3" t="s">
        <v>8</v>
      </c>
      <c r="O1329" s="3" t="s">
        <v>35</v>
      </c>
      <c r="P1329" s="3" t="s">
        <v>66</v>
      </c>
      <c r="Q1329" s="3" t="s">
        <v>2088</v>
      </c>
      <c r="R1329" s="3">
        <v>91941</v>
      </c>
      <c r="S1329" s="4">
        <v>42125</v>
      </c>
      <c r="T1329" s="4">
        <v>42130</v>
      </c>
      <c r="U1329" s="3">
        <v>151.56540000000001</v>
      </c>
      <c r="V1329" s="3">
        <v>7</v>
      </c>
      <c r="W1329" s="3">
        <v>219.66</v>
      </c>
      <c r="X1329" s="3">
        <v>88411</v>
      </c>
      <c r="Y1329" s="3">
        <f>Table1[[#This Row],[Unit Price]]-Table1[[#This Row],[Discount]]</f>
        <v>34.129999999999995</v>
      </c>
      <c r="Z1329" s="3" t="s">
        <v>3221</v>
      </c>
    </row>
    <row r="1330" spans="1:26" x14ac:dyDescent="0.2">
      <c r="A1330" s="1">
        <v>1383</v>
      </c>
      <c r="B1330" s="1" t="s">
        <v>2342</v>
      </c>
      <c r="C1330" s="1" t="s">
        <v>92</v>
      </c>
      <c r="D1330" s="1">
        <v>0.03</v>
      </c>
      <c r="E1330" s="1">
        <v>2.23</v>
      </c>
      <c r="F1330" s="1">
        <v>4.57</v>
      </c>
      <c r="G1330" s="1" t="s">
        <v>14</v>
      </c>
      <c r="H1330" s="1" t="s">
        <v>15</v>
      </c>
      <c r="I1330" s="1" t="s">
        <v>4</v>
      </c>
      <c r="J1330" s="1" t="s">
        <v>102</v>
      </c>
      <c r="K1330" s="1" t="s">
        <v>18</v>
      </c>
      <c r="L1330" s="1" t="s">
        <v>2343</v>
      </c>
      <c r="M1330" s="1">
        <v>0.41</v>
      </c>
      <c r="N1330" s="1" t="s">
        <v>8</v>
      </c>
      <c r="O1330" s="1" t="s">
        <v>35</v>
      </c>
      <c r="P1330" s="1" t="s">
        <v>122</v>
      </c>
      <c r="Q1330" s="1" t="s">
        <v>1208</v>
      </c>
      <c r="R1330" s="1">
        <v>84120</v>
      </c>
      <c r="S1330" s="2">
        <v>42125</v>
      </c>
      <c r="T1330" s="2">
        <v>42126</v>
      </c>
      <c r="U1330" s="1">
        <v>-93.25</v>
      </c>
      <c r="V1330" s="1">
        <v>12</v>
      </c>
      <c r="W1330" s="1">
        <v>28.66</v>
      </c>
      <c r="X1330" s="1">
        <v>89406</v>
      </c>
      <c r="Y1330" s="1">
        <f>Table1[[#This Row],[Unit Price]]-Table1[[#This Row],[Discount]]</f>
        <v>2.2000000000000002</v>
      </c>
      <c r="Z1330" s="1" t="s">
        <v>3221</v>
      </c>
    </row>
    <row r="1331" spans="1:26" x14ac:dyDescent="0.2">
      <c r="A1331" s="3">
        <v>381</v>
      </c>
      <c r="B1331" s="3" t="s">
        <v>2344</v>
      </c>
      <c r="C1331" s="3" t="s">
        <v>46</v>
      </c>
      <c r="D1331" s="3">
        <v>7.0000000000000007E-2</v>
      </c>
      <c r="E1331" s="3">
        <v>415.88</v>
      </c>
      <c r="F1331" s="3">
        <v>11.37</v>
      </c>
      <c r="G1331" s="3" t="s">
        <v>14</v>
      </c>
      <c r="H1331" s="3" t="s">
        <v>70</v>
      </c>
      <c r="I1331" s="3" t="s">
        <v>24</v>
      </c>
      <c r="J1331" s="3" t="s">
        <v>54</v>
      </c>
      <c r="K1331" s="3" t="s">
        <v>49</v>
      </c>
      <c r="L1331" s="3" t="s">
        <v>1357</v>
      </c>
      <c r="M1331" s="3">
        <v>0.56999999999999995</v>
      </c>
      <c r="N1331" s="3" t="s">
        <v>8</v>
      </c>
      <c r="O1331" s="3" t="s">
        <v>28</v>
      </c>
      <c r="P1331" s="3" t="s">
        <v>79</v>
      </c>
      <c r="Q1331" s="3" t="s">
        <v>1823</v>
      </c>
      <c r="R1331" s="3">
        <v>61701</v>
      </c>
      <c r="S1331" s="4">
        <v>42125</v>
      </c>
      <c r="T1331" s="4">
        <v>42125</v>
      </c>
      <c r="U1331" s="3">
        <v>-539.59</v>
      </c>
      <c r="V1331" s="3">
        <v>1</v>
      </c>
      <c r="W1331" s="3">
        <v>394.51</v>
      </c>
      <c r="X1331" s="3">
        <v>88929</v>
      </c>
      <c r="Y1331" s="3">
        <f>Table1[[#This Row],[Unit Price]]-Table1[[#This Row],[Discount]]</f>
        <v>415.81</v>
      </c>
      <c r="Z1331" s="3" t="s">
        <v>3220</v>
      </c>
    </row>
    <row r="1332" spans="1:26" x14ac:dyDescent="0.2">
      <c r="A1332" s="1">
        <v>1193</v>
      </c>
      <c r="B1332" s="1" t="s">
        <v>1327</v>
      </c>
      <c r="C1332" s="1" t="s">
        <v>46</v>
      </c>
      <c r="D1332" s="1">
        <v>0.03</v>
      </c>
      <c r="E1332" s="1">
        <v>5.98</v>
      </c>
      <c r="F1332" s="1">
        <v>1.49</v>
      </c>
      <c r="G1332" s="1" t="s">
        <v>14</v>
      </c>
      <c r="H1332" s="1" t="s">
        <v>3</v>
      </c>
      <c r="I1332" s="1" t="s">
        <v>24</v>
      </c>
      <c r="J1332" s="1" t="s">
        <v>48</v>
      </c>
      <c r="K1332" s="1" t="s">
        <v>49</v>
      </c>
      <c r="L1332" s="1" t="s">
        <v>1563</v>
      </c>
      <c r="M1332" s="1">
        <v>0.39</v>
      </c>
      <c r="N1332" s="1" t="s">
        <v>8</v>
      </c>
      <c r="O1332" s="1" t="s">
        <v>87</v>
      </c>
      <c r="P1332" s="1" t="s">
        <v>350</v>
      </c>
      <c r="Q1332" s="1" t="s">
        <v>42</v>
      </c>
      <c r="R1332" s="1">
        <v>20016</v>
      </c>
      <c r="S1332" s="2">
        <v>42125</v>
      </c>
      <c r="T1332" s="2">
        <v>42127</v>
      </c>
      <c r="U1332" s="1">
        <v>38.08</v>
      </c>
      <c r="V1332" s="1">
        <v>85</v>
      </c>
      <c r="W1332" s="1">
        <v>517.85</v>
      </c>
      <c r="X1332" s="1">
        <v>38852</v>
      </c>
      <c r="Y1332" s="1">
        <f>Table1[[#This Row],[Unit Price]]-Table1[[#This Row],[Discount]]</f>
        <v>5.95</v>
      </c>
      <c r="Z1332" s="1" t="s">
        <v>3222</v>
      </c>
    </row>
    <row r="1333" spans="1:26" x14ac:dyDescent="0.2">
      <c r="A1333" s="3">
        <v>1194</v>
      </c>
      <c r="B1333" s="3" t="s">
        <v>2345</v>
      </c>
      <c r="C1333" s="3" t="s">
        <v>46</v>
      </c>
      <c r="D1333" s="3">
        <v>0.03</v>
      </c>
      <c r="E1333" s="3">
        <v>5.98</v>
      </c>
      <c r="F1333" s="3">
        <v>1.49</v>
      </c>
      <c r="G1333" s="3" t="s">
        <v>14</v>
      </c>
      <c r="H1333" s="3" t="s">
        <v>3</v>
      </c>
      <c r="I1333" s="3" t="s">
        <v>24</v>
      </c>
      <c r="J1333" s="3" t="s">
        <v>48</v>
      </c>
      <c r="K1333" s="3" t="s">
        <v>49</v>
      </c>
      <c r="L1333" s="3" t="s">
        <v>1563</v>
      </c>
      <c r="M1333" s="3">
        <v>0.39</v>
      </c>
      <c r="N1333" s="3" t="s">
        <v>8</v>
      </c>
      <c r="O1333" s="3" t="s">
        <v>9</v>
      </c>
      <c r="P1333" s="3" t="s">
        <v>99</v>
      </c>
      <c r="Q1333" s="3" t="s">
        <v>2346</v>
      </c>
      <c r="R1333" s="3">
        <v>34142</v>
      </c>
      <c r="S1333" s="4">
        <v>42125</v>
      </c>
      <c r="T1333" s="4">
        <v>42127</v>
      </c>
      <c r="U1333" s="3">
        <v>20.495999999999999</v>
      </c>
      <c r="V1333" s="3">
        <v>21</v>
      </c>
      <c r="W1333" s="3">
        <v>127.94</v>
      </c>
      <c r="X1333" s="3">
        <v>87586</v>
      </c>
      <c r="Y1333" s="3">
        <f>Table1[[#This Row],[Unit Price]]-Table1[[#This Row],[Discount]]</f>
        <v>5.95</v>
      </c>
      <c r="Z1333" s="3" t="s">
        <v>3219</v>
      </c>
    </row>
    <row r="1334" spans="1:26" x14ac:dyDescent="0.2">
      <c r="A1334" s="1">
        <v>3139</v>
      </c>
      <c r="B1334" s="1" t="s">
        <v>2347</v>
      </c>
      <c r="C1334" s="1" t="s">
        <v>1</v>
      </c>
      <c r="D1334" s="1">
        <v>0.09</v>
      </c>
      <c r="E1334" s="1">
        <v>280.98</v>
      </c>
      <c r="F1334" s="1">
        <v>57</v>
      </c>
      <c r="G1334" s="1" t="s">
        <v>2</v>
      </c>
      <c r="H1334" s="1" t="s">
        <v>47</v>
      </c>
      <c r="I1334" s="1" t="s">
        <v>4</v>
      </c>
      <c r="J1334" s="1" t="s">
        <v>85</v>
      </c>
      <c r="K1334" s="1" t="s">
        <v>33</v>
      </c>
      <c r="L1334" s="1" t="s">
        <v>838</v>
      </c>
      <c r="M1334" s="1">
        <v>0.78</v>
      </c>
      <c r="N1334" s="1" t="s">
        <v>8</v>
      </c>
      <c r="O1334" s="1" t="s">
        <v>87</v>
      </c>
      <c r="P1334" s="1" t="s">
        <v>373</v>
      </c>
      <c r="Q1334" s="1" t="s">
        <v>2348</v>
      </c>
      <c r="R1334" s="1">
        <v>7016</v>
      </c>
      <c r="S1334" s="2">
        <v>42126</v>
      </c>
      <c r="T1334" s="2">
        <v>42129</v>
      </c>
      <c r="U1334" s="1">
        <v>252.488</v>
      </c>
      <c r="V1334" s="1">
        <v>31</v>
      </c>
      <c r="W1334" s="1">
        <v>7974.21</v>
      </c>
      <c r="X1334" s="1">
        <v>86793</v>
      </c>
      <c r="Y1334" s="1">
        <f>Table1[[#This Row],[Unit Price]]-Table1[[#This Row],[Discount]]</f>
        <v>280.89000000000004</v>
      </c>
      <c r="Z1334" s="1" t="s">
        <v>3222</v>
      </c>
    </row>
    <row r="1335" spans="1:26" x14ac:dyDescent="0.2">
      <c r="A1335" s="3">
        <v>3367</v>
      </c>
      <c r="B1335" s="3" t="s">
        <v>2349</v>
      </c>
      <c r="C1335" s="3" t="s">
        <v>1</v>
      </c>
      <c r="D1335" s="3">
        <v>0.08</v>
      </c>
      <c r="E1335" s="3">
        <v>30.97</v>
      </c>
      <c r="F1335" s="3">
        <v>4</v>
      </c>
      <c r="G1335" s="3" t="s">
        <v>14</v>
      </c>
      <c r="H1335" s="3" t="s">
        <v>47</v>
      </c>
      <c r="I1335" s="3" t="s">
        <v>16</v>
      </c>
      <c r="J1335" s="3" t="s">
        <v>17</v>
      </c>
      <c r="K1335" s="3" t="s">
        <v>49</v>
      </c>
      <c r="L1335" s="3" t="s">
        <v>2138</v>
      </c>
      <c r="M1335" s="3">
        <v>0.74</v>
      </c>
      <c r="N1335" s="3" t="s">
        <v>8</v>
      </c>
      <c r="O1335" s="3" t="s">
        <v>87</v>
      </c>
      <c r="P1335" s="3" t="s">
        <v>293</v>
      </c>
      <c r="Q1335" s="3" t="s">
        <v>2350</v>
      </c>
      <c r="R1335" s="3">
        <v>43221</v>
      </c>
      <c r="S1335" s="4">
        <v>42126</v>
      </c>
      <c r="T1335" s="4">
        <v>42127</v>
      </c>
      <c r="U1335" s="3">
        <v>10.68</v>
      </c>
      <c r="V1335" s="3">
        <v>26</v>
      </c>
      <c r="W1335" s="3">
        <v>758.97</v>
      </c>
      <c r="X1335" s="3">
        <v>90502</v>
      </c>
      <c r="Y1335" s="3">
        <f>Table1[[#This Row],[Unit Price]]-Table1[[#This Row],[Discount]]</f>
        <v>30.89</v>
      </c>
      <c r="Z1335" s="3" t="s">
        <v>3222</v>
      </c>
    </row>
    <row r="1336" spans="1:26" x14ac:dyDescent="0.2">
      <c r="A1336" s="1">
        <v>3367</v>
      </c>
      <c r="B1336" s="1" t="s">
        <v>2349</v>
      </c>
      <c r="C1336" s="1" t="s">
        <v>1</v>
      </c>
      <c r="D1336" s="1">
        <v>0.1</v>
      </c>
      <c r="E1336" s="1">
        <v>4.13</v>
      </c>
      <c r="F1336" s="1">
        <v>0.5</v>
      </c>
      <c r="G1336" s="1" t="s">
        <v>63</v>
      </c>
      <c r="H1336" s="1" t="s">
        <v>47</v>
      </c>
      <c r="I1336" s="1" t="s">
        <v>24</v>
      </c>
      <c r="J1336" s="1" t="s">
        <v>128</v>
      </c>
      <c r="K1336" s="1" t="s">
        <v>49</v>
      </c>
      <c r="L1336" s="1" t="s">
        <v>2351</v>
      </c>
      <c r="M1336" s="1">
        <v>0.39</v>
      </c>
      <c r="N1336" s="1" t="s">
        <v>8</v>
      </c>
      <c r="O1336" s="1" t="s">
        <v>87</v>
      </c>
      <c r="P1336" s="1" t="s">
        <v>293</v>
      </c>
      <c r="Q1336" s="1" t="s">
        <v>2350</v>
      </c>
      <c r="R1336" s="1">
        <v>43221</v>
      </c>
      <c r="S1336" s="2">
        <v>42126</v>
      </c>
      <c r="T1336" s="2">
        <v>42128</v>
      </c>
      <c r="U1336" s="1">
        <v>58.263599999999997</v>
      </c>
      <c r="V1336" s="1">
        <v>18</v>
      </c>
      <c r="W1336" s="1">
        <v>84.44</v>
      </c>
      <c r="X1336" s="1">
        <v>90502</v>
      </c>
      <c r="Y1336" s="1">
        <f>Table1[[#This Row],[Unit Price]]-Table1[[#This Row],[Discount]]</f>
        <v>4.03</v>
      </c>
      <c r="Z1336" s="1" t="s">
        <v>3222</v>
      </c>
    </row>
    <row r="1337" spans="1:26" x14ac:dyDescent="0.2">
      <c r="A1337" s="3">
        <v>408</v>
      </c>
      <c r="B1337" s="3" t="s">
        <v>2352</v>
      </c>
      <c r="C1337" s="3" t="s">
        <v>23</v>
      </c>
      <c r="D1337" s="3">
        <v>7.0000000000000007E-2</v>
      </c>
      <c r="E1337" s="3">
        <v>29.17</v>
      </c>
      <c r="F1337" s="3">
        <v>6.27</v>
      </c>
      <c r="G1337" s="3" t="s">
        <v>14</v>
      </c>
      <c r="H1337" s="3" t="s">
        <v>70</v>
      </c>
      <c r="I1337" s="3" t="s">
        <v>24</v>
      </c>
      <c r="J1337" s="3" t="s">
        <v>48</v>
      </c>
      <c r="K1337" s="3" t="s">
        <v>49</v>
      </c>
      <c r="L1337" s="3" t="s">
        <v>50</v>
      </c>
      <c r="M1337" s="3">
        <v>0.37</v>
      </c>
      <c r="N1337" s="3" t="s">
        <v>8</v>
      </c>
      <c r="O1337" s="3" t="s">
        <v>28</v>
      </c>
      <c r="P1337" s="3" t="s">
        <v>163</v>
      </c>
      <c r="Q1337" s="3" t="s">
        <v>2353</v>
      </c>
      <c r="R1337" s="3">
        <v>78589</v>
      </c>
      <c r="S1337" s="4">
        <v>42126</v>
      </c>
      <c r="T1337" s="4">
        <v>42130</v>
      </c>
      <c r="U1337" s="3">
        <v>236.2371</v>
      </c>
      <c r="V1337" s="3">
        <v>14</v>
      </c>
      <c r="W1337" s="3">
        <v>400.47</v>
      </c>
      <c r="X1337" s="3">
        <v>89639</v>
      </c>
      <c r="Y1337" s="3">
        <f>Table1[[#This Row],[Unit Price]]-Table1[[#This Row],[Discount]]</f>
        <v>29.1</v>
      </c>
      <c r="Z1337" s="3" t="s">
        <v>3220</v>
      </c>
    </row>
    <row r="1338" spans="1:26" x14ac:dyDescent="0.2">
      <c r="A1338" s="1">
        <v>2426</v>
      </c>
      <c r="B1338" s="1" t="s">
        <v>1626</v>
      </c>
      <c r="C1338" s="1" t="s">
        <v>23</v>
      </c>
      <c r="D1338" s="1">
        <v>0.08</v>
      </c>
      <c r="E1338" s="1">
        <v>4.4800000000000004</v>
      </c>
      <c r="F1338" s="1">
        <v>49</v>
      </c>
      <c r="G1338" s="1" t="s">
        <v>14</v>
      </c>
      <c r="H1338" s="1" t="s">
        <v>3</v>
      </c>
      <c r="I1338" s="1" t="s">
        <v>24</v>
      </c>
      <c r="J1338" s="1" t="s">
        <v>71</v>
      </c>
      <c r="K1338" s="1" t="s">
        <v>40</v>
      </c>
      <c r="L1338" s="1" t="s">
        <v>444</v>
      </c>
      <c r="M1338" s="1">
        <v>0.6</v>
      </c>
      <c r="N1338" s="1" t="s">
        <v>8</v>
      </c>
      <c r="O1338" s="1" t="s">
        <v>28</v>
      </c>
      <c r="P1338" s="1" t="s">
        <v>163</v>
      </c>
      <c r="Q1338" s="1" t="s">
        <v>1628</v>
      </c>
      <c r="R1338" s="1">
        <v>75061</v>
      </c>
      <c r="S1338" s="2">
        <v>42126</v>
      </c>
      <c r="T1338" s="2">
        <v>42126</v>
      </c>
      <c r="U1338" s="1">
        <v>139.58009999999999</v>
      </c>
      <c r="V1338" s="1">
        <v>37</v>
      </c>
      <c r="W1338" s="1">
        <v>202.29</v>
      </c>
      <c r="X1338" s="1">
        <v>90861</v>
      </c>
      <c r="Y1338" s="1">
        <f>Table1[[#This Row],[Unit Price]]-Table1[[#This Row],[Discount]]</f>
        <v>4.4000000000000004</v>
      </c>
      <c r="Z1338" s="1" t="s">
        <v>3220</v>
      </c>
    </row>
    <row r="1339" spans="1:26" x14ac:dyDescent="0.2">
      <c r="A1339" s="3">
        <v>2426</v>
      </c>
      <c r="B1339" s="3" t="s">
        <v>1626</v>
      </c>
      <c r="C1339" s="3" t="s">
        <v>23</v>
      </c>
      <c r="D1339" s="3">
        <v>0</v>
      </c>
      <c r="E1339" s="3">
        <v>17.670000000000002</v>
      </c>
      <c r="F1339" s="3">
        <v>8.99</v>
      </c>
      <c r="G1339" s="3" t="s">
        <v>14</v>
      </c>
      <c r="H1339" s="3" t="s">
        <v>3</v>
      </c>
      <c r="I1339" s="3" t="s">
        <v>4</v>
      </c>
      <c r="J1339" s="3" t="s">
        <v>102</v>
      </c>
      <c r="K1339" s="3" t="s">
        <v>18</v>
      </c>
      <c r="L1339" s="3" t="s">
        <v>2032</v>
      </c>
      <c r="M1339" s="3">
        <v>0.47</v>
      </c>
      <c r="N1339" s="3" t="s">
        <v>8</v>
      </c>
      <c r="O1339" s="3" t="s">
        <v>28</v>
      </c>
      <c r="P1339" s="3" t="s">
        <v>163</v>
      </c>
      <c r="Q1339" s="3" t="s">
        <v>1628</v>
      </c>
      <c r="R1339" s="3">
        <v>75061</v>
      </c>
      <c r="S1339" s="4">
        <v>42126</v>
      </c>
      <c r="T1339" s="4">
        <v>42133</v>
      </c>
      <c r="U1339" s="3">
        <v>109.67</v>
      </c>
      <c r="V1339" s="3">
        <v>9</v>
      </c>
      <c r="W1339" s="3">
        <v>168.71</v>
      </c>
      <c r="X1339" s="3">
        <v>90861</v>
      </c>
      <c r="Y1339" s="3">
        <f>Table1[[#This Row],[Unit Price]]-Table1[[#This Row],[Discount]]</f>
        <v>17.670000000000002</v>
      </c>
      <c r="Z1339" s="3" t="s">
        <v>3220</v>
      </c>
    </row>
    <row r="1340" spans="1:26" x14ac:dyDescent="0.2">
      <c r="A1340" s="1">
        <v>2578</v>
      </c>
      <c r="B1340" s="1" t="s">
        <v>2354</v>
      </c>
      <c r="C1340" s="1" t="s">
        <v>23</v>
      </c>
      <c r="D1340" s="1">
        <v>0.04</v>
      </c>
      <c r="E1340" s="1">
        <v>8.6</v>
      </c>
      <c r="F1340" s="1">
        <v>6.19</v>
      </c>
      <c r="G1340" s="1" t="s">
        <v>14</v>
      </c>
      <c r="H1340" s="1" t="s">
        <v>47</v>
      </c>
      <c r="I1340" s="1" t="s">
        <v>24</v>
      </c>
      <c r="J1340" s="1" t="s">
        <v>48</v>
      </c>
      <c r="K1340" s="1" t="s">
        <v>49</v>
      </c>
      <c r="L1340" s="1" t="s">
        <v>508</v>
      </c>
      <c r="M1340" s="1">
        <v>0.38</v>
      </c>
      <c r="N1340" s="1" t="s">
        <v>8</v>
      </c>
      <c r="O1340" s="1" t="s">
        <v>9</v>
      </c>
      <c r="P1340" s="1" t="s">
        <v>140</v>
      </c>
      <c r="Q1340" s="1" t="s">
        <v>2355</v>
      </c>
      <c r="R1340" s="1">
        <v>36801</v>
      </c>
      <c r="S1340" s="2">
        <v>42126</v>
      </c>
      <c r="T1340" s="2">
        <v>42128</v>
      </c>
      <c r="U1340" s="1">
        <v>309.71159999999998</v>
      </c>
      <c r="V1340" s="1">
        <v>5</v>
      </c>
      <c r="W1340" s="1">
        <v>46.85</v>
      </c>
      <c r="X1340" s="1">
        <v>88298</v>
      </c>
      <c r="Y1340" s="1">
        <f>Table1[[#This Row],[Unit Price]]-Table1[[#This Row],[Discount]]</f>
        <v>8.56</v>
      </c>
      <c r="Z1340" s="1" t="s">
        <v>3219</v>
      </c>
    </row>
    <row r="1341" spans="1:26" x14ac:dyDescent="0.2">
      <c r="A1341" s="3">
        <v>2578</v>
      </c>
      <c r="B1341" s="3" t="s">
        <v>2354</v>
      </c>
      <c r="C1341" s="3" t="s">
        <v>23</v>
      </c>
      <c r="D1341" s="3">
        <v>0.01</v>
      </c>
      <c r="E1341" s="3">
        <v>3.58</v>
      </c>
      <c r="F1341" s="3">
        <v>1.63</v>
      </c>
      <c r="G1341" s="3" t="s">
        <v>14</v>
      </c>
      <c r="H1341" s="3" t="s">
        <v>47</v>
      </c>
      <c r="I1341" s="3" t="s">
        <v>24</v>
      </c>
      <c r="J1341" s="3" t="s">
        <v>152</v>
      </c>
      <c r="K1341" s="3" t="s">
        <v>26</v>
      </c>
      <c r="L1341" s="3" t="s">
        <v>2197</v>
      </c>
      <c r="M1341" s="3">
        <v>0.36</v>
      </c>
      <c r="N1341" s="3" t="s">
        <v>8</v>
      </c>
      <c r="O1341" s="3" t="s">
        <v>9</v>
      </c>
      <c r="P1341" s="3" t="s">
        <v>140</v>
      </c>
      <c r="Q1341" s="3" t="s">
        <v>2355</v>
      </c>
      <c r="R1341" s="3">
        <v>36801</v>
      </c>
      <c r="S1341" s="4">
        <v>42126</v>
      </c>
      <c r="T1341" s="4">
        <v>42130</v>
      </c>
      <c r="U1341" s="3">
        <v>-128.85599999999999</v>
      </c>
      <c r="V1341" s="3">
        <v>26</v>
      </c>
      <c r="W1341" s="3">
        <v>93.57</v>
      </c>
      <c r="X1341" s="3">
        <v>88298</v>
      </c>
      <c r="Y1341" s="3">
        <f>Table1[[#This Row],[Unit Price]]-Table1[[#This Row],[Discount]]</f>
        <v>3.5700000000000003</v>
      </c>
      <c r="Z1341" s="3" t="s">
        <v>3219</v>
      </c>
    </row>
    <row r="1342" spans="1:26" x14ac:dyDescent="0.2">
      <c r="A1342" s="1">
        <v>2578</v>
      </c>
      <c r="B1342" s="1" t="s">
        <v>2354</v>
      </c>
      <c r="C1342" s="1" t="s">
        <v>23</v>
      </c>
      <c r="D1342" s="1">
        <v>0.08</v>
      </c>
      <c r="E1342" s="1">
        <v>105.49</v>
      </c>
      <c r="F1342" s="1">
        <v>41.64</v>
      </c>
      <c r="G1342" s="1" t="s">
        <v>2</v>
      </c>
      <c r="H1342" s="1" t="s">
        <v>47</v>
      </c>
      <c r="I1342" s="1" t="s">
        <v>4</v>
      </c>
      <c r="J1342" s="1" t="s">
        <v>5</v>
      </c>
      <c r="K1342" s="1" t="s">
        <v>6</v>
      </c>
      <c r="L1342" s="1" t="s">
        <v>2356</v>
      </c>
      <c r="M1342" s="1">
        <v>0.75</v>
      </c>
      <c r="N1342" s="1" t="s">
        <v>8</v>
      </c>
      <c r="O1342" s="1" t="s">
        <v>9</v>
      </c>
      <c r="P1342" s="1" t="s">
        <v>140</v>
      </c>
      <c r="Q1342" s="1" t="s">
        <v>2355</v>
      </c>
      <c r="R1342" s="1">
        <v>36801</v>
      </c>
      <c r="S1342" s="2">
        <v>42126</v>
      </c>
      <c r="T1342" s="2">
        <v>42133</v>
      </c>
      <c r="U1342" s="1">
        <v>-36.945999999999998</v>
      </c>
      <c r="V1342" s="1">
        <v>34</v>
      </c>
      <c r="W1342" s="1">
        <v>2694.49</v>
      </c>
      <c r="X1342" s="1">
        <v>88298</v>
      </c>
      <c r="Y1342" s="1">
        <f>Table1[[#This Row],[Unit Price]]-Table1[[#This Row],[Discount]]</f>
        <v>105.41</v>
      </c>
      <c r="Z1342" s="1" t="s">
        <v>3219</v>
      </c>
    </row>
    <row r="1343" spans="1:26" x14ac:dyDescent="0.2">
      <c r="A1343" s="3">
        <v>2531</v>
      </c>
      <c r="B1343" s="3" t="s">
        <v>2357</v>
      </c>
      <c r="C1343" s="3" t="s">
        <v>92</v>
      </c>
      <c r="D1343" s="3">
        <v>0.08</v>
      </c>
      <c r="E1343" s="3">
        <v>4</v>
      </c>
      <c r="F1343" s="3">
        <v>1.3</v>
      </c>
      <c r="G1343" s="3" t="s">
        <v>14</v>
      </c>
      <c r="H1343" s="3" t="s">
        <v>3</v>
      </c>
      <c r="I1343" s="3" t="s">
        <v>24</v>
      </c>
      <c r="J1343" s="3" t="s">
        <v>64</v>
      </c>
      <c r="K1343" s="3" t="s">
        <v>26</v>
      </c>
      <c r="L1343" s="3" t="s">
        <v>347</v>
      </c>
      <c r="M1343" s="3">
        <v>0.37</v>
      </c>
      <c r="N1343" s="3" t="s">
        <v>8</v>
      </c>
      <c r="O1343" s="3" t="s">
        <v>35</v>
      </c>
      <c r="P1343" s="3" t="s">
        <v>66</v>
      </c>
      <c r="Q1343" s="3" t="s">
        <v>2358</v>
      </c>
      <c r="R1343" s="3">
        <v>93422</v>
      </c>
      <c r="S1343" s="4">
        <v>42126</v>
      </c>
      <c r="T1343" s="4">
        <v>42128</v>
      </c>
      <c r="U1343" s="3">
        <v>28.4</v>
      </c>
      <c r="V1343" s="3">
        <v>14</v>
      </c>
      <c r="W1343" s="3">
        <v>51.99</v>
      </c>
      <c r="X1343" s="3">
        <v>87452</v>
      </c>
      <c r="Y1343" s="3">
        <f>Table1[[#This Row],[Unit Price]]-Table1[[#This Row],[Discount]]</f>
        <v>3.92</v>
      </c>
      <c r="Z1343" s="3" t="s">
        <v>3221</v>
      </c>
    </row>
    <row r="1344" spans="1:26" x14ac:dyDescent="0.2">
      <c r="A1344" s="1">
        <v>27</v>
      </c>
      <c r="B1344" s="1" t="s">
        <v>2359</v>
      </c>
      <c r="C1344" s="1" t="s">
        <v>46</v>
      </c>
      <c r="D1344" s="1">
        <v>0.04</v>
      </c>
      <c r="E1344" s="1">
        <v>4.1399999999999997</v>
      </c>
      <c r="F1344" s="1">
        <v>6.6</v>
      </c>
      <c r="G1344" s="1" t="s">
        <v>14</v>
      </c>
      <c r="H1344" s="1" t="s">
        <v>70</v>
      </c>
      <c r="I1344" s="1" t="s">
        <v>4</v>
      </c>
      <c r="J1344" s="1" t="s">
        <v>102</v>
      </c>
      <c r="K1344" s="1" t="s">
        <v>49</v>
      </c>
      <c r="L1344" s="1" t="s">
        <v>388</v>
      </c>
      <c r="M1344" s="1">
        <v>0.49</v>
      </c>
      <c r="N1344" s="1" t="s">
        <v>8</v>
      </c>
      <c r="O1344" s="1" t="s">
        <v>35</v>
      </c>
      <c r="P1344" s="1" t="s">
        <v>66</v>
      </c>
      <c r="Q1344" s="1" t="s">
        <v>1939</v>
      </c>
      <c r="R1344" s="1">
        <v>90712</v>
      </c>
      <c r="S1344" s="2">
        <v>42126</v>
      </c>
      <c r="T1344" s="2">
        <v>42128</v>
      </c>
      <c r="U1344" s="1">
        <v>8.8940000000000001</v>
      </c>
      <c r="V1344" s="1">
        <v>12</v>
      </c>
      <c r="W1344" s="1">
        <v>54.78</v>
      </c>
      <c r="X1344" s="1">
        <v>87652</v>
      </c>
      <c r="Y1344" s="1">
        <f>Table1[[#This Row],[Unit Price]]-Table1[[#This Row],[Discount]]</f>
        <v>4.0999999999999996</v>
      </c>
      <c r="Z1344" s="1" t="s">
        <v>3221</v>
      </c>
    </row>
    <row r="1345" spans="1:26" x14ac:dyDescent="0.2">
      <c r="A1345" s="3">
        <v>3386</v>
      </c>
      <c r="B1345" s="3" t="s">
        <v>2360</v>
      </c>
      <c r="C1345" s="3" t="s">
        <v>1</v>
      </c>
      <c r="D1345" s="3">
        <v>0</v>
      </c>
      <c r="E1345" s="3">
        <v>2.61</v>
      </c>
      <c r="F1345" s="3">
        <v>0.5</v>
      </c>
      <c r="G1345" s="3" t="s">
        <v>14</v>
      </c>
      <c r="H1345" s="3" t="s">
        <v>70</v>
      </c>
      <c r="I1345" s="3" t="s">
        <v>24</v>
      </c>
      <c r="J1345" s="3" t="s">
        <v>128</v>
      </c>
      <c r="K1345" s="3" t="s">
        <v>49</v>
      </c>
      <c r="L1345" s="3" t="s">
        <v>1343</v>
      </c>
      <c r="M1345" s="3">
        <v>0.39</v>
      </c>
      <c r="N1345" s="3" t="s">
        <v>8</v>
      </c>
      <c r="O1345" s="3" t="s">
        <v>87</v>
      </c>
      <c r="P1345" s="3" t="s">
        <v>293</v>
      </c>
      <c r="Q1345" s="3" t="s">
        <v>2174</v>
      </c>
      <c r="R1345" s="3">
        <v>43402</v>
      </c>
      <c r="S1345" s="4">
        <v>42127</v>
      </c>
      <c r="T1345" s="4">
        <v>42129</v>
      </c>
      <c r="U1345" s="3">
        <v>19.554600000000001</v>
      </c>
      <c r="V1345" s="3">
        <v>10</v>
      </c>
      <c r="W1345" s="3">
        <v>28.34</v>
      </c>
      <c r="X1345" s="3">
        <v>88746</v>
      </c>
      <c r="Y1345" s="3">
        <f>Table1[[#This Row],[Unit Price]]-Table1[[#This Row],[Discount]]</f>
        <v>2.61</v>
      </c>
      <c r="Z1345" s="3" t="s">
        <v>3222</v>
      </c>
    </row>
    <row r="1346" spans="1:26" x14ac:dyDescent="0.2">
      <c r="A1346" s="1">
        <v>3386</v>
      </c>
      <c r="B1346" s="1" t="s">
        <v>2360</v>
      </c>
      <c r="C1346" s="1" t="s">
        <v>1</v>
      </c>
      <c r="D1346" s="1">
        <v>0.04</v>
      </c>
      <c r="E1346" s="1">
        <v>25.38</v>
      </c>
      <c r="F1346" s="1">
        <v>8.99</v>
      </c>
      <c r="G1346" s="1" t="s">
        <v>63</v>
      </c>
      <c r="H1346" s="1" t="s">
        <v>70</v>
      </c>
      <c r="I1346" s="1" t="s">
        <v>4</v>
      </c>
      <c r="J1346" s="1" t="s">
        <v>102</v>
      </c>
      <c r="K1346" s="1" t="s">
        <v>18</v>
      </c>
      <c r="L1346" s="1" t="s">
        <v>2361</v>
      </c>
      <c r="M1346" s="1">
        <v>0.5</v>
      </c>
      <c r="N1346" s="1" t="s">
        <v>8</v>
      </c>
      <c r="O1346" s="1" t="s">
        <v>87</v>
      </c>
      <c r="P1346" s="1" t="s">
        <v>293</v>
      </c>
      <c r="Q1346" s="1" t="s">
        <v>2174</v>
      </c>
      <c r="R1346" s="1">
        <v>43402</v>
      </c>
      <c r="S1346" s="2">
        <v>42127</v>
      </c>
      <c r="T1346" s="2">
        <v>42130</v>
      </c>
      <c r="U1346" s="1">
        <v>152.482</v>
      </c>
      <c r="V1346" s="1">
        <v>35</v>
      </c>
      <c r="W1346" s="1">
        <v>861.3</v>
      </c>
      <c r="X1346" s="1">
        <v>88746</v>
      </c>
      <c r="Y1346" s="1">
        <f>Table1[[#This Row],[Unit Price]]-Table1[[#This Row],[Discount]]</f>
        <v>25.34</v>
      </c>
      <c r="Z1346" s="1" t="s">
        <v>3222</v>
      </c>
    </row>
    <row r="1347" spans="1:26" x14ac:dyDescent="0.2">
      <c r="A1347" s="3">
        <v>2157</v>
      </c>
      <c r="B1347" s="3" t="s">
        <v>1657</v>
      </c>
      <c r="C1347" s="3" t="s">
        <v>13</v>
      </c>
      <c r="D1347" s="3">
        <v>7.0000000000000007E-2</v>
      </c>
      <c r="E1347" s="3">
        <v>30.93</v>
      </c>
      <c r="F1347" s="3">
        <v>3.92</v>
      </c>
      <c r="G1347" s="3" t="s">
        <v>14</v>
      </c>
      <c r="H1347" s="3" t="s">
        <v>47</v>
      </c>
      <c r="I1347" s="3" t="s">
        <v>4</v>
      </c>
      <c r="J1347" s="3" t="s">
        <v>102</v>
      </c>
      <c r="K1347" s="3" t="s">
        <v>18</v>
      </c>
      <c r="L1347" s="3" t="s">
        <v>1627</v>
      </c>
      <c r="M1347" s="3">
        <v>0.44</v>
      </c>
      <c r="N1347" s="3" t="s">
        <v>8</v>
      </c>
      <c r="O1347" s="3" t="s">
        <v>28</v>
      </c>
      <c r="P1347" s="3" t="s">
        <v>265</v>
      </c>
      <c r="Q1347" s="3" t="s">
        <v>1659</v>
      </c>
      <c r="R1347" s="3">
        <v>48093</v>
      </c>
      <c r="S1347" s="4">
        <v>42127</v>
      </c>
      <c r="T1347" s="4">
        <v>42128</v>
      </c>
      <c r="U1347" s="3">
        <v>398.30250000000001</v>
      </c>
      <c r="V1347" s="3">
        <v>19</v>
      </c>
      <c r="W1347" s="3">
        <v>577.25</v>
      </c>
      <c r="X1347" s="3">
        <v>90386</v>
      </c>
      <c r="Y1347" s="3">
        <f>Table1[[#This Row],[Unit Price]]-Table1[[#This Row],[Discount]]</f>
        <v>30.86</v>
      </c>
      <c r="Z1347" s="3" t="s">
        <v>3220</v>
      </c>
    </row>
    <row r="1348" spans="1:26" x14ac:dyDescent="0.2">
      <c r="A1348" s="1">
        <v>2157</v>
      </c>
      <c r="B1348" s="1" t="s">
        <v>1657</v>
      </c>
      <c r="C1348" s="1" t="s">
        <v>13</v>
      </c>
      <c r="D1348" s="1">
        <v>0.05</v>
      </c>
      <c r="E1348" s="1">
        <v>297.48</v>
      </c>
      <c r="F1348" s="1">
        <v>18.059999999999999</v>
      </c>
      <c r="G1348" s="1" t="s">
        <v>2</v>
      </c>
      <c r="H1348" s="1" t="s">
        <v>47</v>
      </c>
      <c r="I1348" s="1" t="s">
        <v>16</v>
      </c>
      <c r="J1348" s="1" t="s">
        <v>32</v>
      </c>
      <c r="K1348" s="1" t="s">
        <v>33</v>
      </c>
      <c r="L1348" s="1" t="s">
        <v>363</v>
      </c>
      <c r="M1348" s="1">
        <v>0.6</v>
      </c>
      <c r="N1348" s="1" t="s">
        <v>8</v>
      </c>
      <c r="O1348" s="1" t="s">
        <v>28</v>
      </c>
      <c r="P1348" s="1" t="s">
        <v>265</v>
      </c>
      <c r="Q1348" s="1" t="s">
        <v>1659</v>
      </c>
      <c r="R1348" s="1">
        <v>48093</v>
      </c>
      <c r="S1348" s="2">
        <v>42127</v>
      </c>
      <c r="T1348" s="2">
        <v>42128</v>
      </c>
      <c r="U1348" s="1">
        <v>709.85199999999998</v>
      </c>
      <c r="V1348" s="1">
        <v>14</v>
      </c>
      <c r="W1348" s="1">
        <v>4075.18</v>
      </c>
      <c r="X1348" s="1">
        <v>90386</v>
      </c>
      <c r="Y1348" s="1">
        <f>Table1[[#This Row],[Unit Price]]-Table1[[#This Row],[Discount]]</f>
        <v>297.43</v>
      </c>
      <c r="Z1348" s="1" t="s">
        <v>3220</v>
      </c>
    </row>
    <row r="1349" spans="1:26" x14ac:dyDescent="0.2">
      <c r="A1349" s="3">
        <v>2157</v>
      </c>
      <c r="B1349" s="3" t="s">
        <v>1657</v>
      </c>
      <c r="C1349" s="3" t="s">
        <v>13</v>
      </c>
      <c r="D1349" s="3">
        <v>7.0000000000000007E-2</v>
      </c>
      <c r="E1349" s="3">
        <v>296.18</v>
      </c>
      <c r="F1349" s="3">
        <v>54.12</v>
      </c>
      <c r="G1349" s="3" t="s">
        <v>2</v>
      </c>
      <c r="H1349" s="3" t="s">
        <v>47</v>
      </c>
      <c r="I1349" s="3" t="s">
        <v>4</v>
      </c>
      <c r="J1349" s="3" t="s">
        <v>5</v>
      </c>
      <c r="K1349" s="3" t="s">
        <v>6</v>
      </c>
      <c r="L1349" s="3" t="s">
        <v>1055</v>
      </c>
      <c r="M1349" s="3">
        <v>0.76</v>
      </c>
      <c r="N1349" s="3" t="s">
        <v>8</v>
      </c>
      <c r="O1349" s="3" t="s">
        <v>28</v>
      </c>
      <c r="P1349" s="3" t="s">
        <v>265</v>
      </c>
      <c r="Q1349" s="3" t="s">
        <v>1659</v>
      </c>
      <c r="R1349" s="3">
        <v>48093</v>
      </c>
      <c r="S1349" s="4">
        <v>42127</v>
      </c>
      <c r="T1349" s="4">
        <v>42129</v>
      </c>
      <c r="U1349" s="3">
        <v>80.809200000000004</v>
      </c>
      <c r="V1349" s="3">
        <v>6</v>
      </c>
      <c r="W1349" s="3">
        <v>1798.23</v>
      </c>
      <c r="X1349" s="3">
        <v>90386</v>
      </c>
      <c r="Y1349" s="3">
        <f>Table1[[#This Row],[Unit Price]]-Table1[[#This Row],[Discount]]</f>
        <v>296.11</v>
      </c>
      <c r="Z1349" s="3" t="s">
        <v>3220</v>
      </c>
    </row>
    <row r="1350" spans="1:26" x14ac:dyDescent="0.2">
      <c r="A1350" s="1">
        <v>1391</v>
      </c>
      <c r="B1350" s="1" t="s">
        <v>2268</v>
      </c>
      <c r="C1350" s="1" t="s">
        <v>23</v>
      </c>
      <c r="D1350" s="1">
        <v>7.0000000000000007E-2</v>
      </c>
      <c r="E1350" s="1">
        <v>12.28</v>
      </c>
      <c r="F1350" s="1">
        <v>6.13</v>
      </c>
      <c r="G1350" s="1" t="s">
        <v>14</v>
      </c>
      <c r="H1350" s="1" t="s">
        <v>3</v>
      </c>
      <c r="I1350" s="1" t="s">
        <v>24</v>
      </c>
      <c r="J1350" s="1" t="s">
        <v>54</v>
      </c>
      <c r="K1350" s="1" t="s">
        <v>49</v>
      </c>
      <c r="L1350" s="1" t="s">
        <v>2362</v>
      </c>
      <c r="M1350" s="1">
        <v>0.56999999999999995</v>
      </c>
      <c r="N1350" s="1" t="s">
        <v>8</v>
      </c>
      <c r="O1350" s="1" t="s">
        <v>35</v>
      </c>
      <c r="P1350" s="1" t="s">
        <v>66</v>
      </c>
      <c r="Q1350" s="1" t="s">
        <v>2269</v>
      </c>
      <c r="R1350" s="1">
        <v>94086</v>
      </c>
      <c r="S1350" s="2">
        <v>42127</v>
      </c>
      <c r="T1350" s="2">
        <v>42134</v>
      </c>
      <c r="U1350" s="1">
        <v>15.236000000000001</v>
      </c>
      <c r="V1350" s="1">
        <v>33</v>
      </c>
      <c r="W1350" s="1">
        <v>389.59</v>
      </c>
      <c r="X1350" s="1">
        <v>88730</v>
      </c>
      <c r="Y1350" s="1">
        <f>Table1[[#This Row],[Unit Price]]-Table1[[#This Row],[Discount]]</f>
        <v>12.209999999999999</v>
      </c>
      <c r="Z1350" s="1" t="s">
        <v>3221</v>
      </c>
    </row>
    <row r="1351" spans="1:26" x14ac:dyDescent="0.2">
      <c r="A1351" s="3">
        <v>1680</v>
      </c>
      <c r="B1351" s="3" t="s">
        <v>2363</v>
      </c>
      <c r="C1351" s="3" t="s">
        <v>23</v>
      </c>
      <c r="D1351" s="3">
        <v>0.09</v>
      </c>
      <c r="E1351" s="3">
        <v>30.98</v>
      </c>
      <c r="F1351" s="3">
        <v>19.510000000000002</v>
      </c>
      <c r="G1351" s="3" t="s">
        <v>14</v>
      </c>
      <c r="H1351" s="3" t="s">
        <v>15</v>
      </c>
      <c r="I1351" s="3" t="s">
        <v>24</v>
      </c>
      <c r="J1351" s="3" t="s">
        <v>321</v>
      </c>
      <c r="K1351" s="3" t="s">
        <v>49</v>
      </c>
      <c r="L1351" s="3" t="s">
        <v>2364</v>
      </c>
      <c r="M1351" s="3">
        <v>0.36</v>
      </c>
      <c r="N1351" s="3" t="s">
        <v>8</v>
      </c>
      <c r="O1351" s="3" t="s">
        <v>87</v>
      </c>
      <c r="P1351" s="3" t="s">
        <v>293</v>
      </c>
      <c r="Q1351" s="3" t="s">
        <v>740</v>
      </c>
      <c r="R1351" s="3">
        <v>45014</v>
      </c>
      <c r="S1351" s="4">
        <v>42127</v>
      </c>
      <c r="T1351" s="4">
        <v>42129</v>
      </c>
      <c r="U1351" s="3">
        <v>-163.53</v>
      </c>
      <c r="V1351" s="3">
        <v>18</v>
      </c>
      <c r="W1351" s="3">
        <v>514.62</v>
      </c>
      <c r="X1351" s="3">
        <v>86645</v>
      </c>
      <c r="Y1351" s="3">
        <f>Table1[[#This Row],[Unit Price]]-Table1[[#This Row],[Discount]]</f>
        <v>30.89</v>
      </c>
      <c r="Z1351" s="3" t="s">
        <v>3222</v>
      </c>
    </row>
    <row r="1352" spans="1:26" x14ac:dyDescent="0.2">
      <c r="A1352" s="1">
        <v>1680</v>
      </c>
      <c r="B1352" s="1" t="s">
        <v>2363</v>
      </c>
      <c r="C1352" s="1" t="s">
        <v>23</v>
      </c>
      <c r="D1352" s="1">
        <v>0.03</v>
      </c>
      <c r="E1352" s="1">
        <v>49.34</v>
      </c>
      <c r="F1352" s="1">
        <v>10.25</v>
      </c>
      <c r="G1352" s="1" t="s">
        <v>14</v>
      </c>
      <c r="H1352" s="1" t="s">
        <v>15</v>
      </c>
      <c r="I1352" s="1" t="s">
        <v>4</v>
      </c>
      <c r="J1352" s="1" t="s">
        <v>102</v>
      </c>
      <c r="K1352" s="1" t="s">
        <v>40</v>
      </c>
      <c r="L1352" s="1" t="s">
        <v>2365</v>
      </c>
      <c r="M1352" s="1">
        <v>0.56999999999999995</v>
      </c>
      <c r="N1352" s="1" t="s">
        <v>8</v>
      </c>
      <c r="O1352" s="1" t="s">
        <v>87</v>
      </c>
      <c r="P1352" s="1" t="s">
        <v>293</v>
      </c>
      <c r="Q1352" s="1" t="s">
        <v>740</v>
      </c>
      <c r="R1352" s="1">
        <v>45014</v>
      </c>
      <c r="S1352" s="2">
        <v>42127</v>
      </c>
      <c r="T1352" s="2">
        <v>42129</v>
      </c>
      <c r="U1352" s="1">
        <v>554.77</v>
      </c>
      <c r="V1352" s="1">
        <v>17</v>
      </c>
      <c r="W1352" s="1">
        <v>817.32</v>
      </c>
      <c r="X1352" s="1">
        <v>86645</v>
      </c>
      <c r="Y1352" s="1">
        <f>Table1[[#This Row],[Unit Price]]-Table1[[#This Row],[Discount]]</f>
        <v>49.31</v>
      </c>
      <c r="Z1352" s="1" t="s">
        <v>3222</v>
      </c>
    </row>
    <row r="1353" spans="1:26" x14ac:dyDescent="0.2">
      <c r="A1353" s="3">
        <v>94</v>
      </c>
      <c r="B1353" s="3" t="s">
        <v>2366</v>
      </c>
      <c r="C1353" s="3" t="s">
        <v>46</v>
      </c>
      <c r="D1353" s="3">
        <v>0.04</v>
      </c>
      <c r="E1353" s="3">
        <v>160.97999999999999</v>
      </c>
      <c r="F1353" s="3">
        <v>30</v>
      </c>
      <c r="G1353" s="3" t="s">
        <v>2</v>
      </c>
      <c r="H1353" s="3" t="s">
        <v>47</v>
      </c>
      <c r="I1353" s="3" t="s">
        <v>4</v>
      </c>
      <c r="J1353" s="3" t="s">
        <v>85</v>
      </c>
      <c r="K1353" s="3" t="s">
        <v>33</v>
      </c>
      <c r="L1353" s="3" t="s">
        <v>868</v>
      </c>
      <c r="M1353" s="3">
        <v>0.62</v>
      </c>
      <c r="N1353" s="3" t="s">
        <v>8</v>
      </c>
      <c r="O1353" s="3" t="s">
        <v>28</v>
      </c>
      <c r="P1353" s="3" t="s">
        <v>79</v>
      </c>
      <c r="Q1353" s="3" t="s">
        <v>509</v>
      </c>
      <c r="R1353" s="3">
        <v>60601</v>
      </c>
      <c r="S1353" s="4">
        <v>42127</v>
      </c>
      <c r="T1353" s="4">
        <v>42129</v>
      </c>
      <c r="U1353" s="3">
        <v>116.1</v>
      </c>
      <c r="V1353" s="3">
        <v>37</v>
      </c>
      <c r="W1353" s="3">
        <v>6276.34</v>
      </c>
      <c r="X1353" s="3">
        <v>44231</v>
      </c>
      <c r="Y1353" s="3">
        <f>Table1[[#This Row],[Unit Price]]-Table1[[#This Row],[Discount]]</f>
        <v>160.94</v>
      </c>
      <c r="Z1353" s="3" t="s">
        <v>3220</v>
      </c>
    </row>
    <row r="1354" spans="1:26" x14ac:dyDescent="0.2">
      <c r="A1354" s="1">
        <v>94</v>
      </c>
      <c r="B1354" s="1" t="s">
        <v>2366</v>
      </c>
      <c r="C1354" s="1" t="s">
        <v>46</v>
      </c>
      <c r="D1354" s="1">
        <v>0.01</v>
      </c>
      <c r="E1354" s="1">
        <v>17.98</v>
      </c>
      <c r="F1354" s="1">
        <v>4</v>
      </c>
      <c r="G1354" s="1" t="s">
        <v>14</v>
      </c>
      <c r="H1354" s="1" t="s">
        <v>47</v>
      </c>
      <c r="I1354" s="1" t="s">
        <v>16</v>
      </c>
      <c r="J1354" s="1" t="s">
        <v>17</v>
      </c>
      <c r="K1354" s="1" t="s">
        <v>49</v>
      </c>
      <c r="L1354" s="1" t="s">
        <v>1633</v>
      </c>
      <c r="M1354" s="1">
        <v>0.79</v>
      </c>
      <c r="N1354" s="1" t="s">
        <v>8</v>
      </c>
      <c r="O1354" s="1" t="s">
        <v>28</v>
      </c>
      <c r="P1354" s="1" t="s">
        <v>79</v>
      </c>
      <c r="Q1354" s="1" t="s">
        <v>509</v>
      </c>
      <c r="R1354" s="1">
        <v>60601</v>
      </c>
      <c r="S1354" s="2">
        <v>42127</v>
      </c>
      <c r="T1354" s="2">
        <v>42129</v>
      </c>
      <c r="U1354" s="1">
        <v>-87.96</v>
      </c>
      <c r="V1354" s="1">
        <v>146</v>
      </c>
      <c r="W1354" s="1">
        <v>2664.4</v>
      </c>
      <c r="X1354" s="1">
        <v>44231</v>
      </c>
      <c r="Y1354" s="1">
        <f>Table1[[#This Row],[Unit Price]]-Table1[[#This Row],[Discount]]</f>
        <v>17.97</v>
      </c>
      <c r="Z1354" s="1" t="s">
        <v>3220</v>
      </c>
    </row>
    <row r="1355" spans="1:26" x14ac:dyDescent="0.2">
      <c r="A1355" s="3">
        <v>97</v>
      </c>
      <c r="B1355" s="3" t="s">
        <v>2367</v>
      </c>
      <c r="C1355" s="3" t="s">
        <v>46</v>
      </c>
      <c r="D1355" s="3">
        <v>0.04</v>
      </c>
      <c r="E1355" s="3">
        <v>160.97999999999999</v>
      </c>
      <c r="F1355" s="3">
        <v>30</v>
      </c>
      <c r="G1355" s="3" t="s">
        <v>2</v>
      </c>
      <c r="H1355" s="3" t="s">
        <v>47</v>
      </c>
      <c r="I1355" s="3" t="s">
        <v>4</v>
      </c>
      <c r="J1355" s="3" t="s">
        <v>85</v>
      </c>
      <c r="K1355" s="3" t="s">
        <v>33</v>
      </c>
      <c r="L1355" s="3" t="s">
        <v>868</v>
      </c>
      <c r="M1355" s="3">
        <v>0.62</v>
      </c>
      <c r="N1355" s="3" t="s">
        <v>8</v>
      </c>
      <c r="O1355" s="3" t="s">
        <v>28</v>
      </c>
      <c r="P1355" s="3" t="s">
        <v>513</v>
      </c>
      <c r="Q1355" s="3" t="s">
        <v>2368</v>
      </c>
      <c r="R1355" s="3">
        <v>66502</v>
      </c>
      <c r="S1355" s="4">
        <v>42127</v>
      </c>
      <c r="T1355" s="4">
        <v>42129</v>
      </c>
      <c r="U1355" s="3">
        <v>255.42</v>
      </c>
      <c r="V1355" s="3">
        <v>9</v>
      </c>
      <c r="W1355" s="3">
        <v>1526.68</v>
      </c>
      <c r="X1355" s="3">
        <v>87306</v>
      </c>
      <c r="Y1355" s="3">
        <f>Table1[[#This Row],[Unit Price]]-Table1[[#This Row],[Discount]]</f>
        <v>160.94</v>
      </c>
      <c r="Z1355" s="3" t="s">
        <v>3220</v>
      </c>
    </row>
    <row r="1356" spans="1:26" x14ac:dyDescent="0.2">
      <c r="A1356" s="1">
        <v>97</v>
      </c>
      <c r="B1356" s="1" t="s">
        <v>2367</v>
      </c>
      <c r="C1356" s="1" t="s">
        <v>46</v>
      </c>
      <c r="D1356" s="1">
        <v>0.06</v>
      </c>
      <c r="E1356" s="1">
        <v>115.99</v>
      </c>
      <c r="F1356" s="1">
        <v>8.99</v>
      </c>
      <c r="G1356" s="1" t="s">
        <v>14</v>
      </c>
      <c r="H1356" s="1" t="s">
        <v>47</v>
      </c>
      <c r="I1356" s="1" t="s">
        <v>16</v>
      </c>
      <c r="J1356" s="1" t="s">
        <v>111</v>
      </c>
      <c r="K1356" s="1" t="s">
        <v>49</v>
      </c>
      <c r="L1356" s="1" t="s">
        <v>2085</v>
      </c>
      <c r="M1356" s="1">
        <v>0.57999999999999996</v>
      </c>
      <c r="N1356" s="1" t="s">
        <v>8</v>
      </c>
      <c r="O1356" s="1" t="s">
        <v>28</v>
      </c>
      <c r="P1356" s="1" t="s">
        <v>513</v>
      </c>
      <c r="Q1356" s="1" t="s">
        <v>2368</v>
      </c>
      <c r="R1356" s="1">
        <v>66502</v>
      </c>
      <c r="S1356" s="2">
        <v>42127</v>
      </c>
      <c r="T1356" s="2">
        <v>42128</v>
      </c>
      <c r="U1356" s="1">
        <v>685.6146</v>
      </c>
      <c r="V1356" s="1">
        <v>20</v>
      </c>
      <c r="W1356" s="1">
        <v>1952.56</v>
      </c>
      <c r="X1356" s="1">
        <v>87306</v>
      </c>
      <c r="Y1356" s="1">
        <f>Table1[[#This Row],[Unit Price]]-Table1[[#This Row],[Discount]]</f>
        <v>115.92999999999999</v>
      </c>
      <c r="Z1356" s="1" t="s">
        <v>3220</v>
      </c>
    </row>
    <row r="1357" spans="1:26" x14ac:dyDescent="0.2">
      <c r="A1357" s="3">
        <v>1869</v>
      </c>
      <c r="B1357" s="3" t="s">
        <v>2369</v>
      </c>
      <c r="C1357" s="3" t="s">
        <v>46</v>
      </c>
      <c r="D1357" s="3">
        <v>0.08</v>
      </c>
      <c r="E1357" s="3">
        <v>8.09</v>
      </c>
      <c r="F1357" s="3">
        <v>7.96</v>
      </c>
      <c r="G1357" s="3" t="s">
        <v>14</v>
      </c>
      <c r="H1357" s="3" t="s">
        <v>15</v>
      </c>
      <c r="I1357" s="3" t="s">
        <v>4</v>
      </c>
      <c r="J1357" s="3" t="s">
        <v>102</v>
      </c>
      <c r="K1357" s="3" t="s">
        <v>49</v>
      </c>
      <c r="L1357" s="3" t="s">
        <v>498</v>
      </c>
      <c r="M1357" s="3">
        <v>0.49</v>
      </c>
      <c r="N1357" s="3" t="s">
        <v>8</v>
      </c>
      <c r="O1357" s="3" t="s">
        <v>35</v>
      </c>
      <c r="P1357" s="3" t="s">
        <v>616</v>
      </c>
      <c r="Q1357" s="3" t="s">
        <v>2370</v>
      </c>
      <c r="R1357" s="3">
        <v>88310</v>
      </c>
      <c r="S1357" s="4">
        <v>42127</v>
      </c>
      <c r="T1357" s="4">
        <v>42128</v>
      </c>
      <c r="U1357" s="3">
        <v>-88.82</v>
      </c>
      <c r="V1357" s="3">
        <v>10</v>
      </c>
      <c r="W1357" s="3">
        <v>80.349999999999994</v>
      </c>
      <c r="X1357" s="3">
        <v>89209</v>
      </c>
      <c r="Y1357" s="3">
        <f>Table1[[#This Row],[Unit Price]]-Table1[[#This Row],[Discount]]</f>
        <v>8.01</v>
      </c>
      <c r="Z1357" s="3" t="s">
        <v>3221</v>
      </c>
    </row>
    <row r="1358" spans="1:26" x14ac:dyDescent="0.2">
      <c r="A1358" s="1">
        <v>335</v>
      </c>
      <c r="B1358" s="1" t="s">
        <v>2371</v>
      </c>
      <c r="C1358" s="1" t="s">
        <v>1</v>
      </c>
      <c r="D1358" s="1">
        <v>0.09</v>
      </c>
      <c r="E1358" s="1">
        <v>6.28</v>
      </c>
      <c r="F1358" s="1">
        <v>5.29</v>
      </c>
      <c r="G1358" s="1" t="s">
        <v>14</v>
      </c>
      <c r="H1358" s="1" t="s">
        <v>70</v>
      </c>
      <c r="I1358" s="1" t="s">
        <v>4</v>
      </c>
      <c r="J1358" s="1" t="s">
        <v>102</v>
      </c>
      <c r="K1358" s="1" t="s">
        <v>49</v>
      </c>
      <c r="L1358" s="1" t="s">
        <v>1551</v>
      </c>
      <c r="M1358" s="1">
        <v>0.43</v>
      </c>
      <c r="N1358" s="1" t="s">
        <v>8</v>
      </c>
      <c r="O1358" s="1" t="s">
        <v>35</v>
      </c>
      <c r="P1358" s="1" t="s">
        <v>115</v>
      </c>
      <c r="Q1358" s="1" t="s">
        <v>2372</v>
      </c>
      <c r="R1358" s="1">
        <v>97504</v>
      </c>
      <c r="S1358" s="2">
        <v>42128</v>
      </c>
      <c r="T1358" s="2">
        <v>42128</v>
      </c>
      <c r="U1358" s="1">
        <v>-5.2</v>
      </c>
      <c r="V1358" s="1">
        <v>1</v>
      </c>
      <c r="W1358" s="1">
        <v>8.5299999999999994</v>
      </c>
      <c r="X1358" s="1">
        <v>87277</v>
      </c>
      <c r="Y1358" s="1">
        <f>Table1[[#This Row],[Unit Price]]-Table1[[#This Row],[Discount]]</f>
        <v>6.19</v>
      </c>
      <c r="Z1358" s="1" t="s">
        <v>3221</v>
      </c>
    </row>
    <row r="1359" spans="1:26" x14ac:dyDescent="0.2">
      <c r="A1359" s="3">
        <v>342</v>
      </c>
      <c r="B1359" s="3" t="s">
        <v>2373</v>
      </c>
      <c r="C1359" s="3" t="s">
        <v>1</v>
      </c>
      <c r="D1359" s="3">
        <v>0.01</v>
      </c>
      <c r="E1359" s="3">
        <v>3.26</v>
      </c>
      <c r="F1359" s="3">
        <v>1.86</v>
      </c>
      <c r="G1359" s="3" t="s">
        <v>14</v>
      </c>
      <c r="H1359" s="3" t="s">
        <v>70</v>
      </c>
      <c r="I1359" s="3" t="s">
        <v>24</v>
      </c>
      <c r="J1359" s="3" t="s">
        <v>25</v>
      </c>
      <c r="K1359" s="3" t="s">
        <v>26</v>
      </c>
      <c r="L1359" s="3" t="s">
        <v>2374</v>
      </c>
      <c r="M1359" s="3">
        <v>0.41</v>
      </c>
      <c r="N1359" s="3" t="s">
        <v>8</v>
      </c>
      <c r="O1359" s="3" t="s">
        <v>9</v>
      </c>
      <c r="P1359" s="3" t="s">
        <v>99</v>
      </c>
      <c r="Q1359" s="3" t="s">
        <v>104</v>
      </c>
      <c r="R1359" s="3">
        <v>33181</v>
      </c>
      <c r="S1359" s="4">
        <v>42128</v>
      </c>
      <c r="T1359" s="4">
        <v>42130</v>
      </c>
      <c r="U1359" s="3">
        <v>-4.6683000000000003</v>
      </c>
      <c r="V1359" s="3">
        <v>20</v>
      </c>
      <c r="W1359" s="3">
        <v>73.97</v>
      </c>
      <c r="X1359" s="3">
        <v>3332</v>
      </c>
      <c r="Y1359" s="3">
        <f>Table1[[#This Row],[Unit Price]]-Table1[[#This Row],[Discount]]</f>
        <v>3.25</v>
      </c>
      <c r="Z1359" s="3" t="s">
        <v>3219</v>
      </c>
    </row>
    <row r="1360" spans="1:26" x14ac:dyDescent="0.2">
      <c r="A1360" s="1">
        <v>344</v>
      </c>
      <c r="B1360" s="1" t="s">
        <v>2375</v>
      </c>
      <c r="C1360" s="1" t="s">
        <v>1</v>
      </c>
      <c r="D1360" s="1">
        <v>0.01</v>
      </c>
      <c r="E1360" s="1">
        <v>3.26</v>
      </c>
      <c r="F1360" s="1">
        <v>1.86</v>
      </c>
      <c r="G1360" s="1" t="s">
        <v>14</v>
      </c>
      <c r="H1360" s="1" t="s">
        <v>70</v>
      </c>
      <c r="I1360" s="1" t="s">
        <v>24</v>
      </c>
      <c r="J1360" s="1" t="s">
        <v>25</v>
      </c>
      <c r="K1360" s="1" t="s">
        <v>26</v>
      </c>
      <c r="L1360" s="1" t="s">
        <v>2374</v>
      </c>
      <c r="M1360" s="1">
        <v>0.41</v>
      </c>
      <c r="N1360" s="1" t="s">
        <v>8</v>
      </c>
      <c r="O1360" s="1" t="s">
        <v>87</v>
      </c>
      <c r="P1360" s="1" t="s">
        <v>307</v>
      </c>
      <c r="Q1360" s="1" t="s">
        <v>2376</v>
      </c>
      <c r="R1360" s="1">
        <v>4101</v>
      </c>
      <c r="S1360" s="2">
        <v>42128</v>
      </c>
      <c r="T1360" s="2">
        <v>42130</v>
      </c>
      <c r="U1360" s="1">
        <v>0.70199999999999996</v>
      </c>
      <c r="V1360" s="1">
        <v>5</v>
      </c>
      <c r="W1360" s="1">
        <v>18.489999999999998</v>
      </c>
      <c r="X1360" s="1">
        <v>88152</v>
      </c>
      <c r="Y1360" s="1">
        <f>Table1[[#This Row],[Unit Price]]-Table1[[#This Row],[Discount]]</f>
        <v>3.25</v>
      </c>
      <c r="Z1360" s="1" t="s">
        <v>3222</v>
      </c>
    </row>
    <row r="1361" spans="1:26" x14ac:dyDescent="0.2">
      <c r="A1361" s="3">
        <v>2289</v>
      </c>
      <c r="B1361" s="3" t="s">
        <v>2377</v>
      </c>
      <c r="C1361" s="3" t="s">
        <v>1</v>
      </c>
      <c r="D1361" s="3">
        <v>0.01</v>
      </c>
      <c r="E1361" s="3">
        <v>7.59</v>
      </c>
      <c r="F1361" s="3">
        <v>4</v>
      </c>
      <c r="G1361" s="3" t="s">
        <v>14</v>
      </c>
      <c r="H1361" s="3" t="s">
        <v>47</v>
      </c>
      <c r="I1361" s="3" t="s">
        <v>4</v>
      </c>
      <c r="J1361" s="3" t="s">
        <v>102</v>
      </c>
      <c r="K1361" s="3" t="s">
        <v>26</v>
      </c>
      <c r="L1361" s="3" t="s">
        <v>1663</v>
      </c>
      <c r="M1361" s="3">
        <v>0.42</v>
      </c>
      <c r="N1361" s="3" t="s">
        <v>8</v>
      </c>
      <c r="O1361" s="3" t="s">
        <v>28</v>
      </c>
      <c r="P1361" s="3" t="s">
        <v>60</v>
      </c>
      <c r="Q1361" s="3" t="s">
        <v>939</v>
      </c>
      <c r="R1361" s="3">
        <v>55337</v>
      </c>
      <c r="S1361" s="4">
        <v>42128</v>
      </c>
      <c r="T1361" s="4">
        <v>42128</v>
      </c>
      <c r="U1361" s="3">
        <v>2.97</v>
      </c>
      <c r="V1361" s="3">
        <v>17</v>
      </c>
      <c r="W1361" s="3">
        <v>136.25</v>
      </c>
      <c r="X1361" s="3">
        <v>88165</v>
      </c>
      <c r="Y1361" s="3">
        <f>Table1[[#This Row],[Unit Price]]-Table1[[#This Row],[Discount]]</f>
        <v>7.58</v>
      </c>
      <c r="Z1361" s="3" t="s">
        <v>3220</v>
      </c>
    </row>
    <row r="1362" spans="1:26" x14ac:dyDescent="0.2">
      <c r="A1362" s="1">
        <v>2650</v>
      </c>
      <c r="B1362" s="1" t="s">
        <v>2378</v>
      </c>
      <c r="C1362" s="1" t="s">
        <v>1</v>
      </c>
      <c r="D1362" s="1">
        <v>0.05</v>
      </c>
      <c r="E1362" s="1">
        <v>35.99</v>
      </c>
      <c r="F1362" s="1">
        <v>5.99</v>
      </c>
      <c r="G1362" s="1" t="s">
        <v>14</v>
      </c>
      <c r="H1362" s="1" t="s">
        <v>70</v>
      </c>
      <c r="I1362" s="1" t="s">
        <v>16</v>
      </c>
      <c r="J1362" s="1" t="s">
        <v>111</v>
      </c>
      <c r="K1362" s="1" t="s">
        <v>26</v>
      </c>
      <c r="L1362" s="1" t="s">
        <v>1348</v>
      </c>
      <c r="M1362" s="1">
        <v>0.38</v>
      </c>
      <c r="N1362" s="1" t="s">
        <v>8</v>
      </c>
      <c r="O1362" s="1" t="s">
        <v>87</v>
      </c>
      <c r="P1362" s="1" t="s">
        <v>296</v>
      </c>
      <c r="Q1362" s="1" t="s">
        <v>2379</v>
      </c>
      <c r="R1362" s="1">
        <v>15234</v>
      </c>
      <c r="S1362" s="2">
        <v>42128</v>
      </c>
      <c r="T1362" s="2">
        <v>42129</v>
      </c>
      <c r="U1362" s="1">
        <v>524.31719999999996</v>
      </c>
      <c r="V1362" s="1">
        <v>26</v>
      </c>
      <c r="W1362" s="1">
        <v>759.88</v>
      </c>
      <c r="X1362" s="1">
        <v>88815</v>
      </c>
      <c r="Y1362" s="1">
        <f>Table1[[#This Row],[Unit Price]]-Table1[[#This Row],[Discount]]</f>
        <v>35.940000000000005</v>
      </c>
      <c r="Z1362" s="1" t="s">
        <v>3222</v>
      </c>
    </row>
    <row r="1363" spans="1:26" x14ac:dyDescent="0.2">
      <c r="A1363" s="3">
        <v>2689</v>
      </c>
      <c r="B1363" s="3" t="s">
        <v>2380</v>
      </c>
      <c r="C1363" s="3" t="s">
        <v>1</v>
      </c>
      <c r="D1363" s="3">
        <v>0.09</v>
      </c>
      <c r="E1363" s="3">
        <v>3.75</v>
      </c>
      <c r="F1363" s="3">
        <v>0.5</v>
      </c>
      <c r="G1363" s="3" t="s">
        <v>14</v>
      </c>
      <c r="H1363" s="3" t="s">
        <v>47</v>
      </c>
      <c r="I1363" s="3" t="s">
        <v>24</v>
      </c>
      <c r="J1363" s="3" t="s">
        <v>128</v>
      </c>
      <c r="K1363" s="3" t="s">
        <v>49</v>
      </c>
      <c r="L1363" s="3" t="s">
        <v>2381</v>
      </c>
      <c r="M1363" s="3">
        <v>0.37</v>
      </c>
      <c r="N1363" s="3" t="s">
        <v>8</v>
      </c>
      <c r="O1363" s="3" t="s">
        <v>87</v>
      </c>
      <c r="P1363" s="3" t="s">
        <v>373</v>
      </c>
      <c r="Q1363" s="3" t="s">
        <v>2382</v>
      </c>
      <c r="R1363" s="3">
        <v>7011</v>
      </c>
      <c r="S1363" s="4">
        <v>42128</v>
      </c>
      <c r="T1363" s="4">
        <v>42130</v>
      </c>
      <c r="U1363" s="3">
        <v>51.218699999999998</v>
      </c>
      <c r="V1363" s="3">
        <v>21</v>
      </c>
      <c r="W1363" s="3">
        <v>74.23</v>
      </c>
      <c r="X1363" s="3">
        <v>90624</v>
      </c>
      <c r="Y1363" s="3">
        <f>Table1[[#This Row],[Unit Price]]-Table1[[#This Row],[Discount]]</f>
        <v>3.66</v>
      </c>
      <c r="Z1363" s="3" t="s">
        <v>3222</v>
      </c>
    </row>
    <row r="1364" spans="1:26" x14ac:dyDescent="0.2">
      <c r="A1364" s="1">
        <v>2693</v>
      </c>
      <c r="B1364" s="1" t="s">
        <v>2383</v>
      </c>
      <c r="C1364" s="1" t="s">
        <v>1</v>
      </c>
      <c r="D1364" s="1">
        <v>0.01</v>
      </c>
      <c r="E1364" s="1">
        <v>30.98</v>
      </c>
      <c r="F1364" s="1">
        <v>9.18</v>
      </c>
      <c r="G1364" s="1" t="s">
        <v>14</v>
      </c>
      <c r="H1364" s="1" t="s">
        <v>47</v>
      </c>
      <c r="I1364" s="1" t="s">
        <v>24</v>
      </c>
      <c r="J1364" s="1" t="s">
        <v>64</v>
      </c>
      <c r="K1364" s="1" t="s">
        <v>49</v>
      </c>
      <c r="L1364" s="1" t="s">
        <v>2225</v>
      </c>
      <c r="M1364" s="1">
        <v>0.4</v>
      </c>
      <c r="N1364" s="1" t="s">
        <v>8</v>
      </c>
      <c r="O1364" s="1" t="s">
        <v>87</v>
      </c>
      <c r="P1364" s="1" t="s">
        <v>609</v>
      </c>
      <c r="Q1364" s="1" t="s">
        <v>1606</v>
      </c>
      <c r="R1364" s="1">
        <v>5201</v>
      </c>
      <c r="S1364" s="2">
        <v>42128</v>
      </c>
      <c r="T1364" s="2">
        <v>42128</v>
      </c>
      <c r="U1364" s="1">
        <v>380.46800000000002</v>
      </c>
      <c r="V1364" s="1">
        <v>20</v>
      </c>
      <c r="W1364" s="1">
        <v>627.19000000000005</v>
      </c>
      <c r="X1364" s="1">
        <v>90624</v>
      </c>
      <c r="Y1364" s="1">
        <f>Table1[[#This Row],[Unit Price]]-Table1[[#This Row],[Discount]]</f>
        <v>30.97</v>
      </c>
      <c r="Z1364" s="1" t="s">
        <v>3222</v>
      </c>
    </row>
    <row r="1365" spans="1:26" x14ac:dyDescent="0.2">
      <c r="A1365" s="3">
        <v>411</v>
      </c>
      <c r="B1365" s="3" t="s">
        <v>2384</v>
      </c>
      <c r="C1365" s="3" t="s">
        <v>13</v>
      </c>
      <c r="D1365" s="3">
        <v>0.05</v>
      </c>
      <c r="E1365" s="3">
        <v>178.47</v>
      </c>
      <c r="F1365" s="3">
        <v>19.989999999999998</v>
      </c>
      <c r="G1365" s="3" t="s">
        <v>63</v>
      </c>
      <c r="H1365" s="3" t="s">
        <v>15</v>
      </c>
      <c r="I1365" s="3" t="s">
        <v>24</v>
      </c>
      <c r="J1365" s="3" t="s">
        <v>54</v>
      </c>
      <c r="K1365" s="3" t="s">
        <v>49</v>
      </c>
      <c r="L1365" s="3" t="s">
        <v>987</v>
      </c>
      <c r="M1365" s="3">
        <v>0.55000000000000004</v>
      </c>
      <c r="N1365" s="3" t="s">
        <v>8</v>
      </c>
      <c r="O1365" s="3" t="s">
        <v>35</v>
      </c>
      <c r="P1365" s="3" t="s">
        <v>66</v>
      </c>
      <c r="Q1365" s="3" t="s">
        <v>2112</v>
      </c>
      <c r="R1365" s="3">
        <v>94601</v>
      </c>
      <c r="S1365" s="4">
        <v>42128</v>
      </c>
      <c r="T1365" s="4">
        <v>42131</v>
      </c>
      <c r="U1365" s="3">
        <v>943</v>
      </c>
      <c r="V1365" s="3">
        <v>9</v>
      </c>
      <c r="W1365" s="3">
        <v>1531.31</v>
      </c>
      <c r="X1365" s="3">
        <v>87905</v>
      </c>
      <c r="Y1365" s="3">
        <f>Table1[[#This Row],[Unit Price]]-Table1[[#This Row],[Discount]]</f>
        <v>178.42</v>
      </c>
      <c r="Z1365" s="3" t="s">
        <v>3221</v>
      </c>
    </row>
    <row r="1366" spans="1:26" x14ac:dyDescent="0.2">
      <c r="A1366" s="1">
        <v>3176</v>
      </c>
      <c r="B1366" s="1" t="s">
        <v>2385</v>
      </c>
      <c r="C1366" s="1" t="s">
        <v>13</v>
      </c>
      <c r="D1366" s="1">
        <v>0.06</v>
      </c>
      <c r="E1366" s="1">
        <v>10.97</v>
      </c>
      <c r="F1366" s="1">
        <v>6.5</v>
      </c>
      <c r="G1366" s="1" t="s">
        <v>14</v>
      </c>
      <c r="H1366" s="1" t="s">
        <v>15</v>
      </c>
      <c r="I1366" s="1" t="s">
        <v>16</v>
      </c>
      <c r="J1366" s="1" t="s">
        <v>17</v>
      </c>
      <c r="K1366" s="1" t="s">
        <v>49</v>
      </c>
      <c r="L1366" s="1" t="s">
        <v>2386</v>
      </c>
      <c r="M1366" s="1">
        <v>0.64</v>
      </c>
      <c r="N1366" s="1" t="s">
        <v>8</v>
      </c>
      <c r="O1366" s="1" t="s">
        <v>9</v>
      </c>
      <c r="P1366" s="1" t="s">
        <v>99</v>
      </c>
      <c r="Q1366" s="1" t="s">
        <v>2387</v>
      </c>
      <c r="R1366" s="1">
        <v>32216</v>
      </c>
      <c r="S1366" s="2">
        <v>42128</v>
      </c>
      <c r="T1366" s="2">
        <v>42130</v>
      </c>
      <c r="U1366" s="1">
        <v>65.597999999999999</v>
      </c>
      <c r="V1366" s="1">
        <v>19</v>
      </c>
      <c r="W1366" s="1">
        <v>215.25</v>
      </c>
      <c r="X1366" s="1">
        <v>90820</v>
      </c>
      <c r="Y1366" s="1">
        <f>Table1[[#This Row],[Unit Price]]-Table1[[#This Row],[Discount]]</f>
        <v>10.91</v>
      </c>
      <c r="Z1366" s="1" t="s">
        <v>3219</v>
      </c>
    </row>
    <row r="1367" spans="1:26" x14ac:dyDescent="0.2">
      <c r="A1367" s="3">
        <v>3356</v>
      </c>
      <c r="B1367" s="3" t="s">
        <v>2388</v>
      </c>
      <c r="C1367" s="3" t="s">
        <v>92</v>
      </c>
      <c r="D1367" s="3">
        <v>7.0000000000000007E-2</v>
      </c>
      <c r="E1367" s="3">
        <v>5.34</v>
      </c>
      <c r="F1367" s="3">
        <v>5.63</v>
      </c>
      <c r="G1367" s="3" t="s">
        <v>14</v>
      </c>
      <c r="H1367" s="3" t="s">
        <v>70</v>
      </c>
      <c r="I1367" s="3" t="s">
        <v>24</v>
      </c>
      <c r="J1367" s="3" t="s">
        <v>48</v>
      </c>
      <c r="K1367" s="3" t="s">
        <v>49</v>
      </c>
      <c r="L1367" s="3" t="s">
        <v>1699</v>
      </c>
      <c r="M1367" s="3">
        <v>0.39</v>
      </c>
      <c r="N1367" s="3" t="s">
        <v>8</v>
      </c>
      <c r="O1367" s="3" t="s">
        <v>35</v>
      </c>
      <c r="P1367" s="3" t="s">
        <v>466</v>
      </c>
      <c r="Q1367" s="3" t="s">
        <v>2389</v>
      </c>
      <c r="R1367" s="3">
        <v>83616</v>
      </c>
      <c r="S1367" s="4">
        <v>42128</v>
      </c>
      <c r="T1367" s="4">
        <v>42130</v>
      </c>
      <c r="U1367" s="3">
        <v>-116.3455</v>
      </c>
      <c r="V1367" s="3">
        <v>13</v>
      </c>
      <c r="W1367" s="3">
        <v>66.650000000000006</v>
      </c>
      <c r="X1367" s="3">
        <v>88588</v>
      </c>
      <c r="Y1367" s="3">
        <f>Table1[[#This Row],[Unit Price]]-Table1[[#This Row],[Discount]]</f>
        <v>5.27</v>
      </c>
      <c r="Z1367" s="3" t="s">
        <v>3221</v>
      </c>
    </row>
    <row r="1368" spans="1:26" x14ac:dyDescent="0.2">
      <c r="A1368" s="1">
        <v>3356</v>
      </c>
      <c r="B1368" s="1" t="s">
        <v>2388</v>
      </c>
      <c r="C1368" s="1" t="s">
        <v>92</v>
      </c>
      <c r="D1368" s="1">
        <v>0.03</v>
      </c>
      <c r="E1368" s="1">
        <v>160.97999999999999</v>
      </c>
      <c r="F1368" s="1">
        <v>30</v>
      </c>
      <c r="G1368" s="1" t="s">
        <v>2</v>
      </c>
      <c r="H1368" s="1" t="s">
        <v>70</v>
      </c>
      <c r="I1368" s="1" t="s">
        <v>4</v>
      </c>
      <c r="J1368" s="1" t="s">
        <v>85</v>
      </c>
      <c r="K1368" s="1" t="s">
        <v>33</v>
      </c>
      <c r="L1368" s="1" t="s">
        <v>868</v>
      </c>
      <c r="M1368" s="1">
        <v>0.62</v>
      </c>
      <c r="N1368" s="1" t="s">
        <v>8</v>
      </c>
      <c r="O1368" s="1" t="s">
        <v>35</v>
      </c>
      <c r="P1368" s="1" t="s">
        <v>466</v>
      </c>
      <c r="Q1368" s="1" t="s">
        <v>2389</v>
      </c>
      <c r="R1368" s="1">
        <v>83616</v>
      </c>
      <c r="S1368" s="2">
        <v>42128</v>
      </c>
      <c r="T1368" s="2">
        <v>42129</v>
      </c>
      <c r="U1368" s="1">
        <v>1304.9000000000001</v>
      </c>
      <c r="V1368" s="1">
        <v>18</v>
      </c>
      <c r="W1368" s="1">
        <v>2934.16</v>
      </c>
      <c r="X1368" s="1">
        <v>88588</v>
      </c>
      <c r="Y1368" s="1">
        <f>Table1[[#This Row],[Unit Price]]-Table1[[#This Row],[Discount]]</f>
        <v>160.94999999999999</v>
      </c>
      <c r="Z1368" s="1" t="s">
        <v>3221</v>
      </c>
    </row>
    <row r="1369" spans="1:26" x14ac:dyDescent="0.2">
      <c r="A1369" s="3">
        <v>3356</v>
      </c>
      <c r="B1369" s="3" t="s">
        <v>2388</v>
      </c>
      <c r="C1369" s="3" t="s">
        <v>92</v>
      </c>
      <c r="D1369" s="3">
        <v>0.04</v>
      </c>
      <c r="E1369" s="3">
        <v>65.989999999999995</v>
      </c>
      <c r="F1369" s="3">
        <v>5.63</v>
      </c>
      <c r="G1369" s="3" t="s">
        <v>63</v>
      </c>
      <c r="H1369" s="3" t="s">
        <v>70</v>
      </c>
      <c r="I1369" s="3" t="s">
        <v>16</v>
      </c>
      <c r="J1369" s="3" t="s">
        <v>111</v>
      </c>
      <c r="K1369" s="3" t="s">
        <v>49</v>
      </c>
      <c r="L1369" s="3" t="s">
        <v>2390</v>
      </c>
      <c r="M1369" s="3">
        <v>0.56000000000000005</v>
      </c>
      <c r="N1369" s="3" t="s">
        <v>8</v>
      </c>
      <c r="O1369" s="3" t="s">
        <v>35</v>
      </c>
      <c r="P1369" s="3" t="s">
        <v>466</v>
      </c>
      <c r="Q1369" s="3" t="s">
        <v>2389</v>
      </c>
      <c r="R1369" s="3">
        <v>83616</v>
      </c>
      <c r="S1369" s="4">
        <v>42128</v>
      </c>
      <c r="T1369" s="4">
        <v>42128</v>
      </c>
      <c r="U1369" s="3">
        <v>605.04719999999998</v>
      </c>
      <c r="V1369" s="3">
        <v>15</v>
      </c>
      <c r="W1369" s="3">
        <v>876.88</v>
      </c>
      <c r="X1369" s="3">
        <v>88588</v>
      </c>
      <c r="Y1369" s="3">
        <f>Table1[[#This Row],[Unit Price]]-Table1[[#This Row],[Discount]]</f>
        <v>65.949999999999989</v>
      </c>
      <c r="Z1369" s="3" t="s">
        <v>3221</v>
      </c>
    </row>
    <row r="1370" spans="1:26" x14ac:dyDescent="0.2">
      <c r="A1370" s="1">
        <v>1765</v>
      </c>
      <c r="B1370" s="1" t="s">
        <v>2391</v>
      </c>
      <c r="C1370" s="1" t="s">
        <v>46</v>
      </c>
      <c r="D1370" s="1">
        <v>0</v>
      </c>
      <c r="E1370" s="1">
        <v>5.77</v>
      </c>
      <c r="F1370" s="1">
        <v>4.97</v>
      </c>
      <c r="G1370" s="1" t="s">
        <v>14</v>
      </c>
      <c r="H1370" s="1" t="s">
        <v>15</v>
      </c>
      <c r="I1370" s="1" t="s">
        <v>24</v>
      </c>
      <c r="J1370" s="1" t="s">
        <v>48</v>
      </c>
      <c r="K1370" s="1" t="s">
        <v>49</v>
      </c>
      <c r="L1370" s="1" t="s">
        <v>2392</v>
      </c>
      <c r="M1370" s="1">
        <v>0.35</v>
      </c>
      <c r="N1370" s="1" t="s">
        <v>8</v>
      </c>
      <c r="O1370" s="1" t="s">
        <v>28</v>
      </c>
      <c r="P1370" s="1" t="s">
        <v>56</v>
      </c>
      <c r="Q1370" s="1" t="s">
        <v>2393</v>
      </c>
      <c r="R1370" s="1">
        <v>63141</v>
      </c>
      <c r="S1370" s="2">
        <v>42128</v>
      </c>
      <c r="T1370" s="2">
        <v>42129</v>
      </c>
      <c r="U1370" s="1">
        <v>3.5581</v>
      </c>
      <c r="V1370" s="1">
        <v>8</v>
      </c>
      <c r="W1370" s="1">
        <v>52.43</v>
      </c>
      <c r="X1370" s="1">
        <v>89777</v>
      </c>
      <c r="Y1370" s="1">
        <f>Table1[[#This Row],[Unit Price]]-Table1[[#This Row],[Discount]]</f>
        <v>5.77</v>
      </c>
      <c r="Z1370" s="1" t="s">
        <v>3220</v>
      </c>
    </row>
    <row r="1371" spans="1:26" x14ac:dyDescent="0.2">
      <c r="A1371" s="3">
        <v>693</v>
      </c>
      <c r="B1371" s="3" t="s">
        <v>1525</v>
      </c>
      <c r="C1371" s="3" t="s">
        <v>13</v>
      </c>
      <c r="D1371" s="3">
        <v>0</v>
      </c>
      <c r="E1371" s="3">
        <v>230.98</v>
      </c>
      <c r="F1371" s="3">
        <v>23.78</v>
      </c>
      <c r="G1371" s="3" t="s">
        <v>2</v>
      </c>
      <c r="H1371" s="3" t="s">
        <v>3</v>
      </c>
      <c r="I1371" s="3" t="s">
        <v>4</v>
      </c>
      <c r="J1371" s="3" t="s">
        <v>5</v>
      </c>
      <c r="K1371" s="3" t="s">
        <v>6</v>
      </c>
      <c r="L1371" s="3" t="s">
        <v>1504</v>
      </c>
      <c r="M1371" s="3">
        <v>0.6</v>
      </c>
      <c r="N1371" s="3" t="s">
        <v>8</v>
      </c>
      <c r="O1371" s="3" t="s">
        <v>35</v>
      </c>
      <c r="P1371" s="3" t="s">
        <v>36</v>
      </c>
      <c r="Q1371" s="3" t="s">
        <v>1526</v>
      </c>
      <c r="R1371" s="3">
        <v>80229</v>
      </c>
      <c r="S1371" s="4">
        <v>42129</v>
      </c>
      <c r="T1371" s="4">
        <v>42131</v>
      </c>
      <c r="U1371" s="3">
        <v>6095.8602000000001</v>
      </c>
      <c r="V1371" s="3">
        <v>36</v>
      </c>
      <c r="W1371" s="3">
        <v>8834.58</v>
      </c>
      <c r="X1371" s="3">
        <v>87813</v>
      </c>
      <c r="Y1371" s="3">
        <f>Table1[[#This Row],[Unit Price]]-Table1[[#This Row],[Discount]]</f>
        <v>230.98</v>
      </c>
      <c r="Z1371" s="3" t="s">
        <v>3221</v>
      </c>
    </row>
    <row r="1372" spans="1:26" x14ac:dyDescent="0.2">
      <c r="A1372" s="1">
        <v>2273</v>
      </c>
      <c r="B1372" s="1" t="s">
        <v>2394</v>
      </c>
      <c r="C1372" s="1" t="s">
        <v>23</v>
      </c>
      <c r="D1372" s="1">
        <v>0.04</v>
      </c>
      <c r="E1372" s="1">
        <v>120.98</v>
      </c>
      <c r="F1372" s="1">
        <v>3.99</v>
      </c>
      <c r="G1372" s="1" t="s">
        <v>14</v>
      </c>
      <c r="H1372" s="1" t="s">
        <v>70</v>
      </c>
      <c r="I1372" s="1" t="s">
        <v>24</v>
      </c>
      <c r="J1372" s="1" t="s">
        <v>71</v>
      </c>
      <c r="K1372" s="1" t="s">
        <v>49</v>
      </c>
      <c r="L1372" s="1" t="s">
        <v>2395</v>
      </c>
      <c r="M1372" s="1">
        <v>0.6</v>
      </c>
      <c r="N1372" s="1" t="s">
        <v>8</v>
      </c>
      <c r="O1372" s="1" t="s">
        <v>28</v>
      </c>
      <c r="P1372" s="1" t="s">
        <v>163</v>
      </c>
      <c r="Q1372" s="1" t="s">
        <v>2396</v>
      </c>
      <c r="R1372" s="1">
        <v>78550</v>
      </c>
      <c r="S1372" s="2">
        <v>42129</v>
      </c>
      <c r="T1372" s="2">
        <v>42129</v>
      </c>
      <c r="U1372" s="1">
        <v>1389.5771999999999</v>
      </c>
      <c r="V1372" s="1">
        <v>17</v>
      </c>
      <c r="W1372" s="1">
        <v>2013.88</v>
      </c>
      <c r="X1372" s="1">
        <v>90109</v>
      </c>
      <c r="Y1372" s="1">
        <f>Table1[[#This Row],[Unit Price]]-Table1[[#This Row],[Discount]]</f>
        <v>120.94</v>
      </c>
      <c r="Z1372" s="1" t="s">
        <v>3220</v>
      </c>
    </row>
    <row r="1373" spans="1:26" x14ac:dyDescent="0.2">
      <c r="A1373" s="3">
        <v>2273</v>
      </c>
      <c r="B1373" s="3" t="s">
        <v>2394</v>
      </c>
      <c r="C1373" s="3" t="s">
        <v>23</v>
      </c>
      <c r="D1373" s="3">
        <v>0.02</v>
      </c>
      <c r="E1373" s="3">
        <v>55.99</v>
      </c>
      <c r="F1373" s="3">
        <v>5</v>
      </c>
      <c r="G1373" s="3" t="s">
        <v>14</v>
      </c>
      <c r="H1373" s="3" t="s">
        <v>70</v>
      </c>
      <c r="I1373" s="3" t="s">
        <v>16</v>
      </c>
      <c r="J1373" s="3" t="s">
        <v>111</v>
      </c>
      <c r="K1373" s="3" t="s">
        <v>18</v>
      </c>
      <c r="L1373" s="3" t="s">
        <v>1914</v>
      </c>
      <c r="M1373" s="3">
        <v>0.83</v>
      </c>
      <c r="N1373" s="3" t="s">
        <v>8</v>
      </c>
      <c r="O1373" s="3" t="s">
        <v>28</v>
      </c>
      <c r="P1373" s="3" t="s">
        <v>163</v>
      </c>
      <c r="Q1373" s="3" t="s">
        <v>2396</v>
      </c>
      <c r="R1373" s="3">
        <v>78550</v>
      </c>
      <c r="S1373" s="4">
        <v>42129</v>
      </c>
      <c r="T1373" s="4">
        <v>42129</v>
      </c>
      <c r="U1373" s="3">
        <v>-222.816</v>
      </c>
      <c r="V1373" s="3">
        <v>4</v>
      </c>
      <c r="W1373" s="3">
        <v>201.32</v>
      </c>
      <c r="X1373" s="3">
        <v>90109</v>
      </c>
      <c r="Y1373" s="3">
        <f>Table1[[#This Row],[Unit Price]]-Table1[[#This Row],[Discount]]</f>
        <v>55.97</v>
      </c>
      <c r="Z1373" s="3" t="s">
        <v>3220</v>
      </c>
    </row>
    <row r="1374" spans="1:26" x14ac:dyDescent="0.2">
      <c r="A1374" s="1">
        <v>2274</v>
      </c>
      <c r="B1374" s="1" t="s">
        <v>2397</v>
      </c>
      <c r="C1374" s="1" t="s">
        <v>23</v>
      </c>
      <c r="D1374" s="1">
        <v>0.05</v>
      </c>
      <c r="E1374" s="1">
        <v>23.99</v>
      </c>
      <c r="F1374" s="1">
        <v>15.68</v>
      </c>
      <c r="G1374" s="1" t="s">
        <v>2</v>
      </c>
      <c r="H1374" s="1" t="s">
        <v>70</v>
      </c>
      <c r="I1374" s="1" t="s">
        <v>4</v>
      </c>
      <c r="J1374" s="1" t="s">
        <v>102</v>
      </c>
      <c r="K1374" s="1" t="s">
        <v>33</v>
      </c>
      <c r="L1374" s="1" t="s">
        <v>2398</v>
      </c>
      <c r="M1374" s="1">
        <v>0.62</v>
      </c>
      <c r="N1374" s="1" t="s">
        <v>8</v>
      </c>
      <c r="O1374" s="1" t="s">
        <v>28</v>
      </c>
      <c r="P1374" s="1" t="s">
        <v>163</v>
      </c>
      <c r="Q1374" s="1" t="s">
        <v>1729</v>
      </c>
      <c r="R1374" s="1">
        <v>77036</v>
      </c>
      <c r="S1374" s="2">
        <v>42129</v>
      </c>
      <c r="T1374" s="2">
        <v>42133</v>
      </c>
      <c r="U1374" s="1">
        <v>-133.71</v>
      </c>
      <c r="V1374" s="1">
        <v>12</v>
      </c>
      <c r="W1374" s="1">
        <v>298.51</v>
      </c>
      <c r="X1374" s="1">
        <v>90109</v>
      </c>
      <c r="Y1374" s="1">
        <f>Table1[[#This Row],[Unit Price]]-Table1[[#This Row],[Discount]]</f>
        <v>23.939999999999998</v>
      </c>
      <c r="Z1374" s="1" t="s">
        <v>3220</v>
      </c>
    </row>
    <row r="1375" spans="1:26" x14ac:dyDescent="0.2">
      <c r="A1375" s="3">
        <v>2379</v>
      </c>
      <c r="B1375" s="3" t="s">
        <v>2399</v>
      </c>
      <c r="C1375" s="3" t="s">
        <v>23</v>
      </c>
      <c r="D1375" s="3">
        <v>0.06</v>
      </c>
      <c r="E1375" s="3">
        <v>122.99</v>
      </c>
      <c r="F1375" s="3">
        <v>19.989999999999998</v>
      </c>
      <c r="G1375" s="3" t="s">
        <v>14</v>
      </c>
      <c r="H1375" s="3" t="s">
        <v>3</v>
      </c>
      <c r="I1375" s="3" t="s">
        <v>24</v>
      </c>
      <c r="J1375" s="3" t="s">
        <v>48</v>
      </c>
      <c r="K1375" s="3" t="s">
        <v>49</v>
      </c>
      <c r="L1375" s="3" t="s">
        <v>2400</v>
      </c>
      <c r="M1375" s="3">
        <v>0.37</v>
      </c>
      <c r="N1375" s="3" t="s">
        <v>8</v>
      </c>
      <c r="O1375" s="3" t="s">
        <v>28</v>
      </c>
      <c r="P1375" s="3" t="s">
        <v>265</v>
      </c>
      <c r="Q1375" s="3" t="s">
        <v>2041</v>
      </c>
      <c r="R1375" s="3">
        <v>48135</v>
      </c>
      <c r="S1375" s="4">
        <v>42129</v>
      </c>
      <c r="T1375" s="4">
        <v>42131</v>
      </c>
      <c r="U1375" s="3">
        <v>1019.7096</v>
      </c>
      <c r="V1375" s="3">
        <v>12</v>
      </c>
      <c r="W1375" s="3">
        <v>1477.84</v>
      </c>
      <c r="X1375" s="3">
        <v>86655</v>
      </c>
      <c r="Y1375" s="3">
        <f>Table1[[#This Row],[Unit Price]]-Table1[[#This Row],[Discount]]</f>
        <v>122.92999999999999</v>
      </c>
      <c r="Z1375" s="3" t="s">
        <v>3220</v>
      </c>
    </row>
    <row r="1376" spans="1:26" x14ac:dyDescent="0.2">
      <c r="A1376" s="1">
        <v>2380</v>
      </c>
      <c r="B1376" s="1" t="s">
        <v>2280</v>
      </c>
      <c r="C1376" s="1" t="s">
        <v>23</v>
      </c>
      <c r="D1376" s="1">
        <v>0.08</v>
      </c>
      <c r="E1376" s="1">
        <v>68.81</v>
      </c>
      <c r="F1376" s="1">
        <v>60</v>
      </c>
      <c r="G1376" s="1" t="s">
        <v>2</v>
      </c>
      <c r="H1376" s="1" t="s">
        <v>3</v>
      </c>
      <c r="I1376" s="1" t="s">
        <v>24</v>
      </c>
      <c r="J1376" s="1" t="s">
        <v>71</v>
      </c>
      <c r="K1376" s="1" t="s">
        <v>33</v>
      </c>
      <c r="L1376" s="1" t="s">
        <v>1652</v>
      </c>
      <c r="M1376" s="1">
        <v>0.41</v>
      </c>
      <c r="N1376" s="1" t="s">
        <v>8</v>
      </c>
      <c r="O1376" s="1" t="s">
        <v>28</v>
      </c>
      <c r="P1376" s="1" t="s">
        <v>265</v>
      </c>
      <c r="Q1376" s="1" t="s">
        <v>2281</v>
      </c>
      <c r="R1376" s="1">
        <v>49505</v>
      </c>
      <c r="S1376" s="2">
        <v>42129</v>
      </c>
      <c r="T1376" s="2">
        <v>42131</v>
      </c>
      <c r="U1376" s="1">
        <v>-1069.72</v>
      </c>
      <c r="V1376" s="1">
        <v>17</v>
      </c>
      <c r="W1376" s="1">
        <v>1162.46</v>
      </c>
      <c r="X1376" s="1">
        <v>86655</v>
      </c>
      <c r="Y1376" s="1">
        <f>Table1[[#This Row],[Unit Price]]-Table1[[#This Row],[Discount]]</f>
        <v>68.73</v>
      </c>
      <c r="Z1376" s="1" t="s">
        <v>3220</v>
      </c>
    </row>
    <row r="1377" spans="1:26" x14ac:dyDescent="0.2">
      <c r="A1377" s="3">
        <v>2382</v>
      </c>
      <c r="B1377" s="3" t="s">
        <v>2282</v>
      </c>
      <c r="C1377" s="3" t="s">
        <v>23</v>
      </c>
      <c r="D1377" s="3">
        <v>0.06</v>
      </c>
      <c r="E1377" s="3">
        <v>122.99</v>
      </c>
      <c r="F1377" s="3">
        <v>19.989999999999998</v>
      </c>
      <c r="G1377" s="3" t="s">
        <v>14</v>
      </c>
      <c r="H1377" s="3" t="s">
        <v>3</v>
      </c>
      <c r="I1377" s="3" t="s">
        <v>24</v>
      </c>
      <c r="J1377" s="3" t="s">
        <v>48</v>
      </c>
      <c r="K1377" s="3" t="s">
        <v>49</v>
      </c>
      <c r="L1377" s="3" t="s">
        <v>2400</v>
      </c>
      <c r="M1377" s="3">
        <v>0.37</v>
      </c>
      <c r="N1377" s="3" t="s">
        <v>8</v>
      </c>
      <c r="O1377" s="3" t="s">
        <v>87</v>
      </c>
      <c r="P1377" s="3" t="s">
        <v>88</v>
      </c>
      <c r="Q1377" s="3" t="s">
        <v>89</v>
      </c>
      <c r="R1377" s="3">
        <v>10024</v>
      </c>
      <c r="S1377" s="4">
        <v>42129</v>
      </c>
      <c r="T1377" s="4">
        <v>42131</v>
      </c>
      <c r="U1377" s="3">
        <v>1408.1865</v>
      </c>
      <c r="V1377" s="3">
        <v>48</v>
      </c>
      <c r="W1377" s="3">
        <v>5911.35</v>
      </c>
      <c r="X1377" s="3">
        <v>962</v>
      </c>
      <c r="Y1377" s="3">
        <f>Table1[[#This Row],[Unit Price]]-Table1[[#This Row],[Discount]]</f>
        <v>122.92999999999999</v>
      </c>
      <c r="Z1377" s="3" t="s">
        <v>3222</v>
      </c>
    </row>
    <row r="1378" spans="1:26" x14ac:dyDescent="0.2">
      <c r="A1378" s="1">
        <v>2382</v>
      </c>
      <c r="B1378" s="1" t="s">
        <v>2282</v>
      </c>
      <c r="C1378" s="1" t="s">
        <v>23</v>
      </c>
      <c r="D1378" s="1">
        <v>0.08</v>
      </c>
      <c r="E1378" s="1">
        <v>68.81</v>
      </c>
      <c r="F1378" s="1">
        <v>60</v>
      </c>
      <c r="G1378" s="1" t="s">
        <v>2</v>
      </c>
      <c r="H1378" s="1" t="s">
        <v>3</v>
      </c>
      <c r="I1378" s="1" t="s">
        <v>24</v>
      </c>
      <c r="J1378" s="1" t="s">
        <v>71</v>
      </c>
      <c r="K1378" s="1" t="s">
        <v>33</v>
      </c>
      <c r="L1378" s="1" t="s">
        <v>1652</v>
      </c>
      <c r="M1378" s="1">
        <v>0.41</v>
      </c>
      <c r="N1378" s="1" t="s">
        <v>8</v>
      </c>
      <c r="O1378" s="1" t="s">
        <v>87</v>
      </c>
      <c r="P1378" s="1" t="s">
        <v>88</v>
      </c>
      <c r="Q1378" s="1" t="s">
        <v>89</v>
      </c>
      <c r="R1378" s="1">
        <v>10024</v>
      </c>
      <c r="S1378" s="2">
        <v>42129</v>
      </c>
      <c r="T1378" s="2">
        <v>42131</v>
      </c>
      <c r="U1378" s="1">
        <v>-1069.72</v>
      </c>
      <c r="V1378" s="1">
        <v>68</v>
      </c>
      <c r="W1378" s="1">
        <v>4649.8500000000004</v>
      </c>
      <c r="X1378" s="1">
        <v>962</v>
      </c>
      <c r="Y1378" s="1">
        <f>Table1[[#This Row],[Unit Price]]-Table1[[#This Row],[Discount]]</f>
        <v>68.73</v>
      </c>
      <c r="Z1378" s="1" t="s">
        <v>3222</v>
      </c>
    </row>
    <row r="1379" spans="1:26" x14ac:dyDescent="0.2">
      <c r="A1379" s="3">
        <v>1101</v>
      </c>
      <c r="B1379" s="3" t="s">
        <v>2401</v>
      </c>
      <c r="C1379" s="3" t="s">
        <v>92</v>
      </c>
      <c r="D1379" s="3">
        <v>0.02</v>
      </c>
      <c r="E1379" s="3">
        <v>15.14</v>
      </c>
      <c r="F1379" s="3">
        <v>4.53</v>
      </c>
      <c r="G1379" s="3" t="s">
        <v>14</v>
      </c>
      <c r="H1379" s="3" t="s">
        <v>3</v>
      </c>
      <c r="I1379" s="3" t="s">
        <v>24</v>
      </c>
      <c r="J1379" s="3" t="s">
        <v>54</v>
      </c>
      <c r="K1379" s="3" t="s">
        <v>49</v>
      </c>
      <c r="L1379" s="3" t="s">
        <v>1331</v>
      </c>
      <c r="M1379" s="3">
        <v>0.81</v>
      </c>
      <c r="N1379" s="3" t="s">
        <v>8</v>
      </c>
      <c r="O1379" s="3" t="s">
        <v>35</v>
      </c>
      <c r="P1379" s="3" t="s">
        <v>66</v>
      </c>
      <c r="Q1379" s="3" t="s">
        <v>1231</v>
      </c>
      <c r="R1379" s="3">
        <v>93030</v>
      </c>
      <c r="S1379" s="4">
        <v>42129</v>
      </c>
      <c r="T1379" s="4">
        <v>42130</v>
      </c>
      <c r="U1379" s="3">
        <v>5.8840000000000003</v>
      </c>
      <c r="V1379" s="3">
        <v>3</v>
      </c>
      <c r="W1379" s="3">
        <v>51.02</v>
      </c>
      <c r="X1379" s="3">
        <v>91488</v>
      </c>
      <c r="Y1379" s="3">
        <f>Table1[[#This Row],[Unit Price]]-Table1[[#This Row],[Discount]]</f>
        <v>15.120000000000001</v>
      </c>
      <c r="Z1379" s="3" t="s">
        <v>3221</v>
      </c>
    </row>
    <row r="1380" spans="1:26" x14ac:dyDescent="0.2">
      <c r="A1380" s="1">
        <v>2509</v>
      </c>
      <c r="B1380" s="1" t="s">
        <v>2402</v>
      </c>
      <c r="C1380" s="1" t="s">
        <v>92</v>
      </c>
      <c r="D1380" s="1">
        <v>0.05</v>
      </c>
      <c r="E1380" s="1">
        <v>30.98</v>
      </c>
      <c r="F1380" s="1">
        <v>9.18</v>
      </c>
      <c r="G1380" s="1" t="s">
        <v>14</v>
      </c>
      <c r="H1380" s="1" t="s">
        <v>47</v>
      </c>
      <c r="I1380" s="1" t="s">
        <v>24</v>
      </c>
      <c r="J1380" s="1" t="s">
        <v>64</v>
      </c>
      <c r="K1380" s="1" t="s">
        <v>49</v>
      </c>
      <c r="L1380" s="1" t="s">
        <v>2225</v>
      </c>
      <c r="M1380" s="1">
        <v>0.4</v>
      </c>
      <c r="N1380" s="1" t="s">
        <v>8</v>
      </c>
      <c r="O1380" s="1" t="s">
        <v>87</v>
      </c>
      <c r="P1380" s="1" t="s">
        <v>307</v>
      </c>
      <c r="Q1380" s="1" t="s">
        <v>2403</v>
      </c>
      <c r="R1380" s="1">
        <v>4106</v>
      </c>
      <c r="S1380" s="2">
        <v>42129</v>
      </c>
      <c r="T1380" s="2">
        <v>42129</v>
      </c>
      <c r="U1380" s="1">
        <v>308.67</v>
      </c>
      <c r="V1380" s="1">
        <v>15</v>
      </c>
      <c r="W1380" s="1">
        <v>462.57</v>
      </c>
      <c r="X1380" s="1">
        <v>87029</v>
      </c>
      <c r="Y1380" s="1">
        <f>Table1[[#This Row],[Unit Price]]-Table1[[#This Row],[Discount]]</f>
        <v>30.93</v>
      </c>
      <c r="Z1380" s="1" t="s">
        <v>3222</v>
      </c>
    </row>
    <row r="1381" spans="1:26" x14ac:dyDescent="0.2">
      <c r="A1381" s="3">
        <v>1979</v>
      </c>
      <c r="B1381" s="3" t="s">
        <v>2404</v>
      </c>
      <c r="C1381" s="3" t="s">
        <v>46</v>
      </c>
      <c r="D1381" s="3">
        <v>0.05</v>
      </c>
      <c r="E1381" s="3">
        <v>20.99</v>
      </c>
      <c r="F1381" s="3">
        <v>3.3</v>
      </c>
      <c r="G1381" s="3" t="s">
        <v>14</v>
      </c>
      <c r="H1381" s="3" t="s">
        <v>70</v>
      </c>
      <c r="I1381" s="3" t="s">
        <v>16</v>
      </c>
      <c r="J1381" s="3" t="s">
        <v>111</v>
      </c>
      <c r="K1381" s="3" t="s">
        <v>18</v>
      </c>
      <c r="L1381" s="3" t="s">
        <v>1559</v>
      </c>
      <c r="M1381" s="3">
        <v>0.81</v>
      </c>
      <c r="N1381" s="3" t="s">
        <v>8</v>
      </c>
      <c r="O1381" s="3" t="s">
        <v>35</v>
      </c>
      <c r="P1381" s="3" t="s">
        <v>36</v>
      </c>
      <c r="Q1381" s="3" t="s">
        <v>2405</v>
      </c>
      <c r="R1381" s="3">
        <v>80122</v>
      </c>
      <c r="S1381" s="4">
        <v>42129</v>
      </c>
      <c r="T1381" s="4">
        <v>42130</v>
      </c>
      <c r="U1381" s="3">
        <v>21.883400000000002</v>
      </c>
      <c r="V1381" s="3">
        <v>4</v>
      </c>
      <c r="W1381" s="3">
        <v>72.75</v>
      </c>
      <c r="X1381" s="3">
        <v>87757</v>
      </c>
      <c r="Y1381" s="3">
        <f>Table1[[#This Row],[Unit Price]]-Table1[[#This Row],[Discount]]</f>
        <v>20.939999999999998</v>
      </c>
      <c r="Z1381" s="3" t="s">
        <v>3221</v>
      </c>
    </row>
    <row r="1382" spans="1:26" x14ac:dyDescent="0.2">
      <c r="A1382" s="1">
        <v>1416</v>
      </c>
      <c r="B1382" s="1" t="s">
        <v>2406</v>
      </c>
      <c r="C1382" s="1" t="s">
        <v>1</v>
      </c>
      <c r="D1382" s="1">
        <v>0.02</v>
      </c>
      <c r="E1382" s="1">
        <v>417.4</v>
      </c>
      <c r="F1382" s="1">
        <v>75.23</v>
      </c>
      <c r="G1382" s="1" t="s">
        <v>2</v>
      </c>
      <c r="H1382" s="1" t="s">
        <v>3</v>
      </c>
      <c r="I1382" s="1" t="s">
        <v>4</v>
      </c>
      <c r="J1382" s="1" t="s">
        <v>5</v>
      </c>
      <c r="K1382" s="1" t="s">
        <v>6</v>
      </c>
      <c r="L1382" s="1" t="s">
        <v>1171</v>
      </c>
      <c r="M1382" s="1">
        <v>0.79</v>
      </c>
      <c r="N1382" s="1" t="s">
        <v>8</v>
      </c>
      <c r="O1382" s="1" t="s">
        <v>28</v>
      </c>
      <c r="P1382" s="1" t="s">
        <v>29</v>
      </c>
      <c r="Q1382" s="1" t="s">
        <v>1488</v>
      </c>
      <c r="R1382" s="1">
        <v>46203</v>
      </c>
      <c r="S1382" s="2">
        <v>42130</v>
      </c>
      <c r="T1382" s="2">
        <v>42131</v>
      </c>
      <c r="U1382" s="1">
        <v>-634.86540000000002</v>
      </c>
      <c r="V1382" s="1">
        <v>1</v>
      </c>
      <c r="W1382" s="1">
        <v>471.21</v>
      </c>
      <c r="X1382" s="1">
        <v>90538</v>
      </c>
      <c r="Y1382" s="1">
        <f>Table1[[#This Row],[Unit Price]]-Table1[[#This Row],[Discount]]</f>
        <v>417.38</v>
      </c>
      <c r="Z1382" s="1" t="s">
        <v>3220</v>
      </c>
    </row>
    <row r="1383" spans="1:26" x14ac:dyDescent="0.2">
      <c r="A1383" s="3">
        <v>2420</v>
      </c>
      <c r="B1383" s="3" t="s">
        <v>2407</v>
      </c>
      <c r="C1383" s="3" t="s">
        <v>13</v>
      </c>
      <c r="D1383" s="3">
        <v>0.04</v>
      </c>
      <c r="E1383" s="3">
        <v>9.11</v>
      </c>
      <c r="F1383" s="3">
        <v>2.15</v>
      </c>
      <c r="G1383" s="3" t="s">
        <v>14</v>
      </c>
      <c r="H1383" s="3" t="s">
        <v>15</v>
      </c>
      <c r="I1383" s="3" t="s">
        <v>24</v>
      </c>
      <c r="J1383" s="3" t="s">
        <v>64</v>
      </c>
      <c r="K1383" s="3" t="s">
        <v>26</v>
      </c>
      <c r="L1383" s="3" t="s">
        <v>65</v>
      </c>
      <c r="M1383" s="3">
        <v>0.4</v>
      </c>
      <c r="N1383" s="3" t="s">
        <v>8</v>
      </c>
      <c r="O1383" s="3" t="s">
        <v>9</v>
      </c>
      <c r="P1383" s="3" t="s">
        <v>218</v>
      </c>
      <c r="Q1383" s="3" t="s">
        <v>2408</v>
      </c>
      <c r="R1383" s="3">
        <v>23223</v>
      </c>
      <c r="S1383" s="4">
        <v>42130</v>
      </c>
      <c r="T1383" s="4">
        <v>42130</v>
      </c>
      <c r="U1383" s="3">
        <v>-23.071999999999999</v>
      </c>
      <c r="V1383" s="3">
        <v>11</v>
      </c>
      <c r="W1383" s="3">
        <v>100.87</v>
      </c>
      <c r="X1383" s="3">
        <v>86752</v>
      </c>
      <c r="Y1383" s="3">
        <f>Table1[[#This Row],[Unit Price]]-Table1[[#This Row],[Discount]]</f>
        <v>9.07</v>
      </c>
      <c r="Z1383" s="3" t="s">
        <v>3219</v>
      </c>
    </row>
    <row r="1384" spans="1:26" x14ac:dyDescent="0.2">
      <c r="A1384" s="1">
        <v>1986</v>
      </c>
      <c r="B1384" s="1" t="s">
        <v>2409</v>
      </c>
      <c r="C1384" s="1" t="s">
        <v>46</v>
      </c>
      <c r="D1384" s="1">
        <v>0.01</v>
      </c>
      <c r="E1384" s="1">
        <v>15.31</v>
      </c>
      <c r="F1384" s="1">
        <v>8.7799999999999994</v>
      </c>
      <c r="G1384" s="1" t="s">
        <v>14</v>
      </c>
      <c r="H1384" s="1" t="s">
        <v>47</v>
      </c>
      <c r="I1384" s="1" t="s">
        <v>24</v>
      </c>
      <c r="J1384" s="1" t="s">
        <v>54</v>
      </c>
      <c r="K1384" s="1" t="s">
        <v>49</v>
      </c>
      <c r="L1384" s="1" t="s">
        <v>2410</v>
      </c>
      <c r="M1384" s="1">
        <v>0.56999999999999995</v>
      </c>
      <c r="N1384" s="1" t="s">
        <v>8</v>
      </c>
      <c r="O1384" s="1" t="s">
        <v>28</v>
      </c>
      <c r="P1384" s="1" t="s">
        <v>163</v>
      </c>
      <c r="Q1384" s="1" t="s">
        <v>1480</v>
      </c>
      <c r="R1384" s="1">
        <v>79701</v>
      </c>
      <c r="S1384" s="2">
        <v>42130</v>
      </c>
      <c r="T1384" s="2">
        <v>42131</v>
      </c>
      <c r="U1384" s="1">
        <v>12.146000000000001</v>
      </c>
      <c r="V1384" s="1">
        <v>23</v>
      </c>
      <c r="W1384" s="1">
        <v>377</v>
      </c>
      <c r="X1384" s="1">
        <v>90888</v>
      </c>
      <c r="Y1384" s="1">
        <f>Table1[[#This Row],[Unit Price]]-Table1[[#This Row],[Discount]]</f>
        <v>15.3</v>
      </c>
      <c r="Z1384" s="1" t="s">
        <v>3220</v>
      </c>
    </row>
    <row r="1385" spans="1:26" x14ac:dyDescent="0.2">
      <c r="A1385" s="3">
        <v>1986</v>
      </c>
      <c r="B1385" s="3" t="s">
        <v>2409</v>
      </c>
      <c r="C1385" s="3" t="s">
        <v>46</v>
      </c>
      <c r="D1385" s="3">
        <v>0.05</v>
      </c>
      <c r="E1385" s="3">
        <v>7.99</v>
      </c>
      <c r="F1385" s="3">
        <v>5.03</v>
      </c>
      <c r="G1385" s="3" t="s">
        <v>63</v>
      </c>
      <c r="H1385" s="3" t="s">
        <v>47</v>
      </c>
      <c r="I1385" s="3" t="s">
        <v>16</v>
      </c>
      <c r="J1385" s="3" t="s">
        <v>111</v>
      </c>
      <c r="K1385" s="3" t="s">
        <v>120</v>
      </c>
      <c r="L1385" s="3" t="s">
        <v>441</v>
      </c>
      <c r="M1385" s="3">
        <v>0.6</v>
      </c>
      <c r="N1385" s="3" t="s">
        <v>8</v>
      </c>
      <c r="O1385" s="3" t="s">
        <v>28</v>
      </c>
      <c r="P1385" s="3" t="s">
        <v>163</v>
      </c>
      <c r="Q1385" s="3" t="s">
        <v>1480</v>
      </c>
      <c r="R1385" s="3">
        <v>79701</v>
      </c>
      <c r="S1385" s="4">
        <v>42130</v>
      </c>
      <c r="T1385" s="4">
        <v>42132</v>
      </c>
      <c r="U1385" s="3">
        <v>5.6870000000000003</v>
      </c>
      <c r="V1385" s="3">
        <v>4</v>
      </c>
      <c r="W1385" s="3">
        <v>42.99</v>
      </c>
      <c r="X1385" s="3">
        <v>90888</v>
      </c>
      <c r="Y1385" s="3">
        <f>Table1[[#This Row],[Unit Price]]-Table1[[#This Row],[Discount]]</f>
        <v>7.94</v>
      </c>
      <c r="Z1385" s="3" t="s">
        <v>3220</v>
      </c>
    </row>
    <row r="1386" spans="1:26" x14ac:dyDescent="0.2">
      <c r="A1386" s="1">
        <v>1261</v>
      </c>
      <c r="B1386" s="1" t="s">
        <v>2411</v>
      </c>
      <c r="C1386" s="1" t="s">
        <v>1</v>
      </c>
      <c r="D1386" s="1">
        <v>0.02</v>
      </c>
      <c r="E1386" s="1">
        <v>73.98</v>
      </c>
      <c r="F1386" s="1">
        <v>14.52</v>
      </c>
      <c r="G1386" s="1" t="s">
        <v>14</v>
      </c>
      <c r="H1386" s="1" t="s">
        <v>47</v>
      </c>
      <c r="I1386" s="1" t="s">
        <v>16</v>
      </c>
      <c r="J1386" s="1" t="s">
        <v>17</v>
      </c>
      <c r="K1386" s="1" t="s">
        <v>49</v>
      </c>
      <c r="L1386" s="1" t="s">
        <v>284</v>
      </c>
      <c r="M1386" s="1">
        <v>0.65</v>
      </c>
      <c r="N1386" s="1" t="s">
        <v>8</v>
      </c>
      <c r="O1386" s="1" t="s">
        <v>35</v>
      </c>
      <c r="P1386" s="1" t="s">
        <v>36</v>
      </c>
      <c r="Q1386" s="1" t="s">
        <v>2412</v>
      </c>
      <c r="R1386" s="1">
        <v>80020</v>
      </c>
      <c r="S1386" s="2">
        <v>42131</v>
      </c>
      <c r="T1386" s="2">
        <v>42134</v>
      </c>
      <c r="U1386" s="1">
        <v>43.537999999999997</v>
      </c>
      <c r="V1386" s="1">
        <v>5</v>
      </c>
      <c r="W1386" s="1">
        <v>378.23</v>
      </c>
      <c r="X1386" s="1">
        <v>89730</v>
      </c>
      <c r="Y1386" s="1">
        <f>Table1[[#This Row],[Unit Price]]-Table1[[#This Row],[Discount]]</f>
        <v>73.960000000000008</v>
      </c>
      <c r="Z1386" s="1" t="s">
        <v>3221</v>
      </c>
    </row>
    <row r="1387" spans="1:26" x14ac:dyDescent="0.2">
      <c r="A1387" s="3">
        <v>1502</v>
      </c>
      <c r="B1387" s="3" t="s">
        <v>2413</v>
      </c>
      <c r="C1387" s="3" t="s">
        <v>1</v>
      </c>
      <c r="D1387" s="3">
        <v>0.08</v>
      </c>
      <c r="E1387" s="3">
        <v>3.69</v>
      </c>
      <c r="F1387" s="3">
        <v>0.5</v>
      </c>
      <c r="G1387" s="3" t="s">
        <v>14</v>
      </c>
      <c r="H1387" s="3" t="s">
        <v>3</v>
      </c>
      <c r="I1387" s="3" t="s">
        <v>24</v>
      </c>
      <c r="J1387" s="3" t="s">
        <v>128</v>
      </c>
      <c r="K1387" s="3" t="s">
        <v>49</v>
      </c>
      <c r="L1387" s="3" t="s">
        <v>1870</v>
      </c>
      <c r="M1387" s="3">
        <v>0.38</v>
      </c>
      <c r="N1387" s="3" t="s">
        <v>8</v>
      </c>
      <c r="O1387" s="3" t="s">
        <v>9</v>
      </c>
      <c r="P1387" s="3" t="s">
        <v>99</v>
      </c>
      <c r="Q1387" s="3" t="s">
        <v>2414</v>
      </c>
      <c r="R1387" s="3">
        <v>33065</v>
      </c>
      <c r="S1387" s="4">
        <v>42131</v>
      </c>
      <c r="T1387" s="4">
        <v>42134</v>
      </c>
      <c r="U1387" s="3">
        <v>-3.6547000000000001</v>
      </c>
      <c r="V1387" s="3">
        <v>38</v>
      </c>
      <c r="W1387" s="3">
        <v>129.43</v>
      </c>
      <c r="X1387" s="3">
        <v>89193</v>
      </c>
      <c r="Y1387" s="3">
        <f>Table1[[#This Row],[Unit Price]]-Table1[[#This Row],[Discount]]</f>
        <v>3.61</v>
      </c>
      <c r="Z1387" s="3" t="s">
        <v>3219</v>
      </c>
    </row>
    <row r="1388" spans="1:26" x14ac:dyDescent="0.2">
      <c r="A1388" s="1">
        <v>1725</v>
      </c>
      <c r="B1388" s="1" t="s">
        <v>2415</v>
      </c>
      <c r="C1388" s="1" t="s">
        <v>13</v>
      </c>
      <c r="D1388" s="1">
        <v>0.05</v>
      </c>
      <c r="E1388" s="1">
        <v>35.99</v>
      </c>
      <c r="F1388" s="1">
        <v>1.1000000000000001</v>
      </c>
      <c r="G1388" s="1" t="s">
        <v>14</v>
      </c>
      <c r="H1388" s="1" t="s">
        <v>70</v>
      </c>
      <c r="I1388" s="1" t="s">
        <v>16</v>
      </c>
      <c r="J1388" s="1" t="s">
        <v>111</v>
      </c>
      <c r="K1388" s="1" t="s">
        <v>49</v>
      </c>
      <c r="L1388" s="1" t="s">
        <v>250</v>
      </c>
      <c r="M1388" s="1">
        <v>0.55000000000000004</v>
      </c>
      <c r="N1388" s="1" t="s">
        <v>8</v>
      </c>
      <c r="O1388" s="1" t="s">
        <v>87</v>
      </c>
      <c r="P1388" s="1" t="s">
        <v>293</v>
      </c>
      <c r="Q1388" s="1" t="s">
        <v>2416</v>
      </c>
      <c r="R1388" s="1">
        <v>43026</v>
      </c>
      <c r="S1388" s="2">
        <v>42131</v>
      </c>
      <c r="T1388" s="2">
        <v>42133</v>
      </c>
      <c r="U1388" s="1">
        <v>149.166</v>
      </c>
      <c r="V1388" s="1">
        <v>9</v>
      </c>
      <c r="W1388" s="1">
        <v>261.56</v>
      </c>
      <c r="X1388" s="1">
        <v>87193</v>
      </c>
      <c r="Y1388" s="1">
        <f>Table1[[#This Row],[Unit Price]]-Table1[[#This Row],[Discount]]</f>
        <v>35.940000000000005</v>
      </c>
      <c r="Z1388" s="1" t="s">
        <v>3222</v>
      </c>
    </row>
    <row r="1389" spans="1:26" x14ac:dyDescent="0.2">
      <c r="A1389" s="3">
        <v>2962</v>
      </c>
      <c r="B1389" s="3" t="s">
        <v>2417</v>
      </c>
      <c r="C1389" s="3" t="s">
        <v>13</v>
      </c>
      <c r="D1389" s="3">
        <v>7.0000000000000007E-2</v>
      </c>
      <c r="E1389" s="3">
        <v>4.76</v>
      </c>
      <c r="F1389" s="3">
        <v>0.88</v>
      </c>
      <c r="G1389" s="3" t="s">
        <v>63</v>
      </c>
      <c r="H1389" s="3" t="s">
        <v>15</v>
      </c>
      <c r="I1389" s="3" t="s">
        <v>24</v>
      </c>
      <c r="J1389" s="3" t="s">
        <v>64</v>
      </c>
      <c r="K1389" s="3" t="s">
        <v>26</v>
      </c>
      <c r="L1389" s="3" t="s">
        <v>2418</v>
      </c>
      <c r="M1389" s="3">
        <v>0.39</v>
      </c>
      <c r="N1389" s="3" t="s">
        <v>8</v>
      </c>
      <c r="O1389" s="3" t="s">
        <v>35</v>
      </c>
      <c r="P1389" s="3" t="s">
        <v>36</v>
      </c>
      <c r="Q1389" s="3" t="s">
        <v>1289</v>
      </c>
      <c r="R1389" s="3">
        <v>80027</v>
      </c>
      <c r="S1389" s="4">
        <v>42131</v>
      </c>
      <c r="T1389" s="4">
        <v>42133</v>
      </c>
      <c r="U1389" s="3">
        <v>33.347700000000003</v>
      </c>
      <c r="V1389" s="3">
        <v>10</v>
      </c>
      <c r="W1389" s="3">
        <v>48.33</v>
      </c>
      <c r="X1389" s="3">
        <v>88611</v>
      </c>
      <c r="Y1389" s="3">
        <f>Table1[[#This Row],[Unit Price]]-Table1[[#This Row],[Discount]]</f>
        <v>4.6899999999999995</v>
      </c>
      <c r="Z1389" s="3" t="s">
        <v>3221</v>
      </c>
    </row>
    <row r="1390" spans="1:26" x14ac:dyDescent="0.2">
      <c r="A1390" s="1">
        <v>3248</v>
      </c>
      <c r="B1390" s="1" t="s">
        <v>2419</v>
      </c>
      <c r="C1390" s="1" t="s">
        <v>13</v>
      </c>
      <c r="D1390" s="1">
        <v>7.0000000000000007E-2</v>
      </c>
      <c r="E1390" s="1">
        <v>2.78</v>
      </c>
      <c r="F1390" s="1">
        <v>1.49</v>
      </c>
      <c r="G1390" s="1" t="s">
        <v>14</v>
      </c>
      <c r="H1390" s="1" t="s">
        <v>3</v>
      </c>
      <c r="I1390" s="1" t="s">
        <v>24</v>
      </c>
      <c r="J1390" s="1" t="s">
        <v>48</v>
      </c>
      <c r="K1390" s="1" t="s">
        <v>49</v>
      </c>
      <c r="L1390" s="1" t="s">
        <v>2160</v>
      </c>
      <c r="M1390" s="1">
        <v>0.36</v>
      </c>
      <c r="N1390" s="1" t="s">
        <v>8</v>
      </c>
      <c r="O1390" s="1" t="s">
        <v>9</v>
      </c>
      <c r="P1390" s="1" t="s">
        <v>144</v>
      </c>
      <c r="Q1390" s="1" t="s">
        <v>2420</v>
      </c>
      <c r="R1390" s="1">
        <v>70458</v>
      </c>
      <c r="S1390" s="2">
        <v>42131</v>
      </c>
      <c r="T1390" s="2">
        <v>42132</v>
      </c>
      <c r="U1390" s="1">
        <v>-340.53109999999998</v>
      </c>
      <c r="V1390" s="1">
        <v>17</v>
      </c>
      <c r="W1390" s="1">
        <v>47.12</v>
      </c>
      <c r="X1390" s="1">
        <v>87297</v>
      </c>
      <c r="Y1390" s="1">
        <f>Table1[[#This Row],[Unit Price]]-Table1[[#This Row],[Discount]]</f>
        <v>2.71</v>
      </c>
      <c r="Z1390" s="1" t="s">
        <v>3219</v>
      </c>
    </row>
    <row r="1391" spans="1:26" x14ac:dyDescent="0.2">
      <c r="A1391" s="3">
        <v>3338</v>
      </c>
      <c r="B1391" s="3" t="s">
        <v>2421</v>
      </c>
      <c r="C1391" s="3" t="s">
        <v>13</v>
      </c>
      <c r="D1391" s="3">
        <v>0.08</v>
      </c>
      <c r="E1391" s="3">
        <v>6.48</v>
      </c>
      <c r="F1391" s="3">
        <v>8.4</v>
      </c>
      <c r="G1391" s="3" t="s">
        <v>14</v>
      </c>
      <c r="H1391" s="3" t="s">
        <v>15</v>
      </c>
      <c r="I1391" s="3" t="s">
        <v>24</v>
      </c>
      <c r="J1391" s="3" t="s">
        <v>64</v>
      </c>
      <c r="K1391" s="3" t="s">
        <v>49</v>
      </c>
      <c r="L1391" s="3" t="s">
        <v>1919</v>
      </c>
      <c r="M1391" s="3">
        <v>0.37</v>
      </c>
      <c r="N1391" s="3" t="s">
        <v>8</v>
      </c>
      <c r="O1391" s="3" t="s">
        <v>9</v>
      </c>
      <c r="P1391" s="3" t="s">
        <v>99</v>
      </c>
      <c r="Q1391" s="3" t="s">
        <v>2422</v>
      </c>
      <c r="R1391" s="3">
        <v>33614</v>
      </c>
      <c r="S1391" s="4">
        <v>42131</v>
      </c>
      <c r="T1391" s="4">
        <v>42131</v>
      </c>
      <c r="U1391" s="3">
        <v>58.811999999999998</v>
      </c>
      <c r="V1391" s="3">
        <v>7</v>
      </c>
      <c r="W1391" s="3">
        <v>45</v>
      </c>
      <c r="X1391" s="3">
        <v>85979</v>
      </c>
      <c r="Y1391" s="3">
        <f>Table1[[#This Row],[Unit Price]]-Table1[[#This Row],[Discount]]</f>
        <v>6.4</v>
      </c>
      <c r="Z1391" s="3" t="s">
        <v>3219</v>
      </c>
    </row>
    <row r="1392" spans="1:26" x14ac:dyDescent="0.2">
      <c r="A1392" s="1">
        <v>1997</v>
      </c>
      <c r="B1392" s="1" t="s">
        <v>750</v>
      </c>
      <c r="C1392" s="1" t="s">
        <v>92</v>
      </c>
      <c r="D1392" s="1">
        <v>0.01</v>
      </c>
      <c r="E1392" s="1">
        <v>16.48</v>
      </c>
      <c r="F1392" s="1">
        <v>1.99</v>
      </c>
      <c r="G1392" s="1" t="s">
        <v>14</v>
      </c>
      <c r="H1392" s="1" t="s">
        <v>15</v>
      </c>
      <c r="I1392" s="1" t="s">
        <v>16</v>
      </c>
      <c r="J1392" s="1" t="s">
        <v>17</v>
      </c>
      <c r="K1392" s="1" t="s">
        <v>18</v>
      </c>
      <c r="L1392" s="1" t="s">
        <v>577</v>
      </c>
      <c r="M1392" s="1">
        <v>0.42</v>
      </c>
      <c r="N1392" s="1" t="s">
        <v>8</v>
      </c>
      <c r="O1392" s="1" t="s">
        <v>9</v>
      </c>
      <c r="P1392" s="1" t="s">
        <v>247</v>
      </c>
      <c r="Q1392" s="1" t="s">
        <v>248</v>
      </c>
      <c r="R1392" s="1">
        <v>29915</v>
      </c>
      <c r="S1392" s="2">
        <v>42131</v>
      </c>
      <c r="T1392" s="2">
        <v>42132</v>
      </c>
      <c r="U1392" s="1">
        <v>739.67399999999998</v>
      </c>
      <c r="V1392" s="1">
        <v>7</v>
      </c>
      <c r="W1392" s="1">
        <v>122.93</v>
      </c>
      <c r="X1392" s="1">
        <v>90334</v>
      </c>
      <c r="Y1392" s="1">
        <f>Table1[[#This Row],[Unit Price]]-Table1[[#This Row],[Discount]]</f>
        <v>16.47</v>
      </c>
      <c r="Z1392" s="1" t="s">
        <v>3219</v>
      </c>
    </row>
    <row r="1393" spans="1:26" x14ac:dyDescent="0.2">
      <c r="A1393" s="3">
        <v>3077</v>
      </c>
      <c r="B1393" s="3" t="s">
        <v>2423</v>
      </c>
      <c r="C1393" s="3" t="s">
        <v>92</v>
      </c>
      <c r="D1393" s="3">
        <v>7.0000000000000007E-2</v>
      </c>
      <c r="E1393" s="3">
        <v>300.97000000000003</v>
      </c>
      <c r="F1393" s="3">
        <v>7.18</v>
      </c>
      <c r="G1393" s="3" t="s">
        <v>14</v>
      </c>
      <c r="H1393" s="3" t="s">
        <v>3</v>
      </c>
      <c r="I1393" s="3" t="s">
        <v>16</v>
      </c>
      <c r="J1393" s="3" t="s">
        <v>17</v>
      </c>
      <c r="K1393" s="3" t="s">
        <v>49</v>
      </c>
      <c r="L1393" s="3" t="s">
        <v>2185</v>
      </c>
      <c r="M1393" s="3">
        <v>0.48</v>
      </c>
      <c r="N1393" s="3" t="s">
        <v>8</v>
      </c>
      <c r="O1393" s="3" t="s">
        <v>87</v>
      </c>
      <c r="P1393" s="3" t="s">
        <v>293</v>
      </c>
      <c r="Q1393" s="3" t="s">
        <v>2424</v>
      </c>
      <c r="R1393" s="3">
        <v>44136</v>
      </c>
      <c r="S1393" s="4">
        <v>42131</v>
      </c>
      <c r="T1393" s="4">
        <v>42133</v>
      </c>
      <c r="U1393" s="3">
        <v>-807.59</v>
      </c>
      <c r="V1393" s="3">
        <v>2</v>
      </c>
      <c r="W1393" s="3">
        <v>582.20000000000005</v>
      </c>
      <c r="X1393" s="3">
        <v>88239</v>
      </c>
      <c r="Y1393" s="3">
        <f>Table1[[#This Row],[Unit Price]]-Table1[[#This Row],[Discount]]</f>
        <v>300.90000000000003</v>
      </c>
      <c r="Z1393" s="3" t="s">
        <v>3222</v>
      </c>
    </row>
    <row r="1394" spans="1:26" x14ac:dyDescent="0.2">
      <c r="A1394" s="1">
        <v>3079</v>
      </c>
      <c r="B1394" s="1" t="s">
        <v>295</v>
      </c>
      <c r="C1394" s="1" t="s">
        <v>92</v>
      </c>
      <c r="D1394" s="1">
        <v>7.0000000000000007E-2</v>
      </c>
      <c r="E1394" s="1">
        <v>300.97000000000003</v>
      </c>
      <c r="F1394" s="1">
        <v>7.18</v>
      </c>
      <c r="G1394" s="1" t="s">
        <v>14</v>
      </c>
      <c r="H1394" s="1" t="s">
        <v>3</v>
      </c>
      <c r="I1394" s="1" t="s">
        <v>16</v>
      </c>
      <c r="J1394" s="1" t="s">
        <v>17</v>
      </c>
      <c r="K1394" s="1" t="s">
        <v>49</v>
      </c>
      <c r="L1394" s="1" t="s">
        <v>2185</v>
      </c>
      <c r="M1394" s="1">
        <v>0.48</v>
      </c>
      <c r="N1394" s="1" t="s">
        <v>8</v>
      </c>
      <c r="O1394" s="1" t="s">
        <v>87</v>
      </c>
      <c r="P1394" s="1" t="s">
        <v>296</v>
      </c>
      <c r="Q1394" s="1" t="s">
        <v>297</v>
      </c>
      <c r="R1394" s="1">
        <v>19112</v>
      </c>
      <c r="S1394" s="2">
        <v>42131</v>
      </c>
      <c r="T1394" s="2">
        <v>42133</v>
      </c>
      <c r="U1394" s="1">
        <v>-807.59</v>
      </c>
      <c r="V1394" s="1">
        <v>7</v>
      </c>
      <c r="W1394" s="1">
        <v>2037.69</v>
      </c>
      <c r="X1394" s="1">
        <v>41253</v>
      </c>
      <c r="Y1394" s="1">
        <f>Table1[[#This Row],[Unit Price]]-Table1[[#This Row],[Discount]]</f>
        <v>300.90000000000003</v>
      </c>
      <c r="Z1394" s="1" t="s">
        <v>3222</v>
      </c>
    </row>
    <row r="1395" spans="1:26" x14ac:dyDescent="0.2">
      <c r="A1395" s="3">
        <v>2187</v>
      </c>
      <c r="B1395" s="3" t="s">
        <v>2425</v>
      </c>
      <c r="C1395" s="3" t="s">
        <v>13</v>
      </c>
      <c r="D1395" s="3">
        <v>0.09</v>
      </c>
      <c r="E1395" s="3">
        <v>16.98</v>
      </c>
      <c r="F1395" s="3">
        <v>12.39</v>
      </c>
      <c r="G1395" s="3" t="s">
        <v>14</v>
      </c>
      <c r="H1395" s="3" t="s">
        <v>70</v>
      </c>
      <c r="I1395" s="3" t="s">
        <v>24</v>
      </c>
      <c r="J1395" s="3" t="s">
        <v>321</v>
      </c>
      <c r="K1395" s="3" t="s">
        <v>49</v>
      </c>
      <c r="L1395" s="3" t="s">
        <v>2426</v>
      </c>
      <c r="M1395" s="3">
        <v>0.35</v>
      </c>
      <c r="N1395" s="3" t="s">
        <v>8</v>
      </c>
      <c r="O1395" s="3" t="s">
        <v>28</v>
      </c>
      <c r="P1395" s="3" t="s">
        <v>56</v>
      </c>
      <c r="Q1395" s="3" t="s">
        <v>2427</v>
      </c>
      <c r="R1395" s="3">
        <v>64055</v>
      </c>
      <c r="S1395" s="4">
        <v>42132</v>
      </c>
      <c r="T1395" s="4">
        <v>42134</v>
      </c>
      <c r="U1395" s="3">
        <v>-48.57</v>
      </c>
      <c r="V1395" s="3">
        <v>5</v>
      </c>
      <c r="W1395" s="3">
        <v>86.8</v>
      </c>
      <c r="X1395" s="3">
        <v>89440</v>
      </c>
      <c r="Y1395" s="3">
        <f>Table1[[#This Row],[Unit Price]]-Table1[[#This Row],[Discount]]</f>
        <v>16.89</v>
      </c>
      <c r="Z1395" s="3" t="s">
        <v>3220</v>
      </c>
    </row>
    <row r="1396" spans="1:26" x14ac:dyDescent="0.2">
      <c r="A1396" s="1">
        <v>2189</v>
      </c>
      <c r="B1396" s="1" t="s">
        <v>2428</v>
      </c>
      <c r="C1396" s="1" t="s">
        <v>13</v>
      </c>
      <c r="D1396" s="1">
        <v>0.09</v>
      </c>
      <c r="E1396" s="1">
        <v>16.98</v>
      </c>
      <c r="F1396" s="1">
        <v>12.39</v>
      </c>
      <c r="G1396" s="1" t="s">
        <v>14</v>
      </c>
      <c r="H1396" s="1" t="s">
        <v>70</v>
      </c>
      <c r="I1396" s="1" t="s">
        <v>24</v>
      </c>
      <c r="J1396" s="1" t="s">
        <v>321</v>
      </c>
      <c r="K1396" s="1" t="s">
        <v>49</v>
      </c>
      <c r="L1396" s="1" t="s">
        <v>2426</v>
      </c>
      <c r="M1396" s="1">
        <v>0.35</v>
      </c>
      <c r="N1396" s="1" t="s">
        <v>8</v>
      </c>
      <c r="O1396" s="1" t="s">
        <v>87</v>
      </c>
      <c r="P1396" s="1" t="s">
        <v>88</v>
      </c>
      <c r="Q1396" s="1" t="s">
        <v>89</v>
      </c>
      <c r="R1396" s="1">
        <v>10177</v>
      </c>
      <c r="S1396" s="2">
        <v>42132</v>
      </c>
      <c r="T1396" s="2">
        <v>42134</v>
      </c>
      <c r="U1396" s="1">
        <v>-48.57</v>
      </c>
      <c r="V1396" s="1">
        <v>22</v>
      </c>
      <c r="W1396" s="1">
        <v>381.91</v>
      </c>
      <c r="X1396" s="1">
        <v>7364</v>
      </c>
      <c r="Y1396" s="1">
        <f>Table1[[#This Row],[Unit Price]]-Table1[[#This Row],[Discount]]</f>
        <v>16.89</v>
      </c>
      <c r="Z1396" s="1" t="s">
        <v>3222</v>
      </c>
    </row>
    <row r="1397" spans="1:26" x14ac:dyDescent="0.2">
      <c r="A1397" s="3">
        <v>2063</v>
      </c>
      <c r="B1397" s="3" t="s">
        <v>2429</v>
      </c>
      <c r="C1397" s="3" t="s">
        <v>23</v>
      </c>
      <c r="D1397" s="3">
        <v>0.06</v>
      </c>
      <c r="E1397" s="3">
        <v>300.97000000000003</v>
      </c>
      <c r="F1397" s="3">
        <v>7.18</v>
      </c>
      <c r="G1397" s="3" t="s">
        <v>14</v>
      </c>
      <c r="H1397" s="3" t="s">
        <v>70</v>
      </c>
      <c r="I1397" s="3" t="s">
        <v>16</v>
      </c>
      <c r="J1397" s="3" t="s">
        <v>17</v>
      </c>
      <c r="K1397" s="3" t="s">
        <v>49</v>
      </c>
      <c r="L1397" s="3" t="s">
        <v>2185</v>
      </c>
      <c r="M1397" s="3">
        <v>0.48</v>
      </c>
      <c r="N1397" s="3" t="s">
        <v>8</v>
      </c>
      <c r="O1397" s="3" t="s">
        <v>9</v>
      </c>
      <c r="P1397" s="3" t="s">
        <v>218</v>
      </c>
      <c r="Q1397" s="3" t="s">
        <v>2430</v>
      </c>
      <c r="R1397" s="3">
        <v>23602</v>
      </c>
      <c r="S1397" s="4">
        <v>42132</v>
      </c>
      <c r="T1397" s="4">
        <v>42132</v>
      </c>
      <c r="U1397" s="3">
        <v>-729.98800000000006</v>
      </c>
      <c r="V1397" s="3">
        <v>1</v>
      </c>
      <c r="W1397" s="3">
        <v>291.39999999999998</v>
      </c>
      <c r="X1397" s="3">
        <v>87147</v>
      </c>
      <c r="Y1397" s="3">
        <f>Table1[[#This Row],[Unit Price]]-Table1[[#This Row],[Discount]]</f>
        <v>300.91000000000003</v>
      </c>
      <c r="Z1397" s="3" t="s">
        <v>3219</v>
      </c>
    </row>
    <row r="1398" spans="1:26" x14ac:dyDescent="0.2">
      <c r="A1398" s="1">
        <v>2880</v>
      </c>
      <c r="B1398" s="1" t="s">
        <v>1879</v>
      </c>
      <c r="C1398" s="1" t="s">
        <v>23</v>
      </c>
      <c r="D1398" s="1">
        <v>0.09</v>
      </c>
      <c r="E1398" s="1">
        <v>243.98</v>
      </c>
      <c r="F1398" s="1">
        <v>43.32</v>
      </c>
      <c r="G1398" s="1" t="s">
        <v>2</v>
      </c>
      <c r="H1398" s="1" t="s">
        <v>3</v>
      </c>
      <c r="I1398" s="1" t="s">
        <v>4</v>
      </c>
      <c r="J1398" s="1" t="s">
        <v>85</v>
      </c>
      <c r="K1398" s="1" t="s">
        <v>33</v>
      </c>
      <c r="L1398" s="1" t="s">
        <v>211</v>
      </c>
      <c r="M1398" s="1">
        <v>0.55000000000000004</v>
      </c>
      <c r="N1398" s="1" t="s">
        <v>8</v>
      </c>
      <c r="O1398" s="1" t="s">
        <v>9</v>
      </c>
      <c r="P1398" s="1" t="s">
        <v>99</v>
      </c>
      <c r="Q1398" s="1" t="s">
        <v>1880</v>
      </c>
      <c r="R1398" s="1">
        <v>33160</v>
      </c>
      <c r="S1398" s="2">
        <v>42132</v>
      </c>
      <c r="T1398" s="2">
        <v>42137</v>
      </c>
      <c r="U1398" s="1">
        <v>1059.288</v>
      </c>
      <c r="V1398" s="1">
        <v>25</v>
      </c>
      <c r="W1398" s="1">
        <v>5587.89</v>
      </c>
      <c r="X1398" s="1">
        <v>88627</v>
      </c>
      <c r="Y1398" s="1">
        <f>Table1[[#This Row],[Unit Price]]-Table1[[#This Row],[Discount]]</f>
        <v>243.89</v>
      </c>
      <c r="Z1398" s="1" t="s">
        <v>3219</v>
      </c>
    </row>
    <row r="1399" spans="1:26" x14ac:dyDescent="0.2">
      <c r="A1399" s="3">
        <v>2991</v>
      </c>
      <c r="B1399" s="3" t="s">
        <v>2431</v>
      </c>
      <c r="C1399" s="3" t="s">
        <v>23</v>
      </c>
      <c r="D1399" s="3">
        <v>0.05</v>
      </c>
      <c r="E1399" s="3">
        <v>70.97</v>
      </c>
      <c r="F1399" s="3">
        <v>3.5</v>
      </c>
      <c r="G1399" s="3" t="s">
        <v>14</v>
      </c>
      <c r="H1399" s="3" t="s">
        <v>47</v>
      </c>
      <c r="I1399" s="3" t="s">
        <v>24</v>
      </c>
      <c r="J1399" s="3" t="s">
        <v>71</v>
      </c>
      <c r="K1399" s="3" t="s">
        <v>49</v>
      </c>
      <c r="L1399" s="3" t="s">
        <v>2153</v>
      </c>
      <c r="M1399" s="3">
        <v>0.59</v>
      </c>
      <c r="N1399" s="3" t="s">
        <v>8</v>
      </c>
      <c r="O1399" s="3" t="s">
        <v>28</v>
      </c>
      <c r="P1399" s="3" t="s">
        <v>333</v>
      </c>
      <c r="Q1399" s="3" t="s">
        <v>2432</v>
      </c>
      <c r="R1399" s="3">
        <v>53402</v>
      </c>
      <c r="S1399" s="4">
        <v>42132</v>
      </c>
      <c r="T1399" s="4">
        <v>42137</v>
      </c>
      <c r="U1399" s="3">
        <v>18.218</v>
      </c>
      <c r="V1399" s="3">
        <v>2</v>
      </c>
      <c r="W1399" s="3">
        <v>141.59</v>
      </c>
      <c r="X1399" s="3">
        <v>91466</v>
      </c>
      <c r="Y1399" s="3">
        <f>Table1[[#This Row],[Unit Price]]-Table1[[#This Row],[Discount]]</f>
        <v>70.92</v>
      </c>
      <c r="Z1399" s="3" t="s">
        <v>3220</v>
      </c>
    </row>
    <row r="1400" spans="1:26" x14ac:dyDescent="0.2">
      <c r="A1400" s="1">
        <v>2992</v>
      </c>
      <c r="B1400" s="1" t="s">
        <v>2433</v>
      </c>
      <c r="C1400" s="1" t="s">
        <v>23</v>
      </c>
      <c r="D1400" s="1">
        <v>0</v>
      </c>
      <c r="E1400" s="1">
        <v>5.28</v>
      </c>
      <c r="F1400" s="1">
        <v>6.26</v>
      </c>
      <c r="G1400" s="1" t="s">
        <v>14</v>
      </c>
      <c r="H1400" s="1" t="s">
        <v>47</v>
      </c>
      <c r="I1400" s="1" t="s">
        <v>24</v>
      </c>
      <c r="J1400" s="1" t="s">
        <v>64</v>
      </c>
      <c r="K1400" s="1" t="s">
        <v>49</v>
      </c>
      <c r="L1400" s="1" t="s">
        <v>2434</v>
      </c>
      <c r="M1400" s="1">
        <v>0.4</v>
      </c>
      <c r="N1400" s="1" t="s">
        <v>8</v>
      </c>
      <c r="O1400" s="1" t="s">
        <v>28</v>
      </c>
      <c r="P1400" s="1" t="s">
        <v>333</v>
      </c>
      <c r="Q1400" s="1" t="s">
        <v>2435</v>
      </c>
      <c r="R1400" s="1">
        <v>53081</v>
      </c>
      <c r="S1400" s="2">
        <v>42132</v>
      </c>
      <c r="T1400" s="2">
        <v>42139</v>
      </c>
      <c r="U1400" s="1">
        <v>25.058</v>
      </c>
      <c r="V1400" s="1">
        <v>36</v>
      </c>
      <c r="W1400" s="1">
        <v>203.05</v>
      </c>
      <c r="X1400" s="1">
        <v>91466</v>
      </c>
      <c r="Y1400" s="1">
        <f>Table1[[#This Row],[Unit Price]]-Table1[[#This Row],[Discount]]</f>
        <v>5.28</v>
      </c>
      <c r="Z1400" s="1" t="s">
        <v>3220</v>
      </c>
    </row>
    <row r="1401" spans="1:26" x14ac:dyDescent="0.2">
      <c r="A1401" s="3">
        <v>453</v>
      </c>
      <c r="B1401" s="3" t="s">
        <v>2436</v>
      </c>
      <c r="C1401" s="3" t="s">
        <v>46</v>
      </c>
      <c r="D1401" s="3">
        <v>0.03</v>
      </c>
      <c r="E1401" s="3">
        <v>29.34</v>
      </c>
      <c r="F1401" s="3">
        <v>7.87</v>
      </c>
      <c r="G1401" s="3" t="s">
        <v>14</v>
      </c>
      <c r="H1401" s="3" t="s">
        <v>70</v>
      </c>
      <c r="I1401" s="3" t="s">
        <v>4</v>
      </c>
      <c r="J1401" s="3" t="s">
        <v>102</v>
      </c>
      <c r="K1401" s="3" t="s">
        <v>49</v>
      </c>
      <c r="L1401" s="3" t="s">
        <v>1636</v>
      </c>
      <c r="M1401" s="3">
        <v>0.54</v>
      </c>
      <c r="N1401" s="3" t="s">
        <v>8</v>
      </c>
      <c r="O1401" s="3" t="s">
        <v>35</v>
      </c>
      <c r="P1401" s="3" t="s">
        <v>66</v>
      </c>
      <c r="Q1401" s="3" t="s">
        <v>2437</v>
      </c>
      <c r="R1401" s="3">
        <v>95032</v>
      </c>
      <c r="S1401" s="4">
        <v>42132</v>
      </c>
      <c r="T1401" s="4">
        <v>42134</v>
      </c>
      <c r="U1401" s="3">
        <v>-41.32</v>
      </c>
      <c r="V1401" s="3">
        <v>1</v>
      </c>
      <c r="W1401" s="3">
        <v>32.4</v>
      </c>
      <c r="X1401" s="3">
        <v>86011</v>
      </c>
      <c r="Y1401" s="3">
        <f>Table1[[#This Row],[Unit Price]]-Table1[[#This Row],[Discount]]</f>
        <v>29.31</v>
      </c>
      <c r="Z1401" s="3" t="s">
        <v>3221</v>
      </c>
    </row>
    <row r="1402" spans="1:26" x14ac:dyDescent="0.2">
      <c r="A1402" s="1">
        <v>1028</v>
      </c>
      <c r="B1402" s="1" t="s">
        <v>1888</v>
      </c>
      <c r="C1402" s="1" t="s">
        <v>46</v>
      </c>
      <c r="D1402" s="1">
        <v>0.05</v>
      </c>
      <c r="E1402" s="1">
        <v>83.1</v>
      </c>
      <c r="F1402" s="1">
        <v>6.13</v>
      </c>
      <c r="G1402" s="1" t="s">
        <v>63</v>
      </c>
      <c r="H1402" s="1" t="s">
        <v>3</v>
      </c>
      <c r="I1402" s="1" t="s">
        <v>16</v>
      </c>
      <c r="J1402" s="1" t="s">
        <v>17</v>
      </c>
      <c r="K1402" s="1" t="s">
        <v>49</v>
      </c>
      <c r="L1402" s="1" t="s">
        <v>2438</v>
      </c>
      <c r="M1402" s="1">
        <v>0.45</v>
      </c>
      <c r="N1402" s="1" t="s">
        <v>8</v>
      </c>
      <c r="O1402" s="1" t="s">
        <v>87</v>
      </c>
      <c r="P1402" s="1" t="s">
        <v>88</v>
      </c>
      <c r="Q1402" s="1" t="s">
        <v>1890</v>
      </c>
      <c r="R1402" s="1">
        <v>11725</v>
      </c>
      <c r="S1402" s="2">
        <v>42132</v>
      </c>
      <c r="T1402" s="2">
        <v>42133</v>
      </c>
      <c r="U1402" s="1">
        <v>1152.5277000000001</v>
      </c>
      <c r="V1402" s="1">
        <v>20</v>
      </c>
      <c r="W1402" s="1">
        <v>1670.33</v>
      </c>
      <c r="X1402" s="1">
        <v>89007</v>
      </c>
      <c r="Y1402" s="1">
        <f>Table1[[#This Row],[Unit Price]]-Table1[[#This Row],[Discount]]</f>
        <v>83.05</v>
      </c>
      <c r="Z1402" s="1" t="s">
        <v>3222</v>
      </c>
    </row>
    <row r="1403" spans="1:26" x14ac:dyDescent="0.2">
      <c r="A1403" s="3">
        <v>1080</v>
      </c>
      <c r="B1403" s="3" t="s">
        <v>2439</v>
      </c>
      <c r="C1403" s="3" t="s">
        <v>46</v>
      </c>
      <c r="D1403" s="3">
        <v>0.08</v>
      </c>
      <c r="E1403" s="3">
        <v>13.9</v>
      </c>
      <c r="F1403" s="3">
        <v>7.59</v>
      </c>
      <c r="G1403" s="3" t="s">
        <v>14</v>
      </c>
      <c r="H1403" s="3" t="s">
        <v>70</v>
      </c>
      <c r="I1403" s="3" t="s">
        <v>24</v>
      </c>
      <c r="J1403" s="3" t="s">
        <v>544</v>
      </c>
      <c r="K1403" s="3" t="s">
        <v>18</v>
      </c>
      <c r="L1403" s="3" t="s">
        <v>2440</v>
      </c>
      <c r="M1403" s="3">
        <v>0.56000000000000005</v>
      </c>
      <c r="N1403" s="3" t="s">
        <v>8</v>
      </c>
      <c r="O1403" s="3" t="s">
        <v>28</v>
      </c>
      <c r="P1403" s="3" t="s">
        <v>79</v>
      </c>
      <c r="Q1403" s="3" t="s">
        <v>2441</v>
      </c>
      <c r="R1403" s="3">
        <v>60174</v>
      </c>
      <c r="S1403" s="4">
        <v>42132</v>
      </c>
      <c r="T1403" s="4">
        <v>42133</v>
      </c>
      <c r="U1403" s="3">
        <v>9.8620000000000001</v>
      </c>
      <c r="V1403" s="3">
        <v>14</v>
      </c>
      <c r="W1403" s="3">
        <v>196.41</v>
      </c>
      <c r="X1403" s="3">
        <v>88461</v>
      </c>
      <c r="Y1403" s="3">
        <f>Table1[[#This Row],[Unit Price]]-Table1[[#This Row],[Discount]]</f>
        <v>13.82</v>
      </c>
      <c r="Z1403" s="3" t="s">
        <v>3220</v>
      </c>
    </row>
    <row r="1404" spans="1:26" x14ac:dyDescent="0.2">
      <c r="A1404" s="1">
        <v>2882</v>
      </c>
      <c r="B1404" s="1" t="s">
        <v>647</v>
      </c>
      <c r="C1404" s="1" t="s">
        <v>1</v>
      </c>
      <c r="D1404" s="1">
        <v>0.05</v>
      </c>
      <c r="E1404" s="1">
        <v>6.48</v>
      </c>
      <c r="F1404" s="1">
        <v>8.73</v>
      </c>
      <c r="G1404" s="1" t="s">
        <v>14</v>
      </c>
      <c r="H1404" s="1" t="s">
        <v>15</v>
      </c>
      <c r="I1404" s="1" t="s">
        <v>24</v>
      </c>
      <c r="J1404" s="1" t="s">
        <v>64</v>
      </c>
      <c r="K1404" s="1" t="s">
        <v>49</v>
      </c>
      <c r="L1404" s="1" t="s">
        <v>134</v>
      </c>
      <c r="M1404" s="1">
        <v>0.37</v>
      </c>
      <c r="N1404" s="1" t="s">
        <v>8</v>
      </c>
      <c r="O1404" s="1" t="s">
        <v>9</v>
      </c>
      <c r="P1404" s="1" t="s">
        <v>73</v>
      </c>
      <c r="Q1404" s="1" t="s">
        <v>649</v>
      </c>
      <c r="R1404" s="1">
        <v>28206</v>
      </c>
      <c r="S1404" s="2">
        <v>42133</v>
      </c>
      <c r="T1404" s="2">
        <v>42133</v>
      </c>
      <c r="U1404" s="1">
        <v>-160.38470000000001</v>
      </c>
      <c r="V1404" s="1">
        <v>35</v>
      </c>
      <c r="W1404" s="1">
        <v>232.5</v>
      </c>
      <c r="X1404" s="1">
        <v>4839</v>
      </c>
      <c r="Y1404" s="1">
        <f>Table1[[#This Row],[Unit Price]]-Table1[[#This Row],[Discount]]</f>
        <v>6.4300000000000006</v>
      </c>
      <c r="Z1404" s="1" t="s">
        <v>3219</v>
      </c>
    </row>
    <row r="1405" spans="1:26" x14ac:dyDescent="0.2">
      <c r="A1405" s="3">
        <v>2883</v>
      </c>
      <c r="B1405" s="3" t="s">
        <v>2442</v>
      </c>
      <c r="C1405" s="3" t="s">
        <v>1</v>
      </c>
      <c r="D1405" s="3">
        <v>0.05</v>
      </c>
      <c r="E1405" s="3">
        <v>6.48</v>
      </c>
      <c r="F1405" s="3">
        <v>8.73</v>
      </c>
      <c r="G1405" s="3" t="s">
        <v>14</v>
      </c>
      <c r="H1405" s="3" t="s">
        <v>15</v>
      </c>
      <c r="I1405" s="3" t="s">
        <v>24</v>
      </c>
      <c r="J1405" s="3" t="s">
        <v>64</v>
      </c>
      <c r="K1405" s="3" t="s">
        <v>49</v>
      </c>
      <c r="L1405" s="3" t="s">
        <v>134</v>
      </c>
      <c r="M1405" s="3">
        <v>0.37</v>
      </c>
      <c r="N1405" s="3" t="s">
        <v>8</v>
      </c>
      <c r="O1405" s="3" t="s">
        <v>87</v>
      </c>
      <c r="P1405" s="3" t="s">
        <v>293</v>
      </c>
      <c r="Q1405" s="3" t="s">
        <v>1451</v>
      </c>
      <c r="R1405" s="3">
        <v>44070</v>
      </c>
      <c r="S1405" s="4">
        <v>42133</v>
      </c>
      <c r="T1405" s="4">
        <v>42133</v>
      </c>
      <c r="U1405" s="3">
        <v>-120.59</v>
      </c>
      <c r="V1405" s="3">
        <v>9</v>
      </c>
      <c r="W1405" s="3">
        <v>59.79</v>
      </c>
      <c r="X1405" s="3">
        <v>87632</v>
      </c>
      <c r="Y1405" s="3">
        <f>Table1[[#This Row],[Unit Price]]-Table1[[#This Row],[Discount]]</f>
        <v>6.4300000000000006</v>
      </c>
      <c r="Z1405" s="3" t="s">
        <v>3222</v>
      </c>
    </row>
    <row r="1406" spans="1:26" x14ac:dyDescent="0.2">
      <c r="A1406" s="1">
        <v>62</v>
      </c>
      <c r="B1406" s="1" t="s">
        <v>2443</v>
      </c>
      <c r="C1406" s="1" t="s">
        <v>13</v>
      </c>
      <c r="D1406" s="1">
        <v>0.02</v>
      </c>
      <c r="E1406" s="1">
        <v>5.98</v>
      </c>
      <c r="F1406" s="1">
        <v>5.15</v>
      </c>
      <c r="G1406" s="1" t="s">
        <v>14</v>
      </c>
      <c r="H1406" s="1" t="s">
        <v>70</v>
      </c>
      <c r="I1406" s="1" t="s">
        <v>24</v>
      </c>
      <c r="J1406" s="1" t="s">
        <v>64</v>
      </c>
      <c r="K1406" s="1" t="s">
        <v>49</v>
      </c>
      <c r="L1406" s="1" t="s">
        <v>2444</v>
      </c>
      <c r="M1406" s="1">
        <v>0.36</v>
      </c>
      <c r="N1406" s="1" t="s">
        <v>8</v>
      </c>
      <c r="O1406" s="1" t="s">
        <v>28</v>
      </c>
      <c r="P1406" s="1" t="s">
        <v>163</v>
      </c>
      <c r="Q1406" s="1" t="s">
        <v>2445</v>
      </c>
      <c r="R1406" s="1">
        <v>78664</v>
      </c>
      <c r="S1406" s="2">
        <v>42133</v>
      </c>
      <c r="T1406" s="2">
        <v>42135</v>
      </c>
      <c r="U1406" s="1">
        <v>2.14</v>
      </c>
      <c r="V1406" s="1">
        <v>3</v>
      </c>
      <c r="W1406" s="1">
        <v>22.85</v>
      </c>
      <c r="X1406" s="1">
        <v>87407</v>
      </c>
      <c r="Y1406" s="1">
        <f>Table1[[#This Row],[Unit Price]]-Table1[[#This Row],[Discount]]</f>
        <v>5.9600000000000009</v>
      </c>
      <c r="Z1406" s="1" t="s">
        <v>3220</v>
      </c>
    </row>
    <row r="1407" spans="1:26" x14ac:dyDescent="0.2">
      <c r="A1407" s="3">
        <v>1650</v>
      </c>
      <c r="B1407" s="3" t="s">
        <v>2446</v>
      </c>
      <c r="C1407" s="3" t="s">
        <v>13</v>
      </c>
      <c r="D1407" s="3">
        <v>0.05</v>
      </c>
      <c r="E1407" s="3">
        <v>6.48</v>
      </c>
      <c r="F1407" s="3">
        <v>2.74</v>
      </c>
      <c r="G1407" s="3" t="s">
        <v>14</v>
      </c>
      <c r="H1407" s="3" t="s">
        <v>70</v>
      </c>
      <c r="I1407" s="3" t="s">
        <v>16</v>
      </c>
      <c r="J1407" s="3" t="s">
        <v>17</v>
      </c>
      <c r="K1407" s="3" t="s">
        <v>18</v>
      </c>
      <c r="L1407" s="3" t="s">
        <v>2447</v>
      </c>
      <c r="M1407" s="3">
        <v>0.71</v>
      </c>
      <c r="N1407" s="3" t="s">
        <v>8</v>
      </c>
      <c r="O1407" s="3" t="s">
        <v>9</v>
      </c>
      <c r="P1407" s="3" t="s">
        <v>73</v>
      </c>
      <c r="Q1407" s="3" t="s">
        <v>2448</v>
      </c>
      <c r="R1407" s="3">
        <v>27203</v>
      </c>
      <c r="S1407" s="4">
        <v>42133</v>
      </c>
      <c r="T1407" s="4">
        <v>42133</v>
      </c>
      <c r="U1407" s="3">
        <v>15.096</v>
      </c>
      <c r="V1407" s="3">
        <v>15</v>
      </c>
      <c r="W1407" s="3">
        <v>94.27</v>
      </c>
      <c r="X1407" s="3">
        <v>91042</v>
      </c>
      <c r="Y1407" s="3">
        <f>Table1[[#This Row],[Unit Price]]-Table1[[#This Row],[Discount]]</f>
        <v>6.4300000000000006</v>
      </c>
      <c r="Z1407" s="3" t="s">
        <v>3219</v>
      </c>
    </row>
    <row r="1408" spans="1:26" x14ac:dyDescent="0.2">
      <c r="A1408" s="1">
        <v>1650</v>
      </c>
      <c r="B1408" s="1" t="s">
        <v>2446</v>
      </c>
      <c r="C1408" s="1" t="s">
        <v>13</v>
      </c>
      <c r="D1408" s="1">
        <v>0.09</v>
      </c>
      <c r="E1408" s="1">
        <v>12.53</v>
      </c>
      <c r="F1408" s="1">
        <v>0.5</v>
      </c>
      <c r="G1408" s="1" t="s">
        <v>14</v>
      </c>
      <c r="H1408" s="1" t="s">
        <v>70</v>
      </c>
      <c r="I1408" s="1" t="s">
        <v>24</v>
      </c>
      <c r="J1408" s="1" t="s">
        <v>128</v>
      </c>
      <c r="K1408" s="1" t="s">
        <v>49</v>
      </c>
      <c r="L1408" s="1" t="s">
        <v>2043</v>
      </c>
      <c r="M1408" s="1">
        <v>0.38</v>
      </c>
      <c r="N1408" s="1" t="s">
        <v>8</v>
      </c>
      <c r="O1408" s="1" t="s">
        <v>9</v>
      </c>
      <c r="P1408" s="1" t="s">
        <v>73</v>
      </c>
      <c r="Q1408" s="1" t="s">
        <v>2448</v>
      </c>
      <c r="R1408" s="1">
        <v>27203</v>
      </c>
      <c r="S1408" s="2">
        <v>42133</v>
      </c>
      <c r="T1408" s="2">
        <v>42134</v>
      </c>
      <c r="U1408" s="1">
        <v>14.9124</v>
      </c>
      <c r="V1408" s="1">
        <v>7</v>
      </c>
      <c r="W1408" s="1">
        <v>82.21</v>
      </c>
      <c r="X1408" s="1">
        <v>91042</v>
      </c>
      <c r="Y1408" s="1">
        <f>Table1[[#This Row],[Unit Price]]-Table1[[#This Row],[Discount]]</f>
        <v>12.44</v>
      </c>
      <c r="Z1408" s="1" t="s">
        <v>3219</v>
      </c>
    </row>
    <row r="1409" spans="1:26" x14ac:dyDescent="0.2">
      <c r="A1409" s="3">
        <v>1650</v>
      </c>
      <c r="B1409" s="3" t="s">
        <v>2446</v>
      </c>
      <c r="C1409" s="3" t="s">
        <v>13</v>
      </c>
      <c r="D1409" s="3">
        <v>0.08</v>
      </c>
      <c r="E1409" s="3">
        <v>65.989999999999995</v>
      </c>
      <c r="F1409" s="3">
        <v>8.99</v>
      </c>
      <c r="G1409" s="3" t="s">
        <v>63</v>
      </c>
      <c r="H1409" s="3" t="s">
        <v>70</v>
      </c>
      <c r="I1409" s="3" t="s">
        <v>16</v>
      </c>
      <c r="J1409" s="3" t="s">
        <v>111</v>
      </c>
      <c r="K1409" s="3" t="s">
        <v>49</v>
      </c>
      <c r="L1409" s="3" t="s">
        <v>1588</v>
      </c>
      <c r="M1409" s="3">
        <v>0.55000000000000004</v>
      </c>
      <c r="N1409" s="3" t="s">
        <v>8</v>
      </c>
      <c r="O1409" s="3" t="s">
        <v>9</v>
      </c>
      <c r="P1409" s="3" t="s">
        <v>73</v>
      </c>
      <c r="Q1409" s="3" t="s">
        <v>2448</v>
      </c>
      <c r="R1409" s="3">
        <v>27203</v>
      </c>
      <c r="S1409" s="4">
        <v>42133</v>
      </c>
      <c r="T1409" s="4">
        <v>42135</v>
      </c>
      <c r="U1409" s="3">
        <v>-135.226</v>
      </c>
      <c r="V1409" s="3">
        <v>8</v>
      </c>
      <c r="W1409" s="3">
        <v>417.47</v>
      </c>
      <c r="X1409" s="3">
        <v>91042</v>
      </c>
      <c r="Y1409" s="3">
        <f>Table1[[#This Row],[Unit Price]]-Table1[[#This Row],[Discount]]</f>
        <v>65.91</v>
      </c>
      <c r="Z1409" s="3" t="s">
        <v>3219</v>
      </c>
    </row>
    <row r="1410" spans="1:26" x14ac:dyDescent="0.2">
      <c r="A1410" s="1">
        <v>43</v>
      </c>
      <c r="B1410" s="1" t="s">
        <v>2449</v>
      </c>
      <c r="C1410" s="1" t="s">
        <v>13</v>
      </c>
      <c r="D1410" s="1">
        <v>0</v>
      </c>
      <c r="E1410" s="1">
        <v>99.99</v>
      </c>
      <c r="F1410" s="1">
        <v>19.989999999999998</v>
      </c>
      <c r="G1410" s="1" t="s">
        <v>14</v>
      </c>
      <c r="H1410" s="1" t="s">
        <v>15</v>
      </c>
      <c r="I1410" s="1" t="s">
        <v>16</v>
      </c>
      <c r="J1410" s="1" t="s">
        <v>32</v>
      </c>
      <c r="K1410" s="1" t="s">
        <v>49</v>
      </c>
      <c r="L1410" s="1" t="s">
        <v>1538</v>
      </c>
      <c r="M1410" s="1">
        <v>0.52</v>
      </c>
      <c r="N1410" s="1" t="s">
        <v>8</v>
      </c>
      <c r="O1410" s="1" t="s">
        <v>35</v>
      </c>
      <c r="P1410" s="1" t="s">
        <v>42</v>
      </c>
      <c r="Q1410" s="1" t="s">
        <v>818</v>
      </c>
      <c r="R1410" s="1">
        <v>98052</v>
      </c>
      <c r="S1410" s="2">
        <v>42134</v>
      </c>
      <c r="T1410" s="2">
        <v>42135</v>
      </c>
      <c r="U1410" s="1">
        <v>25.913820000000001</v>
      </c>
      <c r="V1410" s="1">
        <v>6</v>
      </c>
      <c r="W1410" s="1">
        <v>647.07000000000005</v>
      </c>
      <c r="X1410" s="1">
        <v>91454</v>
      </c>
      <c r="Y1410" s="1">
        <f>Table1[[#This Row],[Unit Price]]-Table1[[#This Row],[Discount]]</f>
        <v>99.99</v>
      </c>
      <c r="Z1410" s="1" t="s">
        <v>3221</v>
      </c>
    </row>
    <row r="1411" spans="1:26" x14ac:dyDescent="0.2">
      <c r="A1411" s="3">
        <v>1778</v>
      </c>
      <c r="B1411" s="3" t="s">
        <v>2450</v>
      </c>
      <c r="C1411" s="3" t="s">
        <v>13</v>
      </c>
      <c r="D1411" s="3">
        <v>0.06</v>
      </c>
      <c r="E1411" s="3">
        <v>13.99</v>
      </c>
      <c r="F1411" s="3">
        <v>7.51</v>
      </c>
      <c r="G1411" s="3" t="s">
        <v>14</v>
      </c>
      <c r="H1411" s="3" t="s">
        <v>15</v>
      </c>
      <c r="I1411" s="3" t="s">
        <v>16</v>
      </c>
      <c r="J1411" s="3" t="s">
        <v>32</v>
      </c>
      <c r="K1411" s="3" t="s">
        <v>120</v>
      </c>
      <c r="L1411" s="3" t="s">
        <v>1052</v>
      </c>
      <c r="M1411" s="3">
        <v>0.39</v>
      </c>
      <c r="N1411" s="3" t="s">
        <v>8</v>
      </c>
      <c r="O1411" s="3" t="s">
        <v>28</v>
      </c>
      <c r="P1411" s="3" t="s">
        <v>29</v>
      </c>
      <c r="Q1411" s="3" t="s">
        <v>2451</v>
      </c>
      <c r="R1411" s="3">
        <v>47906</v>
      </c>
      <c r="S1411" s="4">
        <v>42134</v>
      </c>
      <c r="T1411" s="4">
        <v>42136</v>
      </c>
      <c r="U1411" s="3">
        <v>6.4832400000000003</v>
      </c>
      <c r="V1411" s="3">
        <v>21</v>
      </c>
      <c r="W1411" s="3">
        <v>287.99</v>
      </c>
      <c r="X1411" s="3">
        <v>89943</v>
      </c>
      <c r="Y1411" s="3">
        <f>Table1[[#This Row],[Unit Price]]-Table1[[#This Row],[Discount]]</f>
        <v>13.93</v>
      </c>
      <c r="Z1411" s="3" t="s">
        <v>3220</v>
      </c>
    </row>
    <row r="1412" spans="1:26" x14ac:dyDescent="0.2">
      <c r="A1412" s="1">
        <v>1778</v>
      </c>
      <c r="B1412" s="1" t="s">
        <v>2450</v>
      </c>
      <c r="C1412" s="1" t="s">
        <v>13</v>
      </c>
      <c r="D1412" s="1">
        <v>0.06</v>
      </c>
      <c r="E1412" s="1">
        <v>15.04</v>
      </c>
      <c r="F1412" s="1">
        <v>1.97</v>
      </c>
      <c r="G1412" s="1" t="s">
        <v>14</v>
      </c>
      <c r="H1412" s="1" t="s">
        <v>15</v>
      </c>
      <c r="I1412" s="1" t="s">
        <v>24</v>
      </c>
      <c r="J1412" s="1" t="s">
        <v>64</v>
      </c>
      <c r="K1412" s="1" t="s">
        <v>26</v>
      </c>
      <c r="L1412" s="1" t="s">
        <v>68</v>
      </c>
      <c r="M1412" s="1">
        <v>0.39</v>
      </c>
      <c r="N1412" s="1" t="s">
        <v>8</v>
      </c>
      <c r="O1412" s="1" t="s">
        <v>28</v>
      </c>
      <c r="P1412" s="1" t="s">
        <v>29</v>
      </c>
      <c r="Q1412" s="1" t="s">
        <v>2451</v>
      </c>
      <c r="R1412" s="1">
        <v>47906</v>
      </c>
      <c r="S1412" s="2">
        <v>42134</v>
      </c>
      <c r="T1412" s="2">
        <v>42134</v>
      </c>
      <c r="U1412" s="1">
        <v>2.3319999999999999</v>
      </c>
      <c r="V1412" s="1">
        <v>3</v>
      </c>
      <c r="W1412" s="1">
        <v>46.86</v>
      </c>
      <c r="X1412" s="1">
        <v>89943</v>
      </c>
      <c r="Y1412" s="1">
        <f>Table1[[#This Row],[Unit Price]]-Table1[[#This Row],[Discount]]</f>
        <v>14.979999999999999</v>
      </c>
      <c r="Z1412" s="1" t="s">
        <v>3220</v>
      </c>
    </row>
    <row r="1413" spans="1:26" x14ac:dyDescent="0.2">
      <c r="A1413" s="3">
        <v>3283</v>
      </c>
      <c r="B1413" s="3" t="s">
        <v>2220</v>
      </c>
      <c r="C1413" s="3" t="s">
        <v>13</v>
      </c>
      <c r="D1413" s="3">
        <v>0.03</v>
      </c>
      <c r="E1413" s="3">
        <v>17.48</v>
      </c>
      <c r="F1413" s="3">
        <v>1.99</v>
      </c>
      <c r="G1413" s="3" t="s">
        <v>14</v>
      </c>
      <c r="H1413" s="3" t="s">
        <v>70</v>
      </c>
      <c r="I1413" s="3" t="s">
        <v>16</v>
      </c>
      <c r="J1413" s="3" t="s">
        <v>17</v>
      </c>
      <c r="K1413" s="3" t="s">
        <v>18</v>
      </c>
      <c r="L1413" s="3" t="s">
        <v>98</v>
      </c>
      <c r="M1413" s="3">
        <v>0.45</v>
      </c>
      <c r="N1413" s="3" t="s">
        <v>8</v>
      </c>
      <c r="O1413" s="3" t="s">
        <v>9</v>
      </c>
      <c r="P1413" s="3" t="s">
        <v>99</v>
      </c>
      <c r="Q1413" s="3" t="s">
        <v>2221</v>
      </c>
      <c r="R1413" s="3">
        <v>33156</v>
      </c>
      <c r="S1413" s="4">
        <v>42134</v>
      </c>
      <c r="T1413" s="4">
        <v>42135</v>
      </c>
      <c r="U1413" s="3">
        <v>710.80740000000003</v>
      </c>
      <c r="V1413" s="3">
        <v>31</v>
      </c>
      <c r="W1413" s="3">
        <v>537.79999999999995</v>
      </c>
      <c r="X1413" s="3">
        <v>90753</v>
      </c>
      <c r="Y1413" s="3">
        <f>Table1[[#This Row],[Unit Price]]-Table1[[#This Row],[Discount]]</f>
        <v>17.45</v>
      </c>
      <c r="Z1413" s="3" t="s">
        <v>3219</v>
      </c>
    </row>
    <row r="1414" spans="1:26" x14ac:dyDescent="0.2">
      <c r="A1414" s="1">
        <v>995</v>
      </c>
      <c r="B1414" s="1" t="s">
        <v>2452</v>
      </c>
      <c r="C1414" s="1" t="s">
        <v>23</v>
      </c>
      <c r="D1414" s="1">
        <v>0.09</v>
      </c>
      <c r="E1414" s="1">
        <v>7.64</v>
      </c>
      <c r="F1414" s="1">
        <v>5.83</v>
      </c>
      <c r="G1414" s="1" t="s">
        <v>14</v>
      </c>
      <c r="H1414" s="1" t="s">
        <v>3</v>
      </c>
      <c r="I1414" s="1" t="s">
        <v>24</v>
      </c>
      <c r="J1414" s="1" t="s">
        <v>64</v>
      </c>
      <c r="K1414" s="1" t="s">
        <v>26</v>
      </c>
      <c r="L1414" s="1" t="s">
        <v>208</v>
      </c>
      <c r="M1414" s="1">
        <v>0.36</v>
      </c>
      <c r="N1414" s="1" t="s">
        <v>8</v>
      </c>
      <c r="O1414" s="1" t="s">
        <v>87</v>
      </c>
      <c r="P1414" s="1" t="s">
        <v>307</v>
      </c>
      <c r="Q1414" s="1" t="s">
        <v>2453</v>
      </c>
      <c r="R1414" s="1">
        <v>4070</v>
      </c>
      <c r="S1414" s="2">
        <v>42134</v>
      </c>
      <c r="T1414" s="2">
        <v>42139</v>
      </c>
      <c r="U1414" s="1">
        <v>4.032</v>
      </c>
      <c r="V1414" s="1">
        <v>9</v>
      </c>
      <c r="W1414" s="1">
        <v>72.83</v>
      </c>
      <c r="X1414" s="1">
        <v>89434</v>
      </c>
      <c r="Y1414" s="1">
        <f>Table1[[#This Row],[Unit Price]]-Table1[[#This Row],[Discount]]</f>
        <v>7.55</v>
      </c>
      <c r="Z1414" s="1" t="s">
        <v>3222</v>
      </c>
    </row>
    <row r="1415" spans="1:26" x14ac:dyDescent="0.2">
      <c r="A1415" s="3">
        <v>2820</v>
      </c>
      <c r="B1415" s="3" t="s">
        <v>471</v>
      </c>
      <c r="C1415" s="3" t="s">
        <v>23</v>
      </c>
      <c r="D1415" s="3">
        <v>0.08</v>
      </c>
      <c r="E1415" s="3">
        <v>6.48</v>
      </c>
      <c r="F1415" s="3">
        <v>2.74</v>
      </c>
      <c r="G1415" s="3" t="s">
        <v>14</v>
      </c>
      <c r="H1415" s="3" t="s">
        <v>47</v>
      </c>
      <c r="I1415" s="3" t="s">
        <v>16</v>
      </c>
      <c r="J1415" s="3" t="s">
        <v>17</v>
      </c>
      <c r="K1415" s="3" t="s">
        <v>18</v>
      </c>
      <c r="L1415" s="3" t="s">
        <v>2447</v>
      </c>
      <c r="M1415" s="3">
        <v>0.71</v>
      </c>
      <c r="N1415" s="3" t="s">
        <v>8</v>
      </c>
      <c r="O1415" s="3" t="s">
        <v>28</v>
      </c>
      <c r="P1415" s="3" t="s">
        <v>56</v>
      </c>
      <c r="Q1415" s="3" t="s">
        <v>473</v>
      </c>
      <c r="R1415" s="3">
        <v>63129</v>
      </c>
      <c r="S1415" s="4">
        <v>42134</v>
      </c>
      <c r="T1415" s="4">
        <v>42136</v>
      </c>
      <c r="U1415" s="3">
        <v>-82.64</v>
      </c>
      <c r="V1415" s="3">
        <v>18</v>
      </c>
      <c r="W1415" s="3">
        <v>113.68</v>
      </c>
      <c r="X1415" s="3">
        <v>87899</v>
      </c>
      <c r="Y1415" s="3">
        <f>Table1[[#This Row],[Unit Price]]-Table1[[#This Row],[Discount]]</f>
        <v>6.4</v>
      </c>
      <c r="Z1415" s="3" t="s">
        <v>3220</v>
      </c>
    </row>
    <row r="1416" spans="1:26" x14ac:dyDescent="0.2">
      <c r="A1416" s="1">
        <v>1709</v>
      </c>
      <c r="B1416" s="1" t="s">
        <v>660</v>
      </c>
      <c r="C1416" s="1" t="s">
        <v>92</v>
      </c>
      <c r="D1416" s="1">
        <v>0.04</v>
      </c>
      <c r="E1416" s="1">
        <v>95.43</v>
      </c>
      <c r="F1416" s="1">
        <v>19.989999999999998</v>
      </c>
      <c r="G1416" s="1" t="s">
        <v>14</v>
      </c>
      <c r="H1416" s="1" t="s">
        <v>3</v>
      </c>
      <c r="I1416" s="1" t="s">
        <v>24</v>
      </c>
      <c r="J1416" s="1" t="s">
        <v>54</v>
      </c>
      <c r="K1416" s="1" t="s">
        <v>49</v>
      </c>
      <c r="L1416" s="1" t="s">
        <v>1413</v>
      </c>
      <c r="M1416" s="1">
        <v>0.79</v>
      </c>
      <c r="N1416" s="1" t="s">
        <v>8</v>
      </c>
      <c r="O1416" s="1" t="s">
        <v>87</v>
      </c>
      <c r="P1416" s="1" t="s">
        <v>296</v>
      </c>
      <c r="Q1416" s="1" t="s">
        <v>662</v>
      </c>
      <c r="R1416" s="1">
        <v>19464</v>
      </c>
      <c r="S1416" s="2">
        <v>42134</v>
      </c>
      <c r="T1416" s="2">
        <v>42136</v>
      </c>
      <c r="U1416" s="1">
        <v>13.536</v>
      </c>
      <c r="V1416" s="1">
        <v>33</v>
      </c>
      <c r="W1416" s="1">
        <v>3251.76</v>
      </c>
      <c r="X1416" s="1">
        <v>88783</v>
      </c>
      <c r="Y1416" s="1">
        <f>Table1[[#This Row],[Unit Price]]-Table1[[#This Row],[Discount]]</f>
        <v>95.39</v>
      </c>
      <c r="Z1416" s="1" t="s">
        <v>3222</v>
      </c>
    </row>
    <row r="1417" spans="1:26" x14ac:dyDescent="0.2">
      <c r="A1417" s="3">
        <v>1595</v>
      </c>
      <c r="B1417" s="3" t="s">
        <v>2454</v>
      </c>
      <c r="C1417" s="3" t="s">
        <v>13</v>
      </c>
      <c r="D1417" s="3">
        <v>0.01</v>
      </c>
      <c r="E1417" s="3">
        <v>500.98</v>
      </c>
      <c r="F1417" s="3">
        <v>26</v>
      </c>
      <c r="G1417" s="3" t="s">
        <v>2</v>
      </c>
      <c r="H1417" s="3" t="s">
        <v>70</v>
      </c>
      <c r="I1417" s="3" t="s">
        <v>4</v>
      </c>
      <c r="J1417" s="3" t="s">
        <v>85</v>
      </c>
      <c r="K1417" s="3" t="s">
        <v>33</v>
      </c>
      <c r="L1417" s="3" t="s">
        <v>2272</v>
      </c>
      <c r="M1417" s="3">
        <v>0.6</v>
      </c>
      <c r="N1417" s="3" t="s">
        <v>8</v>
      </c>
      <c r="O1417" s="3" t="s">
        <v>87</v>
      </c>
      <c r="P1417" s="3" t="s">
        <v>879</v>
      </c>
      <c r="Q1417" s="3" t="s">
        <v>2455</v>
      </c>
      <c r="R1417" s="3">
        <v>25705</v>
      </c>
      <c r="S1417" s="4">
        <v>42135</v>
      </c>
      <c r="T1417" s="4">
        <v>42136</v>
      </c>
      <c r="U1417" s="3">
        <v>5078.5379999999996</v>
      </c>
      <c r="V1417" s="3">
        <v>14</v>
      </c>
      <c r="W1417" s="3">
        <v>7360.2</v>
      </c>
      <c r="X1417" s="3">
        <v>90796</v>
      </c>
      <c r="Y1417" s="3">
        <f>Table1[[#This Row],[Unit Price]]-Table1[[#This Row],[Discount]]</f>
        <v>500.97</v>
      </c>
      <c r="Z1417" s="3" t="s">
        <v>3222</v>
      </c>
    </row>
    <row r="1418" spans="1:26" x14ac:dyDescent="0.2">
      <c r="A1418" s="1">
        <v>1595</v>
      </c>
      <c r="B1418" s="1" t="s">
        <v>2454</v>
      </c>
      <c r="C1418" s="1" t="s">
        <v>13</v>
      </c>
      <c r="D1418" s="1">
        <v>0.08</v>
      </c>
      <c r="E1418" s="1">
        <v>9.77</v>
      </c>
      <c r="F1418" s="1">
        <v>6.02</v>
      </c>
      <c r="G1418" s="1" t="s">
        <v>14</v>
      </c>
      <c r="H1418" s="1" t="s">
        <v>70</v>
      </c>
      <c r="I1418" s="1" t="s">
        <v>4</v>
      </c>
      <c r="J1418" s="1" t="s">
        <v>102</v>
      </c>
      <c r="K1418" s="1" t="s">
        <v>120</v>
      </c>
      <c r="L1418" s="1" t="s">
        <v>2095</v>
      </c>
      <c r="M1418" s="1">
        <v>0.48</v>
      </c>
      <c r="N1418" s="1" t="s">
        <v>8</v>
      </c>
      <c r="O1418" s="1" t="s">
        <v>87</v>
      </c>
      <c r="P1418" s="1" t="s">
        <v>879</v>
      </c>
      <c r="Q1418" s="1" t="s">
        <v>2455</v>
      </c>
      <c r="R1418" s="1">
        <v>25705</v>
      </c>
      <c r="S1418" s="2">
        <v>42135</v>
      </c>
      <c r="T1418" s="2">
        <v>42136</v>
      </c>
      <c r="U1418" s="1">
        <v>23.276</v>
      </c>
      <c r="V1418" s="1">
        <v>9</v>
      </c>
      <c r="W1418" s="1">
        <v>89.06</v>
      </c>
      <c r="X1418" s="1">
        <v>90796</v>
      </c>
      <c r="Y1418" s="1">
        <f>Table1[[#This Row],[Unit Price]]-Table1[[#This Row],[Discount]]</f>
        <v>9.69</v>
      </c>
      <c r="Z1418" s="1" t="s">
        <v>3222</v>
      </c>
    </row>
    <row r="1419" spans="1:26" x14ac:dyDescent="0.2">
      <c r="A1419" s="3">
        <v>1595</v>
      </c>
      <c r="B1419" s="3" t="s">
        <v>2454</v>
      </c>
      <c r="C1419" s="3" t="s">
        <v>13</v>
      </c>
      <c r="D1419" s="3">
        <v>0.09</v>
      </c>
      <c r="E1419" s="3">
        <v>3.28</v>
      </c>
      <c r="F1419" s="3">
        <v>0.98</v>
      </c>
      <c r="G1419" s="3" t="s">
        <v>14</v>
      </c>
      <c r="H1419" s="3" t="s">
        <v>70</v>
      </c>
      <c r="I1419" s="3" t="s">
        <v>24</v>
      </c>
      <c r="J1419" s="3" t="s">
        <v>25</v>
      </c>
      <c r="K1419" s="3" t="s">
        <v>26</v>
      </c>
      <c r="L1419" s="3" t="s">
        <v>2456</v>
      </c>
      <c r="M1419" s="3">
        <v>0.59</v>
      </c>
      <c r="N1419" s="3" t="s">
        <v>8</v>
      </c>
      <c r="O1419" s="3" t="s">
        <v>87</v>
      </c>
      <c r="P1419" s="3" t="s">
        <v>879</v>
      </c>
      <c r="Q1419" s="3" t="s">
        <v>2455</v>
      </c>
      <c r="R1419" s="3">
        <v>25705</v>
      </c>
      <c r="S1419" s="4">
        <v>42135</v>
      </c>
      <c r="T1419" s="4">
        <v>42137</v>
      </c>
      <c r="U1419" s="3">
        <v>17.754000000000001</v>
      </c>
      <c r="V1419" s="3">
        <v>42</v>
      </c>
      <c r="W1419" s="3">
        <v>134.97</v>
      </c>
      <c r="X1419" s="3">
        <v>90796</v>
      </c>
      <c r="Y1419" s="3">
        <f>Table1[[#This Row],[Unit Price]]-Table1[[#This Row],[Discount]]</f>
        <v>3.19</v>
      </c>
      <c r="Z1419" s="3" t="s">
        <v>3222</v>
      </c>
    </row>
    <row r="1420" spans="1:26" x14ac:dyDescent="0.2">
      <c r="A1420" s="1">
        <v>1609</v>
      </c>
      <c r="B1420" s="1" t="s">
        <v>2457</v>
      </c>
      <c r="C1420" s="1" t="s">
        <v>13</v>
      </c>
      <c r="D1420" s="1">
        <v>0.03</v>
      </c>
      <c r="E1420" s="1">
        <v>2.16</v>
      </c>
      <c r="F1420" s="1">
        <v>6.05</v>
      </c>
      <c r="G1420" s="1" t="s">
        <v>14</v>
      </c>
      <c r="H1420" s="1" t="s">
        <v>15</v>
      </c>
      <c r="I1420" s="1" t="s">
        <v>24</v>
      </c>
      <c r="J1420" s="1" t="s">
        <v>48</v>
      </c>
      <c r="K1420" s="1" t="s">
        <v>49</v>
      </c>
      <c r="L1420" s="1" t="s">
        <v>872</v>
      </c>
      <c r="M1420" s="1">
        <v>0.37</v>
      </c>
      <c r="N1420" s="1" t="s">
        <v>8</v>
      </c>
      <c r="O1420" s="1" t="s">
        <v>35</v>
      </c>
      <c r="P1420" s="1" t="s">
        <v>66</v>
      </c>
      <c r="Q1420" s="1" t="s">
        <v>2458</v>
      </c>
      <c r="R1420" s="1">
        <v>95823</v>
      </c>
      <c r="S1420" s="2">
        <v>42135</v>
      </c>
      <c r="T1420" s="2">
        <v>42136</v>
      </c>
      <c r="U1420" s="1">
        <v>-90.585499999999996</v>
      </c>
      <c r="V1420" s="1">
        <v>7</v>
      </c>
      <c r="W1420" s="1">
        <v>17.309999999999999</v>
      </c>
      <c r="X1420" s="1">
        <v>87824</v>
      </c>
      <c r="Y1420" s="1">
        <f>Table1[[#This Row],[Unit Price]]-Table1[[#This Row],[Discount]]</f>
        <v>2.1300000000000003</v>
      </c>
      <c r="Z1420" s="1" t="s">
        <v>3221</v>
      </c>
    </row>
    <row r="1421" spans="1:26" x14ac:dyDescent="0.2">
      <c r="A1421" s="3">
        <v>1609</v>
      </c>
      <c r="B1421" s="3" t="s">
        <v>2457</v>
      </c>
      <c r="C1421" s="3" t="s">
        <v>13</v>
      </c>
      <c r="D1421" s="3">
        <v>0.03</v>
      </c>
      <c r="E1421" s="3">
        <v>9.7100000000000009</v>
      </c>
      <c r="F1421" s="3">
        <v>9.4499999999999993</v>
      </c>
      <c r="G1421" s="3" t="s">
        <v>14</v>
      </c>
      <c r="H1421" s="3" t="s">
        <v>15</v>
      </c>
      <c r="I1421" s="3" t="s">
        <v>24</v>
      </c>
      <c r="J1421" s="3" t="s">
        <v>54</v>
      </c>
      <c r="K1421" s="3" t="s">
        <v>49</v>
      </c>
      <c r="L1421" s="3" t="s">
        <v>1179</v>
      </c>
      <c r="M1421" s="3">
        <v>0.6</v>
      </c>
      <c r="N1421" s="3" t="s">
        <v>8</v>
      </c>
      <c r="O1421" s="3" t="s">
        <v>35</v>
      </c>
      <c r="P1421" s="3" t="s">
        <v>66</v>
      </c>
      <c r="Q1421" s="3" t="s">
        <v>2458</v>
      </c>
      <c r="R1421" s="3">
        <v>95823</v>
      </c>
      <c r="S1421" s="4">
        <v>42135</v>
      </c>
      <c r="T1421" s="4">
        <v>42135</v>
      </c>
      <c r="U1421" s="3">
        <v>-36.9</v>
      </c>
      <c r="V1421" s="3">
        <v>2</v>
      </c>
      <c r="W1421" s="3">
        <v>23.56</v>
      </c>
      <c r="X1421" s="3">
        <v>87824</v>
      </c>
      <c r="Y1421" s="3">
        <f>Table1[[#This Row],[Unit Price]]-Table1[[#This Row],[Discount]]</f>
        <v>9.6800000000000015</v>
      </c>
      <c r="Z1421" s="3" t="s">
        <v>3221</v>
      </c>
    </row>
    <row r="1422" spans="1:26" x14ac:dyDescent="0.2">
      <c r="A1422" s="1">
        <v>2464</v>
      </c>
      <c r="B1422" s="1" t="s">
        <v>631</v>
      </c>
      <c r="C1422" s="1" t="s">
        <v>13</v>
      </c>
      <c r="D1422" s="1">
        <v>0.09</v>
      </c>
      <c r="E1422" s="1">
        <v>1.74</v>
      </c>
      <c r="F1422" s="1">
        <v>4.08</v>
      </c>
      <c r="G1422" s="1" t="s">
        <v>63</v>
      </c>
      <c r="H1422" s="1" t="s">
        <v>15</v>
      </c>
      <c r="I1422" s="1" t="s">
        <v>4</v>
      </c>
      <c r="J1422" s="1" t="s">
        <v>102</v>
      </c>
      <c r="K1422" s="1" t="s">
        <v>18</v>
      </c>
      <c r="L1422" s="1" t="s">
        <v>746</v>
      </c>
      <c r="M1422" s="1">
        <v>0.53</v>
      </c>
      <c r="N1422" s="1" t="s">
        <v>8</v>
      </c>
      <c r="O1422" s="1" t="s">
        <v>9</v>
      </c>
      <c r="P1422" s="1" t="s">
        <v>144</v>
      </c>
      <c r="Q1422" s="1" t="s">
        <v>633</v>
      </c>
      <c r="R1422" s="1">
        <v>71111</v>
      </c>
      <c r="S1422" s="2">
        <v>42135</v>
      </c>
      <c r="T1422" s="2">
        <v>42137</v>
      </c>
      <c r="U1422" s="1">
        <v>608.26199999999994</v>
      </c>
      <c r="V1422" s="1">
        <v>4</v>
      </c>
      <c r="W1422" s="1">
        <v>10.41</v>
      </c>
      <c r="X1422" s="1">
        <v>88713</v>
      </c>
      <c r="Y1422" s="1">
        <f>Table1[[#This Row],[Unit Price]]-Table1[[#This Row],[Discount]]</f>
        <v>1.65</v>
      </c>
      <c r="Z1422" s="1" t="s">
        <v>3219</v>
      </c>
    </row>
    <row r="1423" spans="1:26" x14ac:dyDescent="0.2">
      <c r="A1423" s="3">
        <v>2464</v>
      </c>
      <c r="B1423" s="3" t="s">
        <v>631</v>
      </c>
      <c r="C1423" s="3" t="s">
        <v>13</v>
      </c>
      <c r="D1423" s="3">
        <v>0.08</v>
      </c>
      <c r="E1423" s="3">
        <v>227.55</v>
      </c>
      <c r="F1423" s="3">
        <v>32.479999999999997</v>
      </c>
      <c r="G1423" s="3" t="s">
        <v>2</v>
      </c>
      <c r="H1423" s="3" t="s">
        <v>15</v>
      </c>
      <c r="I1423" s="3" t="s">
        <v>4</v>
      </c>
      <c r="J1423" s="3" t="s">
        <v>5</v>
      </c>
      <c r="K1423" s="3" t="s">
        <v>6</v>
      </c>
      <c r="L1423" s="3" t="s">
        <v>2459</v>
      </c>
      <c r="M1423" s="3">
        <v>0.68</v>
      </c>
      <c r="N1423" s="3" t="s">
        <v>8</v>
      </c>
      <c r="O1423" s="3" t="s">
        <v>9</v>
      </c>
      <c r="P1423" s="3" t="s">
        <v>144</v>
      </c>
      <c r="Q1423" s="3" t="s">
        <v>633</v>
      </c>
      <c r="R1423" s="3">
        <v>71111</v>
      </c>
      <c r="S1423" s="4">
        <v>42135</v>
      </c>
      <c r="T1423" s="4">
        <v>42135</v>
      </c>
      <c r="U1423" s="3">
        <v>-570.16959999999995</v>
      </c>
      <c r="V1423" s="3">
        <v>16</v>
      </c>
      <c r="W1423" s="3">
        <v>2849.64</v>
      </c>
      <c r="X1423" s="3">
        <v>88713</v>
      </c>
      <c r="Y1423" s="3">
        <f>Table1[[#This Row],[Unit Price]]-Table1[[#This Row],[Discount]]</f>
        <v>227.47</v>
      </c>
      <c r="Z1423" s="3" t="s">
        <v>3219</v>
      </c>
    </row>
    <row r="1424" spans="1:26" x14ac:dyDescent="0.2">
      <c r="A1424" s="1">
        <v>1693</v>
      </c>
      <c r="B1424" s="1" t="s">
        <v>714</v>
      </c>
      <c r="C1424" s="1" t="s">
        <v>23</v>
      </c>
      <c r="D1424" s="1">
        <v>0.01</v>
      </c>
      <c r="E1424" s="1">
        <v>15.67</v>
      </c>
      <c r="F1424" s="1">
        <v>1.39</v>
      </c>
      <c r="G1424" s="1" t="s">
        <v>63</v>
      </c>
      <c r="H1424" s="1" t="s">
        <v>15</v>
      </c>
      <c r="I1424" s="1" t="s">
        <v>24</v>
      </c>
      <c r="J1424" s="1" t="s">
        <v>321</v>
      </c>
      <c r="K1424" s="1" t="s">
        <v>49</v>
      </c>
      <c r="L1424" s="1" t="s">
        <v>2460</v>
      </c>
      <c r="M1424" s="1">
        <v>0.38</v>
      </c>
      <c r="N1424" s="1" t="s">
        <v>8</v>
      </c>
      <c r="O1424" s="1" t="s">
        <v>9</v>
      </c>
      <c r="P1424" s="1" t="s">
        <v>218</v>
      </c>
      <c r="Q1424" s="1" t="s">
        <v>716</v>
      </c>
      <c r="R1424" s="1">
        <v>20190</v>
      </c>
      <c r="S1424" s="2">
        <v>42135</v>
      </c>
      <c r="T1424" s="2">
        <v>42135</v>
      </c>
      <c r="U1424" s="1">
        <v>-273.98</v>
      </c>
      <c r="V1424" s="1">
        <v>11</v>
      </c>
      <c r="W1424" s="1">
        <v>188.09</v>
      </c>
      <c r="X1424" s="1">
        <v>90190</v>
      </c>
      <c r="Y1424" s="1">
        <f>Table1[[#This Row],[Unit Price]]-Table1[[#This Row],[Discount]]</f>
        <v>15.66</v>
      </c>
      <c r="Z1424" s="1" t="s">
        <v>3219</v>
      </c>
    </row>
    <row r="1425" spans="1:26" x14ac:dyDescent="0.2">
      <c r="A1425" s="3">
        <v>2935</v>
      </c>
      <c r="B1425" s="3" t="s">
        <v>2461</v>
      </c>
      <c r="C1425" s="3" t="s">
        <v>23</v>
      </c>
      <c r="D1425" s="3">
        <v>0.02</v>
      </c>
      <c r="E1425" s="3">
        <v>3.8</v>
      </c>
      <c r="F1425" s="3">
        <v>1.49</v>
      </c>
      <c r="G1425" s="3" t="s">
        <v>14</v>
      </c>
      <c r="H1425" s="3" t="s">
        <v>3</v>
      </c>
      <c r="I1425" s="3" t="s">
        <v>24</v>
      </c>
      <c r="J1425" s="3" t="s">
        <v>48</v>
      </c>
      <c r="K1425" s="3" t="s">
        <v>49</v>
      </c>
      <c r="L1425" s="3" t="s">
        <v>1168</v>
      </c>
      <c r="M1425" s="3">
        <v>0.38</v>
      </c>
      <c r="N1425" s="3" t="s">
        <v>8</v>
      </c>
      <c r="O1425" s="3" t="s">
        <v>87</v>
      </c>
      <c r="P1425" s="3" t="s">
        <v>379</v>
      </c>
      <c r="Q1425" s="3" t="s">
        <v>764</v>
      </c>
      <c r="R1425" s="3">
        <v>2215</v>
      </c>
      <c r="S1425" s="4">
        <v>42135</v>
      </c>
      <c r="T1425" s="4">
        <v>42139</v>
      </c>
      <c r="U1425" s="3">
        <v>7.31</v>
      </c>
      <c r="V1425" s="3">
        <v>5</v>
      </c>
      <c r="W1425" s="3">
        <v>20.46</v>
      </c>
      <c r="X1425" s="3">
        <v>87617</v>
      </c>
      <c r="Y1425" s="3">
        <f>Table1[[#This Row],[Unit Price]]-Table1[[#This Row],[Discount]]</f>
        <v>3.78</v>
      </c>
      <c r="Z1425" s="3" t="s">
        <v>3222</v>
      </c>
    </row>
    <row r="1426" spans="1:26" x14ac:dyDescent="0.2">
      <c r="A1426" s="1">
        <v>1671</v>
      </c>
      <c r="B1426" s="1" t="s">
        <v>1042</v>
      </c>
      <c r="C1426" s="1" t="s">
        <v>1</v>
      </c>
      <c r="D1426" s="1">
        <v>0.03</v>
      </c>
      <c r="E1426" s="1">
        <v>223.98</v>
      </c>
      <c r="F1426" s="1">
        <v>15.01</v>
      </c>
      <c r="G1426" s="1" t="s">
        <v>14</v>
      </c>
      <c r="H1426" s="1" t="s">
        <v>3</v>
      </c>
      <c r="I1426" s="1" t="s">
        <v>24</v>
      </c>
      <c r="J1426" s="1" t="s">
        <v>48</v>
      </c>
      <c r="K1426" s="1" t="s">
        <v>49</v>
      </c>
      <c r="L1426" s="1" t="s">
        <v>2462</v>
      </c>
      <c r="M1426" s="1">
        <v>0.38</v>
      </c>
      <c r="N1426" s="1" t="s">
        <v>8</v>
      </c>
      <c r="O1426" s="1" t="s">
        <v>9</v>
      </c>
      <c r="P1426" s="1" t="s">
        <v>218</v>
      </c>
      <c r="Q1426" s="1" t="s">
        <v>1043</v>
      </c>
      <c r="R1426" s="1">
        <v>22015</v>
      </c>
      <c r="S1426" s="2">
        <v>42136</v>
      </c>
      <c r="T1426" s="2">
        <v>42137</v>
      </c>
      <c r="U1426" s="1">
        <v>0.69599999999999995</v>
      </c>
      <c r="V1426" s="1">
        <v>21</v>
      </c>
      <c r="W1426" s="1">
        <v>4881.84</v>
      </c>
      <c r="X1426" s="1">
        <v>86725</v>
      </c>
      <c r="Y1426" s="1">
        <f>Table1[[#This Row],[Unit Price]]-Table1[[#This Row],[Discount]]</f>
        <v>223.95</v>
      </c>
      <c r="Z1426" s="1" t="s">
        <v>3219</v>
      </c>
    </row>
    <row r="1427" spans="1:26" x14ac:dyDescent="0.2">
      <c r="A1427" s="3">
        <v>14</v>
      </c>
      <c r="B1427" s="3" t="s">
        <v>2463</v>
      </c>
      <c r="C1427" s="3" t="s">
        <v>92</v>
      </c>
      <c r="D1427" s="3">
        <v>0.09</v>
      </c>
      <c r="E1427" s="3">
        <v>78.69</v>
      </c>
      <c r="F1427" s="3">
        <v>19.989999999999998</v>
      </c>
      <c r="G1427" s="3" t="s">
        <v>14</v>
      </c>
      <c r="H1427" s="3" t="s">
        <v>3</v>
      </c>
      <c r="I1427" s="3" t="s">
        <v>4</v>
      </c>
      <c r="J1427" s="3" t="s">
        <v>102</v>
      </c>
      <c r="K1427" s="3" t="s">
        <v>49</v>
      </c>
      <c r="L1427" s="3" t="s">
        <v>1189</v>
      </c>
      <c r="M1427" s="3">
        <v>0.43</v>
      </c>
      <c r="N1427" s="3" t="s">
        <v>8</v>
      </c>
      <c r="O1427" s="3" t="s">
        <v>28</v>
      </c>
      <c r="P1427" s="3" t="s">
        <v>60</v>
      </c>
      <c r="Q1427" s="3" t="s">
        <v>61</v>
      </c>
      <c r="R1427" s="3">
        <v>55372</v>
      </c>
      <c r="S1427" s="4">
        <v>42136</v>
      </c>
      <c r="T1427" s="4">
        <v>42138</v>
      </c>
      <c r="U1427" s="3">
        <v>803.47050000000002</v>
      </c>
      <c r="V1427" s="3">
        <v>16</v>
      </c>
      <c r="W1427" s="3">
        <v>1164.45</v>
      </c>
      <c r="X1427" s="3">
        <v>86838</v>
      </c>
      <c r="Y1427" s="3">
        <f>Table1[[#This Row],[Unit Price]]-Table1[[#This Row],[Discount]]</f>
        <v>78.599999999999994</v>
      </c>
      <c r="Z1427" s="3" t="s">
        <v>3220</v>
      </c>
    </row>
    <row r="1428" spans="1:26" x14ac:dyDescent="0.2">
      <c r="A1428" s="1">
        <v>14</v>
      </c>
      <c r="B1428" s="1" t="s">
        <v>2463</v>
      </c>
      <c r="C1428" s="1" t="s">
        <v>92</v>
      </c>
      <c r="D1428" s="1">
        <v>0.08</v>
      </c>
      <c r="E1428" s="1">
        <v>3.28</v>
      </c>
      <c r="F1428" s="1">
        <v>2.31</v>
      </c>
      <c r="G1428" s="1" t="s">
        <v>14</v>
      </c>
      <c r="H1428" s="1" t="s">
        <v>3</v>
      </c>
      <c r="I1428" s="1" t="s">
        <v>24</v>
      </c>
      <c r="J1428" s="1" t="s">
        <v>25</v>
      </c>
      <c r="K1428" s="1" t="s">
        <v>26</v>
      </c>
      <c r="L1428" s="1" t="s">
        <v>2464</v>
      </c>
      <c r="M1428" s="1">
        <v>0.56000000000000005</v>
      </c>
      <c r="N1428" s="1" t="s">
        <v>8</v>
      </c>
      <c r="O1428" s="1" t="s">
        <v>28</v>
      </c>
      <c r="P1428" s="1" t="s">
        <v>60</v>
      </c>
      <c r="Q1428" s="1" t="s">
        <v>61</v>
      </c>
      <c r="R1428" s="1">
        <v>55372</v>
      </c>
      <c r="S1428" s="2">
        <v>42136</v>
      </c>
      <c r="T1428" s="2">
        <v>42137</v>
      </c>
      <c r="U1428" s="1">
        <v>-24.03</v>
      </c>
      <c r="V1428" s="1">
        <v>7</v>
      </c>
      <c r="W1428" s="1">
        <v>22.23</v>
      </c>
      <c r="X1428" s="1">
        <v>86838</v>
      </c>
      <c r="Y1428" s="1">
        <f>Table1[[#This Row],[Unit Price]]-Table1[[#This Row],[Discount]]</f>
        <v>3.1999999999999997</v>
      </c>
      <c r="Z1428" s="1" t="s">
        <v>3220</v>
      </c>
    </row>
    <row r="1429" spans="1:26" x14ac:dyDescent="0.2">
      <c r="A1429" s="3">
        <v>14</v>
      </c>
      <c r="B1429" s="3" t="s">
        <v>2463</v>
      </c>
      <c r="C1429" s="3" t="s">
        <v>92</v>
      </c>
      <c r="D1429" s="3">
        <v>0.05</v>
      </c>
      <c r="E1429" s="3">
        <v>3.28</v>
      </c>
      <c r="F1429" s="3">
        <v>4.2</v>
      </c>
      <c r="G1429" s="3" t="s">
        <v>14</v>
      </c>
      <c r="H1429" s="3" t="s">
        <v>3</v>
      </c>
      <c r="I1429" s="3" t="s">
        <v>24</v>
      </c>
      <c r="J1429" s="3" t="s">
        <v>25</v>
      </c>
      <c r="K1429" s="3" t="s">
        <v>26</v>
      </c>
      <c r="L1429" s="3" t="s">
        <v>2465</v>
      </c>
      <c r="M1429" s="3">
        <v>0.56000000000000005</v>
      </c>
      <c r="N1429" s="3" t="s">
        <v>8</v>
      </c>
      <c r="O1429" s="3" t="s">
        <v>28</v>
      </c>
      <c r="P1429" s="3" t="s">
        <v>60</v>
      </c>
      <c r="Q1429" s="3" t="s">
        <v>61</v>
      </c>
      <c r="R1429" s="3">
        <v>55372</v>
      </c>
      <c r="S1429" s="4">
        <v>42136</v>
      </c>
      <c r="T1429" s="4">
        <v>42137</v>
      </c>
      <c r="U1429" s="3">
        <v>-37.03</v>
      </c>
      <c r="V1429" s="3">
        <v>4</v>
      </c>
      <c r="W1429" s="3">
        <v>13.99</v>
      </c>
      <c r="X1429" s="3">
        <v>86838</v>
      </c>
      <c r="Y1429" s="3">
        <f>Table1[[#This Row],[Unit Price]]-Table1[[#This Row],[Discount]]</f>
        <v>3.23</v>
      </c>
      <c r="Z1429" s="3" t="s">
        <v>3220</v>
      </c>
    </row>
    <row r="1430" spans="1:26" x14ac:dyDescent="0.2">
      <c r="A1430" s="1">
        <v>14</v>
      </c>
      <c r="B1430" s="1" t="s">
        <v>2463</v>
      </c>
      <c r="C1430" s="1" t="s">
        <v>92</v>
      </c>
      <c r="D1430" s="1">
        <v>0.05</v>
      </c>
      <c r="E1430" s="1">
        <v>3.58</v>
      </c>
      <c r="F1430" s="1">
        <v>1.63</v>
      </c>
      <c r="G1430" s="1" t="s">
        <v>14</v>
      </c>
      <c r="H1430" s="1" t="s">
        <v>3</v>
      </c>
      <c r="I1430" s="1" t="s">
        <v>24</v>
      </c>
      <c r="J1430" s="1" t="s">
        <v>152</v>
      </c>
      <c r="K1430" s="1" t="s">
        <v>26</v>
      </c>
      <c r="L1430" s="1" t="s">
        <v>2197</v>
      </c>
      <c r="M1430" s="1">
        <v>0.36</v>
      </c>
      <c r="N1430" s="1" t="s">
        <v>8</v>
      </c>
      <c r="O1430" s="1" t="s">
        <v>28</v>
      </c>
      <c r="P1430" s="1" t="s">
        <v>60</v>
      </c>
      <c r="Q1430" s="1" t="s">
        <v>61</v>
      </c>
      <c r="R1430" s="1">
        <v>55372</v>
      </c>
      <c r="S1430" s="2">
        <v>42136</v>
      </c>
      <c r="T1430" s="2">
        <v>42137</v>
      </c>
      <c r="U1430" s="1">
        <v>-0.71</v>
      </c>
      <c r="V1430" s="1">
        <v>4</v>
      </c>
      <c r="W1430" s="1">
        <v>14.26</v>
      </c>
      <c r="X1430" s="1">
        <v>86838</v>
      </c>
      <c r="Y1430" s="1">
        <f>Table1[[#This Row],[Unit Price]]-Table1[[#This Row],[Discount]]</f>
        <v>3.5300000000000002</v>
      </c>
      <c r="Z1430" s="1" t="s">
        <v>3220</v>
      </c>
    </row>
    <row r="1431" spans="1:26" x14ac:dyDescent="0.2">
      <c r="A1431" s="3">
        <v>1826</v>
      </c>
      <c r="B1431" s="3" t="s">
        <v>2180</v>
      </c>
      <c r="C1431" s="3" t="s">
        <v>92</v>
      </c>
      <c r="D1431" s="3">
        <v>0</v>
      </c>
      <c r="E1431" s="3">
        <v>9.27</v>
      </c>
      <c r="F1431" s="3">
        <v>4.3899999999999997</v>
      </c>
      <c r="G1431" s="3" t="s">
        <v>14</v>
      </c>
      <c r="H1431" s="3" t="s">
        <v>70</v>
      </c>
      <c r="I1431" s="3" t="s">
        <v>24</v>
      </c>
      <c r="J1431" s="3" t="s">
        <v>64</v>
      </c>
      <c r="K1431" s="3" t="s">
        <v>26</v>
      </c>
      <c r="L1431" s="3" t="s">
        <v>2466</v>
      </c>
      <c r="M1431" s="3">
        <v>0.38</v>
      </c>
      <c r="N1431" s="3" t="s">
        <v>8</v>
      </c>
      <c r="O1431" s="3" t="s">
        <v>28</v>
      </c>
      <c r="P1431" s="3" t="s">
        <v>189</v>
      </c>
      <c r="Q1431" s="3" t="s">
        <v>2182</v>
      </c>
      <c r="R1431" s="3">
        <v>52722</v>
      </c>
      <c r="S1431" s="4">
        <v>42136</v>
      </c>
      <c r="T1431" s="4">
        <v>42138</v>
      </c>
      <c r="U1431" s="3">
        <v>-7.61</v>
      </c>
      <c r="V1431" s="3">
        <v>1</v>
      </c>
      <c r="W1431" s="3">
        <v>10.65</v>
      </c>
      <c r="X1431" s="3">
        <v>86959</v>
      </c>
      <c r="Y1431" s="3">
        <f>Table1[[#This Row],[Unit Price]]-Table1[[#This Row],[Discount]]</f>
        <v>9.27</v>
      </c>
      <c r="Z1431" s="3" t="s">
        <v>3220</v>
      </c>
    </row>
    <row r="1432" spans="1:26" x14ac:dyDescent="0.2">
      <c r="A1432" s="1">
        <v>1267</v>
      </c>
      <c r="B1432" s="1" t="s">
        <v>1051</v>
      </c>
      <c r="C1432" s="1" t="s">
        <v>46</v>
      </c>
      <c r="D1432" s="1">
        <v>0.04</v>
      </c>
      <c r="E1432" s="1">
        <v>5.98</v>
      </c>
      <c r="F1432" s="1">
        <v>4.38</v>
      </c>
      <c r="G1432" s="1" t="s">
        <v>14</v>
      </c>
      <c r="H1432" s="1" t="s">
        <v>70</v>
      </c>
      <c r="I1432" s="1" t="s">
        <v>16</v>
      </c>
      <c r="J1432" s="1" t="s">
        <v>17</v>
      </c>
      <c r="K1432" s="1" t="s">
        <v>18</v>
      </c>
      <c r="L1432" s="1" t="s">
        <v>2467</v>
      </c>
      <c r="M1432" s="1">
        <v>0.75</v>
      </c>
      <c r="N1432" s="1" t="s">
        <v>8</v>
      </c>
      <c r="O1432" s="1" t="s">
        <v>9</v>
      </c>
      <c r="P1432" s="1" t="s">
        <v>99</v>
      </c>
      <c r="Q1432" s="1" t="s">
        <v>1053</v>
      </c>
      <c r="R1432" s="1">
        <v>33433</v>
      </c>
      <c r="S1432" s="2">
        <v>42136</v>
      </c>
      <c r="T1432" s="2">
        <v>42138</v>
      </c>
      <c r="U1432" s="1">
        <v>-1522.3040000000001</v>
      </c>
      <c r="V1432" s="1">
        <v>11</v>
      </c>
      <c r="W1432" s="1">
        <v>69.75</v>
      </c>
      <c r="X1432" s="1">
        <v>89515</v>
      </c>
      <c r="Y1432" s="1">
        <f>Table1[[#This Row],[Unit Price]]-Table1[[#This Row],[Discount]]</f>
        <v>5.94</v>
      </c>
      <c r="Z1432" s="1" t="s">
        <v>3219</v>
      </c>
    </row>
    <row r="1433" spans="1:26" x14ac:dyDescent="0.2">
      <c r="A1433" s="3">
        <v>1389</v>
      </c>
      <c r="B1433" s="3" t="s">
        <v>745</v>
      </c>
      <c r="C1433" s="3" t="s">
        <v>13</v>
      </c>
      <c r="D1433" s="3">
        <v>0.08</v>
      </c>
      <c r="E1433" s="3">
        <v>2.62</v>
      </c>
      <c r="F1433" s="3">
        <v>0.8</v>
      </c>
      <c r="G1433" s="3" t="s">
        <v>63</v>
      </c>
      <c r="H1433" s="3" t="s">
        <v>3</v>
      </c>
      <c r="I1433" s="3" t="s">
        <v>24</v>
      </c>
      <c r="J1433" s="3" t="s">
        <v>152</v>
      </c>
      <c r="K1433" s="3" t="s">
        <v>26</v>
      </c>
      <c r="L1433" s="3" t="s">
        <v>2100</v>
      </c>
      <c r="M1433" s="3">
        <v>0.39</v>
      </c>
      <c r="N1433" s="3" t="s">
        <v>8</v>
      </c>
      <c r="O1433" s="3" t="s">
        <v>35</v>
      </c>
      <c r="P1433" s="3" t="s">
        <v>66</v>
      </c>
      <c r="Q1433" s="3" t="s">
        <v>747</v>
      </c>
      <c r="R1433" s="3">
        <v>94025</v>
      </c>
      <c r="S1433" s="4">
        <v>42137</v>
      </c>
      <c r="T1433" s="4">
        <v>42139</v>
      </c>
      <c r="U1433" s="3">
        <v>21.769500000000001</v>
      </c>
      <c r="V1433" s="3">
        <v>12</v>
      </c>
      <c r="W1433" s="3">
        <v>31.55</v>
      </c>
      <c r="X1433" s="3">
        <v>88728</v>
      </c>
      <c r="Y1433" s="3">
        <f>Table1[[#This Row],[Unit Price]]-Table1[[#This Row],[Discount]]</f>
        <v>2.54</v>
      </c>
      <c r="Z1433" s="3" t="s">
        <v>3221</v>
      </c>
    </row>
    <row r="1434" spans="1:26" x14ac:dyDescent="0.2">
      <c r="A1434" s="1">
        <v>578</v>
      </c>
      <c r="B1434" s="1" t="s">
        <v>2468</v>
      </c>
      <c r="C1434" s="1" t="s">
        <v>92</v>
      </c>
      <c r="D1434" s="1">
        <v>0.03</v>
      </c>
      <c r="E1434" s="1">
        <v>162.93</v>
      </c>
      <c r="F1434" s="1">
        <v>19.989999999999998</v>
      </c>
      <c r="G1434" s="1" t="s">
        <v>14</v>
      </c>
      <c r="H1434" s="1" t="s">
        <v>70</v>
      </c>
      <c r="I1434" s="1" t="s">
        <v>24</v>
      </c>
      <c r="J1434" s="1" t="s">
        <v>321</v>
      </c>
      <c r="K1434" s="1" t="s">
        <v>49</v>
      </c>
      <c r="L1434" s="1" t="s">
        <v>2469</v>
      </c>
      <c r="M1434" s="1">
        <v>0.39</v>
      </c>
      <c r="N1434" s="1" t="s">
        <v>8</v>
      </c>
      <c r="O1434" s="1" t="s">
        <v>87</v>
      </c>
      <c r="P1434" s="1" t="s">
        <v>224</v>
      </c>
      <c r="Q1434" s="1" t="s">
        <v>2470</v>
      </c>
      <c r="R1434" s="1">
        <v>6770</v>
      </c>
      <c r="S1434" s="2">
        <v>42137</v>
      </c>
      <c r="T1434" s="2">
        <v>42138</v>
      </c>
      <c r="U1434" s="1">
        <v>293.14</v>
      </c>
      <c r="V1434" s="1">
        <v>3</v>
      </c>
      <c r="W1434" s="1">
        <v>515.88</v>
      </c>
      <c r="X1434" s="1">
        <v>88644</v>
      </c>
      <c r="Y1434" s="1">
        <f>Table1[[#This Row],[Unit Price]]-Table1[[#This Row],[Discount]]</f>
        <v>162.9</v>
      </c>
      <c r="Z1434" s="1" t="s">
        <v>3222</v>
      </c>
    </row>
    <row r="1435" spans="1:26" x14ac:dyDescent="0.2">
      <c r="A1435" s="3">
        <v>579</v>
      </c>
      <c r="B1435" s="3" t="s">
        <v>2471</v>
      </c>
      <c r="C1435" s="3" t="s">
        <v>92</v>
      </c>
      <c r="D1435" s="3">
        <v>0.01</v>
      </c>
      <c r="E1435" s="3">
        <v>11.58</v>
      </c>
      <c r="F1435" s="3">
        <v>5.72</v>
      </c>
      <c r="G1435" s="3" t="s">
        <v>14</v>
      </c>
      <c r="H1435" s="3" t="s">
        <v>70</v>
      </c>
      <c r="I1435" s="3" t="s">
        <v>24</v>
      </c>
      <c r="J1435" s="3" t="s">
        <v>321</v>
      </c>
      <c r="K1435" s="3" t="s">
        <v>49</v>
      </c>
      <c r="L1435" s="3" t="s">
        <v>600</v>
      </c>
      <c r="M1435" s="3">
        <v>0.35</v>
      </c>
      <c r="N1435" s="3" t="s">
        <v>8</v>
      </c>
      <c r="O1435" s="3" t="s">
        <v>87</v>
      </c>
      <c r="P1435" s="3" t="s">
        <v>224</v>
      </c>
      <c r="Q1435" s="3" t="s">
        <v>1724</v>
      </c>
      <c r="R1435" s="3">
        <v>6478</v>
      </c>
      <c r="S1435" s="4">
        <v>42137</v>
      </c>
      <c r="T1435" s="4">
        <v>42139</v>
      </c>
      <c r="U1435" s="3">
        <v>-6.61</v>
      </c>
      <c r="V1435" s="3">
        <v>2</v>
      </c>
      <c r="W1435" s="3">
        <v>25.06</v>
      </c>
      <c r="X1435" s="3">
        <v>88644</v>
      </c>
      <c r="Y1435" s="3">
        <f>Table1[[#This Row],[Unit Price]]-Table1[[#This Row],[Discount]]</f>
        <v>11.57</v>
      </c>
      <c r="Z1435" s="3" t="s">
        <v>3222</v>
      </c>
    </row>
    <row r="1436" spans="1:26" x14ac:dyDescent="0.2">
      <c r="A1436" s="1">
        <v>580</v>
      </c>
      <c r="B1436" s="1" t="s">
        <v>2472</v>
      </c>
      <c r="C1436" s="1" t="s">
        <v>92</v>
      </c>
      <c r="D1436" s="1">
        <v>0.01</v>
      </c>
      <c r="E1436" s="1">
        <v>55.99</v>
      </c>
      <c r="F1436" s="1">
        <v>5</v>
      </c>
      <c r="G1436" s="1" t="s">
        <v>14</v>
      </c>
      <c r="H1436" s="1" t="s">
        <v>70</v>
      </c>
      <c r="I1436" s="1" t="s">
        <v>16</v>
      </c>
      <c r="J1436" s="1" t="s">
        <v>111</v>
      </c>
      <c r="K1436" s="1" t="s">
        <v>18</v>
      </c>
      <c r="L1436" s="1" t="s">
        <v>1907</v>
      </c>
      <c r="M1436" s="1">
        <v>0.8</v>
      </c>
      <c r="N1436" s="1" t="s">
        <v>8</v>
      </c>
      <c r="O1436" s="1" t="s">
        <v>87</v>
      </c>
      <c r="P1436" s="1" t="s">
        <v>307</v>
      </c>
      <c r="Q1436" s="1" t="s">
        <v>1180</v>
      </c>
      <c r="R1436" s="1">
        <v>4210</v>
      </c>
      <c r="S1436" s="2">
        <v>42137</v>
      </c>
      <c r="T1436" s="2">
        <v>42138</v>
      </c>
      <c r="U1436" s="1">
        <v>-57.540999999999997</v>
      </c>
      <c r="V1436" s="1">
        <v>12</v>
      </c>
      <c r="W1436" s="1">
        <v>578.24</v>
      </c>
      <c r="X1436" s="1">
        <v>88644</v>
      </c>
      <c r="Y1436" s="1">
        <f>Table1[[#This Row],[Unit Price]]-Table1[[#This Row],[Discount]]</f>
        <v>55.980000000000004</v>
      </c>
      <c r="Z1436" s="1" t="s">
        <v>3222</v>
      </c>
    </row>
    <row r="1437" spans="1:26" x14ac:dyDescent="0.2">
      <c r="A1437" s="3">
        <v>585</v>
      </c>
      <c r="B1437" s="3" t="s">
        <v>2473</v>
      </c>
      <c r="C1437" s="3" t="s">
        <v>92</v>
      </c>
      <c r="D1437" s="3">
        <v>0.06</v>
      </c>
      <c r="E1437" s="3">
        <v>13.9</v>
      </c>
      <c r="F1437" s="3">
        <v>7.59</v>
      </c>
      <c r="G1437" s="3" t="s">
        <v>14</v>
      </c>
      <c r="H1437" s="3" t="s">
        <v>70</v>
      </c>
      <c r="I1437" s="3" t="s">
        <v>24</v>
      </c>
      <c r="J1437" s="3" t="s">
        <v>544</v>
      </c>
      <c r="K1437" s="3" t="s">
        <v>18</v>
      </c>
      <c r="L1437" s="3" t="s">
        <v>2440</v>
      </c>
      <c r="M1437" s="3">
        <v>0.56000000000000005</v>
      </c>
      <c r="N1437" s="3" t="s">
        <v>8</v>
      </c>
      <c r="O1437" s="3" t="s">
        <v>87</v>
      </c>
      <c r="P1437" s="3" t="s">
        <v>1332</v>
      </c>
      <c r="Q1437" s="3" t="s">
        <v>429</v>
      </c>
      <c r="R1437" s="3">
        <v>3301</v>
      </c>
      <c r="S1437" s="4">
        <v>42137</v>
      </c>
      <c r="T1437" s="4">
        <v>42138</v>
      </c>
      <c r="U1437" s="3">
        <v>-67.59</v>
      </c>
      <c r="V1437" s="3">
        <v>12</v>
      </c>
      <c r="W1437" s="3">
        <v>170.45</v>
      </c>
      <c r="X1437" s="3">
        <v>88644</v>
      </c>
      <c r="Y1437" s="3">
        <f>Table1[[#This Row],[Unit Price]]-Table1[[#This Row],[Discount]]</f>
        <v>13.84</v>
      </c>
      <c r="Z1437" s="3" t="s">
        <v>3222</v>
      </c>
    </row>
    <row r="1438" spans="1:26" x14ac:dyDescent="0.2">
      <c r="A1438" s="1">
        <v>3257</v>
      </c>
      <c r="B1438" s="1" t="s">
        <v>2474</v>
      </c>
      <c r="C1438" s="1" t="s">
        <v>92</v>
      </c>
      <c r="D1438" s="1">
        <v>0</v>
      </c>
      <c r="E1438" s="1">
        <v>25.38</v>
      </c>
      <c r="F1438" s="1">
        <v>8.99</v>
      </c>
      <c r="G1438" s="1" t="s">
        <v>14</v>
      </c>
      <c r="H1438" s="1" t="s">
        <v>15</v>
      </c>
      <c r="I1438" s="1" t="s">
        <v>4</v>
      </c>
      <c r="J1438" s="1" t="s">
        <v>102</v>
      </c>
      <c r="K1438" s="1" t="s">
        <v>18</v>
      </c>
      <c r="L1438" s="1" t="s">
        <v>2361</v>
      </c>
      <c r="M1438" s="1">
        <v>0.5</v>
      </c>
      <c r="N1438" s="1" t="s">
        <v>8</v>
      </c>
      <c r="O1438" s="1" t="s">
        <v>35</v>
      </c>
      <c r="P1438" s="1" t="s">
        <v>42</v>
      </c>
      <c r="Q1438" s="1" t="s">
        <v>2475</v>
      </c>
      <c r="R1438" s="1">
        <v>98632</v>
      </c>
      <c r="S1438" s="2">
        <v>42137</v>
      </c>
      <c r="T1438" s="2">
        <v>42139</v>
      </c>
      <c r="U1438" s="1">
        <v>470.33800000000002</v>
      </c>
      <c r="V1438" s="1">
        <v>26</v>
      </c>
      <c r="W1438" s="1">
        <v>700.41</v>
      </c>
      <c r="X1438" s="1">
        <v>88826</v>
      </c>
      <c r="Y1438" s="1">
        <f>Table1[[#This Row],[Unit Price]]-Table1[[#This Row],[Discount]]</f>
        <v>25.38</v>
      </c>
      <c r="Z1438" s="1" t="s">
        <v>3221</v>
      </c>
    </row>
    <row r="1439" spans="1:26" x14ac:dyDescent="0.2">
      <c r="A1439" s="3">
        <v>1085</v>
      </c>
      <c r="B1439" s="3" t="s">
        <v>207</v>
      </c>
      <c r="C1439" s="3" t="s">
        <v>46</v>
      </c>
      <c r="D1439" s="3">
        <v>0.06</v>
      </c>
      <c r="E1439" s="3">
        <v>30.42</v>
      </c>
      <c r="F1439" s="3">
        <v>8.65</v>
      </c>
      <c r="G1439" s="3" t="s">
        <v>14</v>
      </c>
      <c r="H1439" s="3" t="s">
        <v>70</v>
      </c>
      <c r="I1439" s="3" t="s">
        <v>16</v>
      </c>
      <c r="J1439" s="3" t="s">
        <v>17</v>
      </c>
      <c r="K1439" s="3" t="s">
        <v>49</v>
      </c>
      <c r="L1439" s="3" t="s">
        <v>360</v>
      </c>
      <c r="M1439" s="3">
        <v>0.74</v>
      </c>
      <c r="N1439" s="3" t="s">
        <v>8</v>
      </c>
      <c r="O1439" s="3" t="s">
        <v>87</v>
      </c>
      <c r="P1439" s="3" t="s">
        <v>88</v>
      </c>
      <c r="Q1439" s="3" t="s">
        <v>209</v>
      </c>
      <c r="R1439" s="3">
        <v>11729</v>
      </c>
      <c r="S1439" s="4">
        <v>42137</v>
      </c>
      <c r="T1439" s="4">
        <v>42139</v>
      </c>
      <c r="U1439" s="3">
        <v>-159.25</v>
      </c>
      <c r="V1439" s="3">
        <v>10</v>
      </c>
      <c r="W1439" s="3">
        <v>309.05</v>
      </c>
      <c r="X1439" s="3">
        <v>86124</v>
      </c>
      <c r="Y1439" s="3">
        <f>Table1[[#This Row],[Unit Price]]-Table1[[#This Row],[Discount]]</f>
        <v>30.360000000000003</v>
      </c>
      <c r="Z1439" s="3" t="s">
        <v>3222</v>
      </c>
    </row>
    <row r="1440" spans="1:26" x14ac:dyDescent="0.2">
      <c r="A1440" s="1">
        <v>1085</v>
      </c>
      <c r="B1440" s="1" t="s">
        <v>207</v>
      </c>
      <c r="C1440" s="1" t="s">
        <v>46</v>
      </c>
      <c r="D1440" s="1">
        <v>0.02</v>
      </c>
      <c r="E1440" s="1">
        <v>37.94</v>
      </c>
      <c r="F1440" s="1">
        <v>5.08</v>
      </c>
      <c r="G1440" s="1" t="s">
        <v>14</v>
      </c>
      <c r="H1440" s="1" t="s">
        <v>70</v>
      </c>
      <c r="I1440" s="1" t="s">
        <v>24</v>
      </c>
      <c r="J1440" s="1" t="s">
        <v>64</v>
      </c>
      <c r="K1440" s="1" t="s">
        <v>26</v>
      </c>
      <c r="L1440" s="1" t="s">
        <v>1089</v>
      </c>
      <c r="M1440" s="1">
        <v>0.38</v>
      </c>
      <c r="N1440" s="1" t="s">
        <v>8</v>
      </c>
      <c r="O1440" s="1" t="s">
        <v>87</v>
      </c>
      <c r="P1440" s="1" t="s">
        <v>88</v>
      </c>
      <c r="Q1440" s="1" t="s">
        <v>209</v>
      </c>
      <c r="R1440" s="1">
        <v>11729</v>
      </c>
      <c r="S1440" s="2">
        <v>42137</v>
      </c>
      <c r="T1440" s="2">
        <v>42138</v>
      </c>
      <c r="U1440" s="1">
        <v>206.517</v>
      </c>
      <c r="V1440" s="1">
        <v>8</v>
      </c>
      <c r="W1440" s="1">
        <v>299.3</v>
      </c>
      <c r="X1440" s="1">
        <v>86124</v>
      </c>
      <c r="Y1440" s="1">
        <f>Table1[[#This Row],[Unit Price]]-Table1[[#This Row],[Discount]]</f>
        <v>37.919999999999995</v>
      </c>
      <c r="Z1440" s="1" t="s">
        <v>3222</v>
      </c>
    </row>
    <row r="1441" spans="1:26" x14ac:dyDescent="0.2">
      <c r="A1441" s="3">
        <v>156</v>
      </c>
      <c r="B1441" s="3" t="s">
        <v>748</v>
      </c>
      <c r="C1441" s="3" t="s">
        <v>1</v>
      </c>
      <c r="D1441" s="3">
        <v>0.01</v>
      </c>
      <c r="E1441" s="3">
        <v>95.99</v>
      </c>
      <c r="F1441" s="3">
        <v>4.9000000000000004</v>
      </c>
      <c r="G1441" s="3" t="s">
        <v>14</v>
      </c>
      <c r="H1441" s="3" t="s">
        <v>70</v>
      </c>
      <c r="I1441" s="3" t="s">
        <v>16</v>
      </c>
      <c r="J1441" s="3" t="s">
        <v>111</v>
      </c>
      <c r="K1441" s="3" t="s">
        <v>49</v>
      </c>
      <c r="L1441" s="3" t="s">
        <v>744</v>
      </c>
      <c r="M1441" s="3">
        <v>0.56000000000000005</v>
      </c>
      <c r="N1441" s="3" t="s">
        <v>8</v>
      </c>
      <c r="O1441" s="3" t="s">
        <v>35</v>
      </c>
      <c r="P1441" s="3" t="s">
        <v>36</v>
      </c>
      <c r="Q1441" s="3" t="s">
        <v>37</v>
      </c>
      <c r="R1441" s="3">
        <v>80525</v>
      </c>
      <c r="S1441" s="4">
        <v>42138</v>
      </c>
      <c r="T1441" s="4">
        <v>42139</v>
      </c>
      <c r="U1441" s="3">
        <v>713.88</v>
      </c>
      <c r="V1441" s="3">
        <v>13</v>
      </c>
      <c r="W1441" s="3">
        <v>1050.08</v>
      </c>
      <c r="X1441" s="3">
        <v>87671</v>
      </c>
      <c r="Y1441" s="3">
        <f>Table1[[#This Row],[Unit Price]]-Table1[[#This Row],[Discount]]</f>
        <v>95.97999999999999</v>
      </c>
      <c r="Z1441" s="3" t="s">
        <v>3221</v>
      </c>
    </row>
    <row r="1442" spans="1:26" x14ac:dyDescent="0.2">
      <c r="A1442" s="1">
        <v>497</v>
      </c>
      <c r="B1442" s="1" t="s">
        <v>2476</v>
      </c>
      <c r="C1442" s="1" t="s">
        <v>1</v>
      </c>
      <c r="D1442" s="1">
        <v>7.0000000000000007E-2</v>
      </c>
      <c r="E1442" s="1">
        <v>152.47999999999999</v>
      </c>
      <c r="F1442" s="1">
        <v>6.5</v>
      </c>
      <c r="G1442" s="1" t="s">
        <v>14</v>
      </c>
      <c r="H1442" s="1" t="s">
        <v>3</v>
      </c>
      <c r="I1442" s="1" t="s">
        <v>16</v>
      </c>
      <c r="J1442" s="1" t="s">
        <v>17</v>
      </c>
      <c r="K1442" s="1" t="s">
        <v>49</v>
      </c>
      <c r="L1442" s="1" t="s">
        <v>1769</v>
      </c>
      <c r="M1442" s="1">
        <v>0.74</v>
      </c>
      <c r="N1442" s="1" t="s">
        <v>8</v>
      </c>
      <c r="O1442" s="1" t="s">
        <v>9</v>
      </c>
      <c r="P1442" s="1" t="s">
        <v>376</v>
      </c>
      <c r="Q1442" s="1" t="s">
        <v>528</v>
      </c>
      <c r="R1442" s="1">
        <v>37130</v>
      </c>
      <c r="S1442" s="2">
        <v>42138</v>
      </c>
      <c r="T1442" s="2">
        <v>42140</v>
      </c>
      <c r="U1442" s="1">
        <v>171.83879999999999</v>
      </c>
      <c r="V1442" s="1">
        <v>35</v>
      </c>
      <c r="W1442" s="1">
        <v>5062.49</v>
      </c>
      <c r="X1442" s="1">
        <v>90706</v>
      </c>
      <c r="Y1442" s="1">
        <f>Table1[[#This Row],[Unit Price]]-Table1[[#This Row],[Discount]]</f>
        <v>152.41</v>
      </c>
      <c r="Z1442" s="1" t="s">
        <v>3219</v>
      </c>
    </row>
    <row r="1443" spans="1:26" x14ac:dyDescent="0.2">
      <c r="A1443" s="3">
        <v>910</v>
      </c>
      <c r="B1443" s="3" t="s">
        <v>2477</v>
      </c>
      <c r="C1443" s="3" t="s">
        <v>1</v>
      </c>
      <c r="D1443" s="3">
        <v>0</v>
      </c>
      <c r="E1443" s="3">
        <v>5.28</v>
      </c>
      <c r="F1443" s="3">
        <v>5.61</v>
      </c>
      <c r="G1443" s="3" t="s">
        <v>14</v>
      </c>
      <c r="H1443" s="3" t="s">
        <v>70</v>
      </c>
      <c r="I1443" s="3" t="s">
        <v>24</v>
      </c>
      <c r="J1443" s="3" t="s">
        <v>64</v>
      </c>
      <c r="K1443" s="3" t="s">
        <v>49</v>
      </c>
      <c r="L1443" s="3" t="s">
        <v>2251</v>
      </c>
      <c r="M1443" s="3">
        <v>0.4</v>
      </c>
      <c r="N1443" s="3" t="s">
        <v>8</v>
      </c>
      <c r="O1443" s="3" t="s">
        <v>9</v>
      </c>
      <c r="P1443" s="3" t="s">
        <v>20</v>
      </c>
      <c r="Q1443" s="3" t="s">
        <v>1291</v>
      </c>
      <c r="R1443" s="3">
        <v>71854</v>
      </c>
      <c r="S1443" s="4">
        <v>42138</v>
      </c>
      <c r="T1443" s="4">
        <v>42138</v>
      </c>
      <c r="U1443" s="3">
        <v>-149.21199999999999</v>
      </c>
      <c r="V1443" s="3">
        <v>15</v>
      </c>
      <c r="W1443" s="3">
        <v>85.26</v>
      </c>
      <c r="X1443" s="3">
        <v>90187</v>
      </c>
      <c r="Y1443" s="3">
        <f>Table1[[#This Row],[Unit Price]]-Table1[[#This Row],[Discount]]</f>
        <v>5.28</v>
      </c>
      <c r="Z1443" s="3" t="s">
        <v>3219</v>
      </c>
    </row>
    <row r="1444" spans="1:26" x14ac:dyDescent="0.2">
      <c r="A1444" s="1">
        <v>353</v>
      </c>
      <c r="B1444" s="1" t="s">
        <v>2478</v>
      </c>
      <c r="C1444" s="1" t="s">
        <v>23</v>
      </c>
      <c r="D1444" s="1">
        <v>0.08</v>
      </c>
      <c r="E1444" s="1">
        <v>4.8899999999999997</v>
      </c>
      <c r="F1444" s="1">
        <v>4.93</v>
      </c>
      <c r="G1444" s="1" t="s">
        <v>63</v>
      </c>
      <c r="H1444" s="1" t="s">
        <v>47</v>
      </c>
      <c r="I1444" s="1" t="s">
        <v>16</v>
      </c>
      <c r="J1444" s="1" t="s">
        <v>17</v>
      </c>
      <c r="K1444" s="1" t="s">
        <v>18</v>
      </c>
      <c r="L1444" s="1" t="s">
        <v>999</v>
      </c>
      <c r="M1444" s="1">
        <v>0.66</v>
      </c>
      <c r="N1444" s="1" t="s">
        <v>8</v>
      </c>
      <c r="O1444" s="1" t="s">
        <v>35</v>
      </c>
      <c r="P1444" s="1" t="s">
        <v>564</v>
      </c>
      <c r="Q1444" s="1" t="s">
        <v>2479</v>
      </c>
      <c r="R1444" s="1">
        <v>85301</v>
      </c>
      <c r="S1444" s="2">
        <v>42138</v>
      </c>
      <c r="T1444" s="2">
        <v>42138</v>
      </c>
      <c r="U1444" s="1">
        <v>-165.45</v>
      </c>
      <c r="V1444" s="1">
        <v>17</v>
      </c>
      <c r="W1444" s="1">
        <v>84.76</v>
      </c>
      <c r="X1444" s="1">
        <v>89647</v>
      </c>
      <c r="Y1444" s="1">
        <f>Table1[[#This Row],[Unit Price]]-Table1[[#This Row],[Discount]]</f>
        <v>4.8099999999999996</v>
      </c>
      <c r="Z1444" s="1" t="s">
        <v>3221</v>
      </c>
    </row>
    <row r="1445" spans="1:26" x14ac:dyDescent="0.2">
      <c r="A1445" s="3">
        <v>353</v>
      </c>
      <c r="B1445" s="3" t="s">
        <v>2478</v>
      </c>
      <c r="C1445" s="3" t="s">
        <v>23</v>
      </c>
      <c r="D1445" s="3">
        <v>7.0000000000000007E-2</v>
      </c>
      <c r="E1445" s="3">
        <v>6.68</v>
      </c>
      <c r="F1445" s="3">
        <v>6.92</v>
      </c>
      <c r="G1445" s="3" t="s">
        <v>14</v>
      </c>
      <c r="H1445" s="3" t="s">
        <v>47</v>
      </c>
      <c r="I1445" s="3" t="s">
        <v>24</v>
      </c>
      <c r="J1445" s="3" t="s">
        <v>64</v>
      </c>
      <c r="K1445" s="3" t="s">
        <v>49</v>
      </c>
      <c r="L1445" s="3" t="s">
        <v>2480</v>
      </c>
      <c r="M1445" s="3">
        <v>0.37</v>
      </c>
      <c r="N1445" s="3" t="s">
        <v>8</v>
      </c>
      <c r="O1445" s="3" t="s">
        <v>35</v>
      </c>
      <c r="P1445" s="3" t="s">
        <v>564</v>
      </c>
      <c r="Q1445" s="3" t="s">
        <v>2479</v>
      </c>
      <c r="R1445" s="3">
        <v>85301</v>
      </c>
      <c r="S1445" s="4">
        <v>42138</v>
      </c>
      <c r="T1445" s="4">
        <v>42145</v>
      </c>
      <c r="U1445" s="3">
        <v>-141.12</v>
      </c>
      <c r="V1445" s="3">
        <v>16</v>
      </c>
      <c r="W1445" s="3">
        <v>104.84</v>
      </c>
      <c r="X1445" s="3">
        <v>89647</v>
      </c>
      <c r="Y1445" s="3">
        <f>Table1[[#This Row],[Unit Price]]-Table1[[#This Row],[Discount]]</f>
        <v>6.6099999999999994</v>
      </c>
      <c r="Z1445" s="3" t="s">
        <v>3221</v>
      </c>
    </row>
    <row r="1446" spans="1:26" x14ac:dyDescent="0.2">
      <c r="A1446" s="1">
        <v>539</v>
      </c>
      <c r="B1446" s="1" t="s">
        <v>2481</v>
      </c>
      <c r="C1446" s="1" t="s">
        <v>92</v>
      </c>
      <c r="D1446" s="1">
        <v>0.05</v>
      </c>
      <c r="E1446" s="1">
        <v>59.78</v>
      </c>
      <c r="F1446" s="1">
        <v>10.29</v>
      </c>
      <c r="G1446" s="1" t="s">
        <v>14</v>
      </c>
      <c r="H1446" s="1" t="s">
        <v>3</v>
      </c>
      <c r="I1446" s="1" t="s">
        <v>24</v>
      </c>
      <c r="J1446" s="1" t="s">
        <v>48</v>
      </c>
      <c r="K1446" s="1" t="s">
        <v>49</v>
      </c>
      <c r="L1446" s="1" t="s">
        <v>2482</v>
      </c>
      <c r="M1446" s="1">
        <v>0.39</v>
      </c>
      <c r="N1446" s="1" t="s">
        <v>8</v>
      </c>
      <c r="O1446" s="1" t="s">
        <v>28</v>
      </c>
      <c r="P1446" s="1" t="s">
        <v>79</v>
      </c>
      <c r="Q1446" s="1" t="s">
        <v>2483</v>
      </c>
      <c r="R1446" s="1">
        <v>61801</v>
      </c>
      <c r="S1446" s="2">
        <v>42138</v>
      </c>
      <c r="T1446" s="2">
        <v>42139</v>
      </c>
      <c r="U1446" s="1">
        <v>159.52969999999999</v>
      </c>
      <c r="V1446" s="1">
        <v>7</v>
      </c>
      <c r="W1446" s="1">
        <v>414.49</v>
      </c>
      <c r="X1446" s="1">
        <v>91174</v>
      </c>
      <c r="Y1446" s="1">
        <f>Table1[[#This Row],[Unit Price]]-Table1[[#This Row],[Discount]]</f>
        <v>59.730000000000004</v>
      </c>
      <c r="Z1446" s="1" t="s">
        <v>3220</v>
      </c>
    </row>
    <row r="1447" spans="1:26" x14ac:dyDescent="0.2">
      <c r="A1447" s="3">
        <v>540</v>
      </c>
      <c r="B1447" s="3" t="s">
        <v>2484</v>
      </c>
      <c r="C1447" s="3" t="s">
        <v>92</v>
      </c>
      <c r="D1447" s="3">
        <v>0.08</v>
      </c>
      <c r="E1447" s="3">
        <v>20.99</v>
      </c>
      <c r="F1447" s="3">
        <v>1.25</v>
      </c>
      <c r="G1447" s="3" t="s">
        <v>14</v>
      </c>
      <c r="H1447" s="3" t="s">
        <v>3</v>
      </c>
      <c r="I1447" s="3" t="s">
        <v>16</v>
      </c>
      <c r="J1447" s="3" t="s">
        <v>111</v>
      </c>
      <c r="K1447" s="3" t="s">
        <v>18</v>
      </c>
      <c r="L1447" s="3" t="s">
        <v>2485</v>
      </c>
      <c r="M1447" s="3">
        <v>0.83</v>
      </c>
      <c r="N1447" s="3" t="s">
        <v>8</v>
      </c>
      <c r="O1447" s="3" t="s">
        <v>28</v>
      </c>
      <c r="P1447" s="3" t="s">
        <v>79</v>
      </c>
      <c r="Q1447" s="3" t="s">
        <v>2486</v>
      </c>
      <c r="R1447" s="3">
        <v>60061</v>
      </c>
      <c r="S1447" s="4">
        <v>42138</v>
      </c>
      <c r="T1447" s="4">
        <v>42140</v>
      </c>
      <c r="U1447" s="3">
        <v>15.3714</v>
      </c>
      <c r="V1447" s="3">
        <v>28</v>
      </c>
      <c r="W1447" s="3">
        <v>469.69</v>
      </c>
      <c r="X1447" s="3">
        <v>91174</v>
      </c>
      <c r="Y1447" s="3">
        <f>Table1[[#This Row],[Unit Price]]-Table1[[#This Row],[Discount]]</f>
        <v>20.91</v>
      </c>
      <c r="Z1447" s="3" t="s">
        <v>3220</v>
      </c>
    </row>
    <row r="1448" spans="1:26" x14ac:dyDescent="0.2">
      <c r="A1448" s="1">
        <v>1069</v>
      </c>
      <c r="B1448" s="1" t="s">
        <v>2487</v>
      </c>
      <c r="C1448" s="1" t="s">
        <v>92</v>
      </c>
      <c r="D1448" s="1">
        <v>0.02</v>
      </c>
      <c r="E1448" s="1">
        <v>15.94</v>
      </c>
      <c r="F1448" s="1">
        <v>5.45</v>
      </c>
      <c r="G1448" s="1" t="s">
        <v>14</v>
      </c>
      <c r="H1448" s="1" t="s">
        <v>47</v>
      </c>
      <c r="I1448" s="1" t="s">
        <v>24</v>
      </c>
      <c r="J1448" s="1" t="s">
        <v>25</v>
      </c>
      <c r="K1448" s="1" t="s">
        <v>18</v>
      </c>
      <c r="L1448" s="1" t="s">
        <v>2488</v>
      </c>
      <c r="M1448" s="1">
        <v>0.55000000000000004</v>
      </c>
      <c r="N1448" s="1" t="s">
        <v>8</v>
      </c>
      <c r="O1448" s="1" t="s">
        <v>28</v>
      </c>
      <c r="P1448" s="1" t="s">
        <v>79</v>
      </c>
      <c r="Q1448" s="1" t="s">
        <v>2489</v>
      </c>
      <c r="R1448" s="1">
        <v>62901</v>
      </c>
      <c r="S1448" s="2">
        <v>42138</v>
      </c>
      <c r="T1448" s="2">
        <v>42139</v>
      </c>
      <c r="U1448" s="1">
        <v>139.61199999999999</v>
      </c>
      <c r="V1448" s="1">
        <v>41</v>
      </c>
      <c r="W1448" s="1">
        <v>664.34</v>
      </c>
      <c r="X1448" s="1">
        <v>87110</v>
      </c>
      <c r="Y1448" s="1">
        <f>Table1[[#This Row],[Unit Price]]-Table1[[#This Row],[Discount]]</f>
        <v>15.92</v>
      </c>
      <c r="Z1448" s="1" t="s">
        <v>3220</v>
      </c>
    </row>
    <row r="1449" spans="1:26" x14ac:dyDescent="0.2">
      <c r="A1449" s="3">
        <v>1023</v>
      </c>
      <c r="B1449" s="3" t="s">
        <v>2490</v>
      </c>
      <c r="C1449" s="3" t="s">
        <v>1</v>
      </c>
      <c r="D1449" s="3">
        <v>0.02</v>
      </c>
      <c r="E1449" s="3">
        <v>39.06</v>
      </c>
      <c r="F1449" s="3">
        <v>10.55</v>
      </c>
      <c r="G1449" s="3" t="s">
        <v>14</v>
      </c>
      <c r="H1449" s="3" t="s">
        <v>3</v>
      </c>
      <c r="I1449" s="3" t="s">
        <v>24</v>
      </c>
      <c r="J1449" s="3" t="s">
        <v>48</v>
      </c>
      <c r="K1449" s="3" t="s">
        <v>49</v>
      </c>
      <c r="L1449" s="3" t="s">
        <v>231</v>
      </c>
      <c r="M1449" s="3">
        <v>0.37</v>
      </c>
      <c r="N1449" s="3" t="s">
        <v>8</v>
      </c>
      <c r="O1449" s="3" t="s">
        <v>87</v>
      </c>
      <c r="P1449" s="3" t="s">
        <v>296</v>
      </c>
      <c r="Q1449" s="3" t="s">
        <v>2491</v>
      </c>
      <c r="R1449" s="3">
        <v>15221</v>
      </c>
      <c r="S1449" s="4">
        <v>42139</v>
      </c>
      <c r="T1449" s="4">
        <v>42139</v>
      </c>
      <c r="U1449" s="3">
        <v>442.0899</v>
      </c>
      <c r="V1449" s="3">
        <v>16</v>
      </c>
      <c r="W1449" s="3">
        <v>640.71</v>
      </c>
      <c r="X1449" s="3">
        <v>88633</v>
      </c>
      <c r="Y1449" s="3">
        <f>Table1[[#This Row],[Unit Price]]-Table1[[#This Row],[Discount]]</f>
        <v>39.04</v>
      </c>
      <c r="Z1449" s="3" t="s">
        <v>3222</v>
      </c>
    </row>
    <row r="1450" spans="1:26" x14ac:dyDescent="0.2">
      <c r="A1450" s="1">
        <v>1023</v>
      </c>
      <c r="B1450" s="1" t="s">
        <v>2490</v>
      </c>
      <c r="C1450" s="1" t="s">
        <v>1</v>
      </c>
      <c r="D1450" s="1">
        <v>0.1</v>
      </c>
      <c r="E1450" s="1">
        <v>37.700000000000003</v>
      </c>
      <c r="F1450" s="1">
        <v>2.99</v>
      </c>
      <c r="G1450" s="1" t="s">
        <v>14</v>
      </c>
      <c r="H1450" s="1" t="s">
        <v>3</v>
      </c>
      <c r="I1450" s="1" t="s">
        <v>24</v>
      </c>
      <c r="J1450" s="1" t="s">
        <v>48</v>
      </c>
      <c r="K1450" s="1" t="s">
        <v>49</v>
      </c>
      <c r="L1450" s="1" t="s">
        <v>2492</v>
      </c>
      <c r="M1450" s="1">
        <v>0.35</v>
      </c>
      <c r="N1450" s="1" t="s">
        <v>8</v>
      </c>
      <c r="O1450" s="1" t="s">
        <v>87</v>
      </c>
      <c r="P1450" s="1" t="s">
        <v>296</v>
      </c>
      <c r="Q1450" s="1" t="s">
        <v>2491</v>
      </c>
      <c r="R1450" s="1">
        <v>15221</v>
      </c>
      <c r="S1450" s="2">
        <v>42139</v>
      </c>
      <c r="T1450" s="2">
        <v>42140</v>
      </c>
      <c r="U1450" s="1">
        <v>455.12400000000002</v>
      </c>
      <c r="V1450" s="1">
        <v>18</v>
      </c>
      <c r="W1450" s="1">
        <v>659.6</v>
      </c>
      <c r="X1450" s="1">
        <v>88633</v>
      </c>
      <c r="Y1450" s="1">
        <f>Table1[[#This Row],[Unit Price]]-Table1[[#This Row],[Discount]]</f>
        <v>37.6</v>
      </c>
      <c r="Z1450" s="1" t="s">
        <v>3222</v>
      </c>
    </row>
    <row r="1451" spans="1:26" x14ac:dyDescent="0.2">
      <c r="A1451" s="3">
        <v>18</v>
      </c>
      <c r="B1451" s="3" t="s">
        <v>2493</v>
      </c>
      <c r="C1451" s="3" t="s">
        <v>13</v>
      </c>
      <c r="D1451" s="3">
        <v>0.05</v>
      </c>
      <c r="E1451" s="3">
        <v>26.48</v>
      </c>
      <c r="F1451" s="3">
        <v>6.93</v>
      </c>
      <c r="G1451" s="3" t="s">
        <v>14</v>
      </c>
      <c r="H1451" s="3" t="s">
        <v>3</v>
      </c>
      <c r="I1451" s="3" t="s">
        <v>4</v>
      </c>
      <c r="J1451" s="3" t="s">
        <v>102</v>
      </c>
      <c r="K1451" s="3" t="s">
        <v>49</v>
      </c>
      <c r="L1451" s="3" t="s">
        <v>2494</v>
      </c>
      <c r="M1451" s="3">
        <v>0.49</v>
      </c>
      <c r="N1451" s="3" t="s">
        <v>8</v>
      </c>
      <c r="O1451" s="3" t="s">
        <v>35</v>
      </c>
      <c r="P1451" s="3" t="s">
        <v>253</v>
      </c>
      <c r="Q1451" s="3" t="s">
        <v>2495</v>
      </c>
      <c r="R1451" s="3">
        <v>59601</v>
      </c>
      <c r="S1451" s="4">
        <v>42139</v>
      </c>
      <c r="T1451" s="4">
        <v>42140</v>
      </c>
      <c r="U1451" s="3">
        <v>314.48129999999998</v>
      </c>
      <c r="V1451" s="3">
        <v>17</v>
      </c>
      <c r="W1451" s="3">
        <v>455.77</v>
      </c>
      <c r="X1451" s="3">
        <v>90031</v>
      </c>
      <c r="Y1451" s="3">
        <f>Table1[[#This Row],[Unit Price]]-Table1[[#This Row],[Discount]]</f>
        <v>26.43</v>
      </c>
      <c r="Z1451" s="3" t="s">
        <v>3221</v>
      </c>
    </row>
    <row r="1452" spans="1:26" x14ac:dyDescent="0.2">
      <c r="A1452" s="1">
        <v>21</v>
      </c>
      <c r="B1452" s="1" t="s">
        <v>2496</v>
      </c>
      <c r="C1452" s="1" t="s">
        <v>13</v>
      </c>
      <c r="D1452" s="1">
        <v>0.05</v>
      </c>
      <c r="E1452" s="1">
        <v>26.48</v>
      </c>
      <c r="F1452" s="1">
        <v>6.93</v>
      </c>
      <c r="G1452" s="1" t="s">
        <v>14</v>
      </c>
      <c r="H1452" s="1" t="s">
        <v>3</v>
      </c>
      <c r="I1452" s="1" t="s">
        <v>4</v>
      </c>
      <c r="J1452" s="1" t="s">
        <v>102</v>
      </c>
      <c r="K1452" s="1" t="s">
        <v>49</v>
      </c>
      <c r="L1452" s="1" t="s">
        <v>2494</v>
      </c>
      <c r="M1452" s="1">
        <v>0.49</v>
      </c>
      <c r="N1452" s="1" t="s">
        <v>8</v>
      </c>
      <c r="O1452" s="1" t="s">
        <v>87</v>
      </c>
      <c r="P1452" s="1" t="s">
        <v>88</v>
      </c>
      <c r="Q1452" s="1" t="s">
        <v>89</v>
      </c>
      <c r="R1452" s="1">
        <v>10012</v>
      </c>
      <c r="S1452" s="2">
        <v>42139</v>
      </c>
      <c r="T1452" s="2">
        <v>42140</v>
      </c>
      <c r="U1452" s="1">
        <v>384.38</v>
      </c>
      <c r="V1452" s="1">
        <v>70</v>
      </c>
      <c r="W1452" s="1">
        <v>1876.69</v>
      </c>
      <c r="X1452" s="1">
        <v>41793</v>
      </c>
      <c r="Y1452" s="1">
        <f>Table1[[#This Row],[Unit Price]]-Table1[[#This Row],[Discount]]</f>
        <v>26.43</v>
      </c>
      <c r="Z1452" s="1" t="s">
        <v>3222</v>
      </c>
    </row>
    <row r="1453" spans="1:26" x14ac:dyDescent="0.2">
      <c r="A1453" s="3">
        <v>1989</v>
      </c>
      <c r="B1453" s="3" t="s">
        <v>669</v>
      </c>
      <c r="C1453" s="3" t="s">
        <v>13</v>
      </c>
      <c r="D1453" s="3">
        <v>0.01</v>
      </c>
      <c r="E1453" s="3">
        <v>30.98</v>
      </c>
      <c r="F1453" s="3">
        <v>6.5</v>
      </c>
      <c r="G1453" s="3" t="s">
        <v>14</v>
      </c>
      <c r="H1453" s="3" t="s">
        <v>70</v>
      </c>
      <c r="I1453" s="3" t="s">
        <v>16</v>
      </c>
      <c r="J1453" s="3" t="s">
        <v>17</v>
      </c>
      <c r="K1453" s="3" t="s">
        <v>49</v>
      </c>
      <c r="L1453" s="3" t="s">
        <v>2497</v>
      </c>
      <c r="M1453" s="3">
        <v>0.64</v>
      </c>
      <c r="N1453" s="3" t="s">
        <v>8</v>
      </c>
      <c r="O1453" s="3" t="s">
        <v>35</v>
      </c>
      <c r="P1453" s="3" t="s">
        <v>122</v>
      </c>
      <c r="Q1453" s="3" t="s">
        <v>671</v>
      </c>
      <c r="R1453" s="3">
        <v>84117</v>
      </c>
      <c r="S1453" s="4">
        <v>42139</v>
      </c>
      <c r="T1453" s="4">
        <v>42140</v>
      </c>
      <c r="U1453" s="3">
        <v>46.29</v>
      </c>
      <c r="V1453" s="3">
        <v>11</v>
      </c>
      <c r="W1453" s="3">
        <v>363.37</v>
      </c>
      <c r="X1453" s="3">
        <v>90001</v>
      </c>
      <c r="Y1453" s="3">
        <f>Table1[[#This Row],[Unit Price]]-Table1[[#This Row],[Discount]]</f>
        <v>30.97</v>
      </c>
      <c r="Z1453" s="3" t="s">
        <v>3221</v>
      </c>
    </row>
    <row r="1454" spans="1:26" x14ac:dyDescent="0.2">
      <c r="A1454" s="1">
        <v>1989</v>
      </c>
      <c r="B1454" s="1" t="s">
        <v>669</v>
      </c>
      <c r="C1454" s="1" t="s">
        <v>13</v>
      </c>
      <c r="D1454" s="1">
        <v>0.01</v>
      </c>
      <c r="E1454" s="1">
        <v>40.99</v>
      </c>
      <c r="F1454" s="1">
        <v>19.989999999999998</v>
      </c>
      <c r="G1454" s="1" t="s">
        <v>14</v>
      </c>
      <c r="H1454" s="1" t="s">
        <v>70</v>
      </c>
      <c r="I1454" s="1" t="s">
        <v>24</v>
      </c>
      <c r="J1454" s="1" t="s">
        <v>64</v>
      </c>
      <c r="K1454" s="1" t="s">
        <v>49</v>
      </c>
      <c r="L1454" s="1" t="s">
        <v>1210</v>
      </c>
      <c r="M1454" s="1">
        <v>0.36</v>
      </c>
      <c r="N1454" s="1" t="s">
        <v>8</v>
      </c>
      <c r="O1454" s="1" t="s">
        <v>35</v>
      </c>
      <c r="P1454" s="1" t="s">
        <v>122</v>
      </c>
      <c r="Q1454" s="1" t="s">
        <v>671</v>
      </c>
      <c r="R1454" s="1">
        <v>84117</v>
      </c>
      <c r="S1454" s="2">
        <v>42139</v>
      </c>
      <c r="T1454" s="2">
        <v>42142</v>
      </c>
      <c r="U1454" s="1">
        <v>177.79</v>
      </c>
      <c r="V1454" s="1">
        <v>11</v>
      </c>
      <c r="W1454" s="1">
        <v>480.75</v>
      </c>
      <c r="X1454" s="1">
        <v>90001</v>
      </c>
      <c r="Y1454" s="1">
        <f>Table1[[#This Row],[Unit Price]]-Table1[[#This Row],[Discount]]</f>
        <v>40.980000000000004</v>
      </c>
      <c r="Z1454" s="1" t="s">
        <v>3221</v>
      </c>
    </row>
    <row r="1455" spans="1:26" x14ac:dyDescent="0.2">
      <c r="A1455" s="3">
        <v>266</v>
      </c>
      <c r="B1455" s="3" t="s">
        <v>2498</v>
      </c>
      <c r="C1455" s="3" t="s">
        <v>92</v>
      </c>
      <c r="D1455" s="3">
        <v>0.08</v>
      </c>
      <c r="E1455" s="3">
        <v>6.48</v>
      </c>
      <c r="F1455" s="3">
        <v>7.03</v>
      </c>
      <c r="G1455" s="3" t="s">
        <v>14</v>
      </c>
      <c r="H1455" s="3" t="s">
        <v>70</v>
      </c>
      <c r="I1455" s="3" t="s">
        <v>24</v>
      </c>
      <c r="J1455" s="3" t="s">
        <v>64</v>
      </c>
      <c r="K1455" s="3" t="s">
        <v>49</v>
      </c>
      <c r="L1455" s="3" t="s">
        <v>2499</v>
      </c>
      <c r="M1455" s="3">
        <v>0.37</v>
      </c>
      <c r="N1455" s="3" t="s">
        <v>8</v>
      </c>
      <c r="O1455" s="3" t="s">
        <v>28</v>
      </c>
      <c r="P1455" s="3" t="s">
        <v>163</v>
      </c>
      <c r="Q1455" s="3" t="s">
        <v>2500</v>
      </c>
      <c r="R1455" s="3">
        <v>78207</v>
      </c>
      <c r="S1455" s="4">
        <v>42139</v>
      </c>
      <c r="T1455" s="4">
        <v>42140</v>
      </c>
      <c r="U1455" s="3">
        <v>8.9320000000000004</v>
      </c>
      <c r="V1455" s="3">
        <v>10</v>
      </c>
      <c r="W1455" s="3">
        <v>67.86</v>
      </c>
      <c r="X1455" s="3">
        <v>90594</v>
      </c>
      <c r="Y1455" s="3">
        <f>Table1[[#This Row],[Unit Price]]-Table1[[#This Row],[Discount]]</f>
        <v>6.4</v>
      </c>
      <c r="Z1455" s="3" t="s">
        <v>3220</v>
      </c>
    </row>
    <row r="1456" spans="1:26" x14ac:dyDescent="0.2">
      <c r="A1456" s="1">
        <v>266</v>
      </c>
      <c r="B1456" s="1" t="s">
        <v>2498</v>
      </c>
      <c r="C1456" s="1" t="s">
        <v>92</v>
      </c>
      <c r="D1456" s="1">
        <v>0.01</v>
      </c>
      <c r="E1456" s="1">
        <v>20.34</v>
      </c>
      <c r="F1456" s="1">
        <v>35</v>
      </c>
      <c r="G1456" s="1" t="s">
        <v>14</v>
      </c>
      <c r="H1456" s="1" t="s">
        <v>70</v>
      </c>
      <c r="I1456" s="1" t="s">
        <v>24</v>
      </c>
      <c r="J1456" s="1" t="s">
        <v>54</v>
      </c>
      <c r="K1456" s="1" t="s">
        <v>40</v>
      </c>
      <c r="L1456" s="1" t="s">
        <v>236</v>
      </c>
      <c r="M1456" s="1">
        <v>0.84</v>
      </c>
      <c r="N1456" s="1" t="s">
        <v>8</v>
      </c>
      <c r="O1456" s="1" t="s">
        <v>28</v>
      </c>
      <c r="P1456" s="1" t="s">
        <v>163</v>
      </c>
      <c r="Q1456" s="1" t="s">
        <v>2500</v>
      </c>
      <c r="R1456" s="1">
        <v>78207</v>
      </c>
      <c r="S1456" s="2">
        <v>42139</v>
      </c>
      <c r="T1456" s="2">
        <v>42140</v>
      </c>
      <c r="U1456" s="1">
        <v>229.63800000000001</v>
      </c>
      <c r="V1456" s="1">
        <v>33</v>
      </c>
      <c r="W1456" s="1">
        <v>747.28</v>
      </c>
      <c r="X1456" s="1">
        <v>90594</v>
      </c>
      <c r="Y1456" s="1">
        <f>Table1[[#This Row],[Unit Price]]-Table1[[#This Row],[Discount]]</f>
        <v>20.329999999999998</v>
      </c>
      <c r="Z1456" s="1" t="s">
        <v>3220</v>
      </c>
    </row>
    <row r="1457" spans="1:26" x14ac:dyDescent="0.2">
      <c r="A1457" s="3">
        <v>491</v>
      </c>
      <c r="B1457" s="3" t="s">
        <v>1049</v>
      </c>
      <c r="C1457" s="3" t="s">
        <v>92</v>
      </c>
      <c r="D1457" s="3">
        <v>0.08</v>
      </c>
      <c r="E1457" s="3">
        <v>2.94</v>
      </c>
      <c r="F1457" s="3">
        <v>0.96</v>
      </c>
      <c r="G1457" s="3" t="s">
        <v>14</v>
      </c>
      <c r="H1457" s="3" t="s">
        <v>15</v>
      </c>
      <c r="I1457" s="3" t="s">
        <v>24</v>
      </c>
      <c r="J1457" s="3" t="s">
        <v>25</v>
      </c>
      <c r="K1457" s="3" t="s">
        <v>26</v>
      </c>
      <c r="L1457" s="3" t="s">
        <v>805</v>
      </c>
      <c r="M1457" s="3">
        <v>0.57999999999999996</v>
      </c>
      <c r="N1457" s="3" t="s">
        <v>8</v>
      </c>
      <c r="O1457" s="3" t="s">
        <v>87</v>
      </c>
      <c r="P1457" s="3" t="s">
        <v>88</v>
      </c>
      <c r="Q1457" s="3" t="s">
        <v>89</v>
      </c>
      <c r="R1457" s="3">
        <v>10154</v>
      </c>
      <c r="S1457" s="4">
        <v>42139</v>
      </c>
      <c r="T1457" s="4">
        <v>42141</v>
      </c>
      <c r="U1457" s="3">
        <v>-2.12</v>
      </c>
      <c r="V1457" s="3">
        <v>23</v>
      </c>
      <c r="W1457" s="3">
        <v>66.7</v>
      </c>
      <c r="X1457" s="3">
        <v>8353</v>
      </c>
      <c r="Y1457" s="3">
        <f>Table1[[#This Row],[Unit Price]]-Table1[[#This Row],[Discount]]</f>
        <v>2.86</v>
      </c>
      <c r="Z1457" s="3" t="s">
        <v>3222</v>
      </c>
    </row>
    <row r="1458" spans="1:26" x14ac:dyDescent="0.2">
      <c r="A1458" s="1">
        <v>494</v>
      </c>
      <c r="B1458" s="1" t="s">
        <v>1050</v>
      </c>
      <c r="C1458" s="1" t="s">
        <v>92</v>
      </c>
      <c r="D1458" s="1">
        <v>0.06</v>
      </c>
      <c r="E1458" s="1">
        <v>8.32</v>
      </c>
      <c r="F1458" s="1">
        <v>2.38</v>
      </c>
      <c r="G1458" s="1" t="s">
        <v>14</v>
      </c>
      <c r="H1458" s="1" t="s">
        <v>15</v>
      </c>
      <c r="I1458" s="1" t="s">
        <v>16</v>
      </c>
      <c r="J1458" s="1" t="s">
        <v>17</v>
      </c>
      <c r="K1458" s="1" t="s">
        <v>18</v>
      </c>
      <c r="L1458" s="1" t="s">
        <v>1401</v>
      </c>
      <c r="M1458" s="1">
        <v>0.74</v>
      </c>
      <c r="N1458" s="1" t="s">
        <v>8</v>
      </c>
      <c r="O1458" s="1" t="s">
        <v>35</v>
      </c>
      <c r="P1458" s="1" t="s">
        <v>42</v>
      </c>
      <c r="Q1458" s="1" t="s">
        <v>118</v>
      </c>
      <c r="R1458" s="1">
        <v>98115</v>
      </c>
      <c r="S1458" s="2">
        <v>42139</v>
      </c>
      <c r="T1458" s="2">
        <v>42141</v>
      </c>
      <c r="U1458" s="1">
        <v>-36.630000000000003</v>
      </c>
      <c r="V1458" s="1">
        <v>12</v>
      </c>
      <c r="W1458" s="1">
        <v>101.26</v>
      </c>
      <c r="X1458" s="1">
        <v>88905</v>
      </c>
      <c r="Y1458" s="1">
        <f>Table1[[#This Row],[Unit Price]]-Table1[[#This Row],[Discount]]</f>
        <v>8.26</v>
      </c>
      <c r="Z1458" s="1" t="s">
        <v>3221</v>
      </c>
    </row>
    <row r="1459" spans="1:26" x14ac:dyDescent="0.2">
      <c r="A1459" s="3">
        <v>494</v>
      </c>
      <c r="B1459" s="3" t="s">
        <v>1050</v>
      </c>
      <c r="C1459" s="3" t="s">
        <v>92</v>
      </c>
      <c r="D1459" s="3">
        <v>0.08</v>
      </c>
      <c r="E1459" s="3">
        <v>2.94</v>
      </c>
      <c r="F1459" s="3">
        <v>0.96</v>
      </c>
      <c r="G1459" s="3" t="s">
        <v>14</v>
      </c>
      <c r="H1459" s="3" t="s">
        <v>15</v>
      </c>
      <c r="I1459" s="3" t="s">
        <v>24</v>
      </c>
      <c r="J1459" s="3" t="s">
        <v>25</v>
      </c>
      <c r="K1459" s="3" t="s">
        <v>26</v>
      </c>
      <c r="L1459" s="3" t="s">
        <v>805</v>
      </c>
      <c r="M1459" s="3">
        <v>0.57999999999999996</v>
      </c>
      <c r="N1459" s="3" t="s">
        <v>8</v>
      </c>
      <c r="O1459" s="3" t="s">
        <v>35</v>
      </c>
      <c r="P1459" s="3" t="s">
        <v>42</v>
      </c>
      <c r="Q1459" s="3" t="s">
        <v>118</v>
      </c>
      <c r="R1459" s="3">
        <v>98115</v>
      </c>
      <c r="S1459" s="4">
        <v>42139</v>
      </c>
      <c r="T1459" s="4">
        <v>42141</v>
      </c>
      <c r="U1459" s="3">
        <v>-2.12</v>
      </c>
      <c r="V1459" s="3">
        <v>6</v>
      </c>
      <c r="W1459" s="3">
        <v>17.399999999999999</v>
      </c>
      <c r="X1459" s="3">
        <v>88905</v>
      </c>
      <c r="Y1459" s="3">
        <f>Table1[[#This Row],[Unit Price]]-Table1[[#This Row],[Discount]]</f>
        <v>2.86</v>
      </c>
      <c r="Z1459" s="3" t="s">
        <v>3221</v>
      </c>
    </row>
    <row r="1460" spans="1:26" x14ac:dyDescent="0.2">
      <c r="A1460" s="1">
        <v>3041</v>
      </c>
      <c r="B1460" s="1" t="s">
        <v>2501</v>
      </c>
      <c r="C1460" s="1" t="s">
        <v>46</v>
      </c>
      <c r="D1460" s="1">
        <v>0.08</v>
      </c>
      <c r="E1460" s="1">
        <v>73.98</v>
      </c>
      <c r="F1460" s="1">
        <v>4</v>
      </c>
      <c r="G1460" s="1" t="s">
        <v>14</v>
      </c>
      <c r="H1460" s="1" t="s">
        <v>70</v>
      </c>
      <c r="I1460" s="1" t="s">
        <v>16</v>
      </c>
      <c r="J1460" s="1" t="s">
        <v>17</v>
      </c>
      <c r="K1460" s="1" t="s">
        <v>49</v>
      </c>
      <c r="L1460" s="1" t="s">
        <v>709</v>
      </c>
      <c r="M1460" s="1">
        <v>0.77</v>
      </c>
      <c r="N1460" s="1" t="s">
        <v>8</v>
      </c>
      <c r="O1460" s="1" t="s">
        <v>28</v>
      </c>
      <c r="P1460" s="1" t="s">
        <v>513</v>
      </c>
      <c r="Q1460" s="1" t="s">
        <v>2041</v>
      </c>
      <c r="R1460" s="1">
        <v>67846</v>
      </c>
      <c r="S1460" s="2">
        <v>42139</v>
      </c>
      <c r="T1460" s="2">
        <v>42142</v>
      </c>
      <c r="U1460" s="1">
        <v>97.16</v>
      </c>
      <c r="V1460" s="1">
        <v>17</v>
      </c>
      <c r="W1460" s="1">
        <v>1181.67</v>
      </c>
      <c r="X1460" s="1">
        <v>86102</v>
      </c>
      <c r="Y1460" s="1">
        <f>Table1[[#This Row],[Unit Price]]-Table1[[#This Row],[Discount]]</f>
        <v>73.900000000000006</v>
      </c>
      <c r="Z1460" s="1" t="s">
        <v>3220</v>
      </c>
    </row>
    <row r="1461" spans="1:26" x14ac:dyDescent="0.2">
      <c r="A1461" s="3">
        <v>3041</v>
      </c>
      <c r="B1461" s="3" t="s">
        <v>2501</v>
      </c>
      <c r="C1461" s="3" t="s">
        <v>46</v>
      </c>
      <c r="D1461" s="3">
        <v>0.02</v>
      </c>
      <c r="E1461" s="3">
        <v>3.68</v>
      </c>
      <c r="F1461" s="3">
        <v>1.32</v>
      </c>
      <c r="G1461" s="3" t="s">
        <v>14</v>
      </c>
      <c r="H1461" s="3" t="s">
        <v>70</v>
      </c>
      <c r="I1461" s="3" t="s">
        <v>24</v>
      </c>
      <c r="J1461" s="3" t="s">
        <v>544</v>
      </c>
      <c r="K1461" s="3" t="s">
        <v>26</v>
      </c>
      <c r="L1461" s="3" t="s">
        <v>2502</v>
      </c>
      <c r="M1461" s="3">
        <v>0.83</v>
      </c>
      <c r="N1461" s="3" t="s">
        <v>8</v>
      </c>
      <c r="O1461" s="3" t="s">
        <v>28</v>
      </c>
      <c r="P1461" s="3" t="s">
        <v>513</v>
      </c>
      <c r="Q1461" s="3" t="s">
        <v>2041</v>
      </c>
      <c r="R1461" s="3">
        <v>67846</v>
      </c>
      <c r="S1461" s="4">
        <v>42139</v>
      </c>
      <c r="T1461" s="4">
        <v>42141</v>
      </c>
      <c r="U1461" s="3">
        <v>-20.65</v>
      </c>
      <c r="V1461" s="3">
        <v>8</v>
      </c>
      <c r="W1461" s="3">
        <v>29.93</v>
      </c>
      <c r="X1461" s="3">
        <v>86102</v>
      </c>
      <c r="Y1461" s="3">
        <f>Table1[[#This Row],[Unit Price]]-Table1[[#This Row],[Discount]]</f>
        <v>3.66</v>
      </c>
      <c r="Z1461" s="3" t="s">
        <v>3220</v>
      </c>
    </row>
    <row r="1462" spans="1:26" x14ac:dyDescent="0.2">
      <c r="A1462" s="1">
        <v>136</v>
      </c>
      <c r="B1462" s="1" t="s">
        <v>2503</v>
      </c>
      <c r="C1462" s="1" t="s">
        <v>1</v>
      </c>
      <c r="D1462" s="1">
        <v>0.04</v>
      </c>
      <c r="E1462" s="1">
        <v>18.97</v>
      </c>
      <c r="F1462" s="1">
        <v>9.5399999999999991</v>
      </c>
      <c r="G1462" s="1" t="s">
        <v>14</v>
      </c>
      <c r="H1462" s="1" t="s">
        <v>3</v>
      </c>
      <c r="I1462" s="1" t="s">
        <v>24</v>
      </c>
      <c r="J1462" s="1" t="s">
        <v>64</v>
      </c>
      <c r="K1462" s="1" t="s">
        <v>49</v>
      </c>
      <c r="L1462" s="1" t="s">
        <v>455</v>
      </c>
      <c r="M1462" s="1">
        <v>0.37</v>
      </c>
      <c r="N1462" s="1" t="s">
        <v>8</v>
      </c>
      <c r="O1462" s="1" t="s">
        <v>35</v>
      </c>
      <c r="P1462" s="1" t="s">
        <v>66</v>
      </c>
      <c r="Q1462" s="1" t="s">
        <v>2504</v>
      </c>
      <c r="R1462" s="1">
        <v>94952</v>
      </c>
      <c r="S1462" s="2">
        <v>42140</v>
      </c>
      <c r="T1462" s="2">
        <v>42141</v>
      </c>
      <c r="U1462" s="1">
        <v>3.04</v>
      </c>
      <c r="V1462" s="1">
        <v>5</v>
      </c>
      <c r="W1462" s="1">
        <v>101.74</v>
      </c>
      <c r="X1462" s="1">
        <v>88534</v>
      </c>
      <c r="Y1462" s="1">
        <f>Table1[[#This Row],[Unit Price]]-Table1[[#This Row],[Discount]]</f>
        <v>18.93</v>
      </c>
      <c r="Z1462" s="1" t="s">
        <v>3221</v>
      </c>
    </row>
    <row r="1463" spans="1:26" x14ac:dyDescent="0.2">
      <c r="A1463" s="3">
        <v>136</v>
      </c>
      <c r="B1463" s="3" t="s">
        <v>2503</v>
      </c>
      <c r="C1463" s="3" t="s">
        <v>1</v>
      </c>
      <c r="D1463" s="3">
        <v>0.09</v>
      </c>
      <c r="E1463" s="3">
        <v>10.98</v>
      </c>
      <c r="F1463" s="3">
        <v>3.37</v>
      </c>
      <c r="G1463" s="3" t="s">
        <v>14</v>
      </c>
      <c r="H1463" s="3" t="s">
        <v>3</v>
      </c>
      <c r="I1463" s="3" t="s">
        <v>24</v>
      </c>
      <c r="J1463" s="3" t="s">
        <v>544</v>
      </c>
      <c r="K1463" s="3" t="s">
        <v>18</v>
      </c>
      <c r="L1463" s="3" t="s">
        <v>2105</v>
      </c>
      <c r="M1463" s="3">
        <v>0.56999999999999995</v>
      </c>
      <c r="N1463" s="3" t="s">
        <v>8</v>
      </c>
      <c r="O1463" s="3" t="s">
        <v>35</v>
      </c>
      <c r="P1463" s="3" t="s">
        <v>66</v>
      </c>
      <c r="Q1463" s="3" t="s">
        <v>2504</v>
      </c>
      <c r="R1463" s="3">
        <v>94952</v>
      </c>
      <c r="S1463" s="4">
        <v>42140</v>
      </c>
      <c r="T1463" s="4">
        <v>42141</v>
      </c>
      <c r="U1463" s="3">
        <v>2.706</v>
      </c>
      <c r="V1463" s="3">
        <v>8</v>
      </c>
      <c r="W1463" s="3">
        <v>84.52</v>
      </c>
      <c r="X1463" s="3">
        <v>88534</v>
      </c>
      <c r="Y1463" s="3">
        <f>Table1[[#This Row],[Unit Price]]-Table1[[#This Row],[Discount]]</f>
        <v>10.89</v>
      </c>
      <c r="Z1463" s="3" t="s">
        <v>3221</v>
      </c>
    </row>
    <row r="1464" spans="1:26" x14ac:dyDescent="0.2">
      <c r="A1464" s="1">
        <v>688</v>
      </c>
      <c r="B1464" s="1" t="s">
        <v>1497</v>
      </c>
      <c r="C1464" s="1" t="s">
        <v>1</v>
      </c>
      <c r="D1464" s="1">
        <v>7.0000000000000007E-2</v>
      </c>
      <c r="E1464" s="1">
        <v>279.48</v>
      </c>
      <c r="F1464" s="1">
        <v>35</v>
      </c>
      <c r="G1464" s="1" t="s">
        <v>14</v>
      </c>
      <c r="H1464" s="1" t="s">
        <v>3</v>
      </c>
      <c r="I1464" s="1" t="s">
        <v>24</v>
      </c>
      <c r="J1464" s="1" t="s">
        <v>54</v>
      </c>
      <c r="K1464" s="1" t="s">
        <v>40</v>
      </c>
      <c r="L1464" s="1" t="s">
        <v>201</v>
      </c>
      <c r="M1464" s="1">
        <v>0.8</v>
      </c>
      <c r="N1464" s="1" t="s">
        <v>8</v>
      </c>
      <c r="O1464" s="1" t="s">
        <v>28</v>
      </c>
      <c r="P1464" s="1" t="s">
        <v>56</v>
      </c>
      <c r="Q1464" s="1" t="s">
        <v>1499</v>
      </c>
      <c r="R1464" s="1">
        <v>63116</v>
      </c>
      <c r="S1464" s="2">
        <v>42140</v>
      </c>
      <c r="T1464" s="2">
        <v>42140</v>
      </c>
      <c r="U1464" s="1">
        <v>-207.28</v>
      </c>
      <c r="V1464" s="1">
        <v>10</v>
      </c>
      <c r="W1464" s="1">
        <v>2716.09</v>
      </c>
      <c r="X1464" s="1">
        <v>88503</v>
      </c>
      <c r="Y1464" s="1">
        <f>Table1[[#This Row],[Unit Price]]-Table1[[#This Row],[Discount]]</f>
        <v>279.41000000000003</v>
      </c>
      <c r="Z1464" s="1" t="s">
        <v>3220</v>
      </c>
    </row>
    <row r="1465" spans="1:26" x14ac:dyDescent="0.2">
      <c r="A1465" s="3">
        <v>1042</v>
      </c>
      <c r="B1465" s="3" t="s">
        <v>2505</v>
      </c>
      <c r="C1465" s="3" t="s">
        <v>1</v>
      </c>
      <c r="D1465" s="3">
        <v>0</v>
      </c>
      <c r="E1465" s="3">
        <v>14.42</v>
      </c>
      <c r="F1465" s="3">
        <v>6.75</v>
      </c>
      <c r="G1465" s="3" t="s">
        <v>63</v>
      </c>
      <c r="H1465" s="3" t="s">
        <v>3</v>
      </c>
      <c r="I1465" s="3" t="s">
        <v>24</v>
      </c>
      <c r="J1465" s="3" t="s">
        <v>71</v>
      </c>
      <c r="K1465" s="3" t="s">
        <v>120</v>
      </c>
      <c r="L1465" s="3" t="s">
        <v>385</v>
      </c>
      <c r="M1465" s="3">
        <v>0.52</v>
      </c>
      <c r="N1465" s="3" t="s">
        <v>8</v>
      </c>
      <c r="O1465" s="3" t="s">
        <v>35</v>
      </c>
      <c r="P1465" s="3" t="s">
        <v>66</v>
      </c>
      <c r="Q1465" s="3" t="s">
        <v>2506</v>
      </c>
      <c r="R1465" s="3">
        <v>95991</v>
      </c>
      <c r="S1465" s="4">
        <v>42140</v>
      </c>
      <c r="T1465" s="4">
        <v>42141</v>
      </c>
      <c r="U1465" s="3">
        <v>9.33</v>
      </c>
      <c r="V1465" s="3">
        <v>6</v>
      </c>
      <c r="W1465" s="3">
        <v>98.96</v>
      </c>
      <c r="X1465" s="3">
        <v>87847</v>
      </c>
      <c r="Y1465" s="3">
        <f>Table1[[#This Row],[Unit Price]]-Table1[[#This Row],[Discount]]</f>
        <v>14.42</v>
      </c>
      <c r="Z1465" s="3" t="s">
        <v>3221</v>
      </c>
    </row>
    <row r="1466" spans="1:26" x14ac:dyDescent="0.2">
      <c r="A1466" s="1">
        <v>1390</v>
      </c>
      <c r="B1466" s="1" t="s">
        <v>2507</v>
      </c>
      <c r="C1466" s="1" t="s">
        <v>1</v>
      </c>
      <c r="D1466" s="1">
        <v>0.1</v>
      </c>
      <c r="E1466" s="1">
        <v>8.17</v>
      </c>
      <c r="F1466" s="1">
        <v>1.69</v>
      </c>
      <c r="G1466" s="1" t="s">
        <v>14</v>
      </c>
      <c r="H1466" s="1" t="s">
        <v>70</v>
      </c>
      <c r="I1466" s="1" t="s">
        <v>24</v>
      </c>
      <c r="J1466" s="1" t="s">
        <v>64</v>
      </c>
      <c r="K1466" s="1" t="s">
        <v>26</v>
      </c>
      <c r="L1466" s="1" t="s">
        <v>2508</v>
      </c>
      <c r="M1466" s="1">
        <v>0.38</v>
      </c>
      <c r="N1466" s="1" t="s">
        <v>8</v>
      </c>
      <c r="O1466" s="1" t="s">
        <v>35</v>
      </c>
      <c r="P1466" s="1" t="s">
        <v>66</v>
      </c>
      <c r="Q1466" s="1" t="s">
        <v>2509</v>
      </c>
      <c r="R1466" s="1">
        <v>95207</v>
      </c>
      <c r="S1466" s="2">
        <v>42140</v>
      </c>
      <c r="T1466" s="2">
        <v>42140</v>
      </c>
      <c r="U1466" s="1">
        <v>100.2984</v>
      </c>
      <c r="V1466" s="1">
        <v>19</v>
      </c>
      <c r="W1466" s="1">
        <v>145.36000000000001</v>
      </c>
      <c r="X1466" s="1">
        <v>88731</v>
      </c>
      <c r="Y1466" s="1">
        <f>Table1[[#This Row],[Unit Price]]-Table1[[#This Row],[Discount]]</f>
        <v>8.07</v>
      </c>
      <c r="Z1466" s="1" t="s">
        <v>3221</v>
      </c>
    </row>
    <row r="1467" spans="1:26" x14ac:dyDescent="0.2">
      <c r="A1467" s="3">
        <v>1390</v>
      </c>
      <c r="B1467" s="3" t="s">
        <v>2507</v>
      </c>
      <c r="C1467" s="3" t="s">
        <v>1</v>
      </c>
      <c r="D1467" s="3">
        <v>0.03</v>
      </c>
      <c r="E1467" s="3">
        <v>110.99</v>
      </c>
      <c r="F1467" s="3">
        <v>2.5</v>
      </c>
      <c r="G1467" s="3" t="s">
        <v>14</v>
      </c>
      <c r="H1467" s="3" t="s">
        <v>70</v>
      </c>
      <c r="I1467" s="3" t="s">
        <v>16</v>
      </c>
      <c r="J1467" s="3" t="s">
        <v>111</v>
      </c>
      <c r="K1467" s="3" t="s">
        <v>49</v>
      </c>
      <c r="L1467" s="3" t="s">
        <v>112</v>
      </c>
      <c r="M1467" s="3">
        <v>0.56999999999999995</v>
      </c>
      <c r="N1467" s="3" t="s">
        <v>8</v>
      </c>
      <c r="O1467" s="3" t="s">
        <v>35</v>
      </c>
      <c r="P1467" s="3" t="s">
        <v>66</v>
      </c>
      <c r="Q1467" s="3" t="s">
        <v>2509</v>
      </c>
      <c r="R1467" s="3">
        <v>95207</v>
      </c>
      <c r="S1467" s="4">
        <v>42140</v>
      </c>
      <c r="T1467" s="4">
        <v>42142</v>
      </c>
      <c r="U1467" s="3">
        <v>2495.3987999999999</v>
      </c>
      <c r="V1467" s="3">
        <v>38</v>
      </c>
      <c r="W1467" s="3">
        <v>3616.52</v>
      </c>
      <c r="X1467" s="3">
        <v>88731</v>
      </c>
      <c r="Y1467" s="3">
        <f>Table1[[#This Row],[Unit Price]]-Table1[[#This Row],[Discount]]</f>
        <v>110.96</v>
      </c>
      <c r="Z1467" s="3" t="s">
        <v>3221</v>
      </c>
    </row>
    <row r="1468" spans="1:26" x14ac:dyDescent="0.2">
      <c r="A1468" s="1">
        <v>1721</v>
      </c>
      <c r="B1468" s="1" t="s">
        <v>2510</v>
      </c>
      <c r="C1468" s="1" t="s">
        <v>13</v>
      </c>
      <c r="D1468" s="1">
        <v>0.04</v>
      </c>
      <c r="E1468" s="1">
        <v>12.44</v>
      </c>
      <c r="F1468" s="1">
        <v>6.27</v>
      </c>
      <c r="G1468" s="1" t="s">
        <v>14</v>
      </c>
      <c r="H1468" s="1" t="s">
        <v>70</v>
      </c>
      <c r="I1468" s="1" t="s">
        <v>24</v>
      </c>
      <c r="J1468" s="1" t="s">
        <v>54</v>
      </c>
      <c r="K1468" s="1" t="s">
        <v>120</v>
      </c>
      <c r="L1468" s="1" t="s">
        <v>2511</v>
      </c>
      <c r="M1468" s="1">
        <v>0.56999999999999995</v>
      </c>
      <c r="N1468" s="1" t="s">
        <v>8</v>
      </c>
      <c r="O1468" s="1" t="s">
        <v>9</v>
      </c>
      <c r="P1468" s="1" t="s">
        <v>20</v>
      </c>
      <c r="Q1468" s="1" t="s">
        <v>2512</v>
      </c>
      <c r="R1468" s="1">
        <v>72401</v>
      </c>
      <c r="S1468" s="2">
        <v>42140</v>
      </c>
      <c r="T1468" s="2">
        <v>42141</v>
      </c>
      <c r="U1468" s="1">
        <v>-258.56599999999997</v>
      </c>
      <c r="V1468" s="1">
        <v>37</v>
      </c>
      <c r="W1468" s="1">
        <v>464.94</v>
      </c>
      <c r="X1468" s="1">
        <v>90787</v>
      </c>
      <c r="Y1468" s="1">
        <f>Table1[[#This Row],[Unit Price]]-Table1[[#This Row],[Discount]]</f>
        <v>12.4</v>
      </c>
      <c r="Z1468" s="1" t="s">
        <v>3219</v>
      </c>
    </row>
    <row r="1469" spans="1:26" x14ac:dyDescent="0.2">
      <c r="A1469" s="3">
        <v>1723</v>
      </c>
      <c r="B1469" s="3" t="s">
        <v>864</v>
      </c>
      <c r="C1469" s="3" t="s">
        <v>13</v>
      </c>
      <c r="D1469" s="3">
        <v>0.04</v>
      </c>
      <c r="E1469" s="3">
        <v>12.44</v>
      </c>
      <c r="F1469" s="3">
        <v>6.27</v>
      </c>
      <c r="G1469" s="3" t="s">
        <v>14</v>
      </c>
      <c r="H1469" s="3" t="s">
        <v>70</v>
      </c>
      <c r="I1469" s="3" t="s">
        <v>24</v>
      </c>
      <c r="J1469" s="3" t="s">
        <v>54</v>
      </c>
      <c r="K1469" s="3" t="s">
        <v>120</v>
      </c>
      <c r="L1469" s="3" t="s">
        <v>2511</v>
      </c>
      <c r="M1469" s="3">
        <v>0.56999999999999995</v>
      </c>
      <c r="N1469" s="3" t="s">
        <v>8</v>
      </c>
      <c r="O1469" s="3" t="s">
        <v>35</v>
      </c>
      <c r="P1469" s="3" t="s">
        <v>66</v>
      </c>
      <c r="Q1469" s="3" t="s">
        <v>866</v>
      </c>
      <c r="R1469" s="3">
        <v>92037</v>
      </c>
      <c r="S1469" s="4">
        <v>42140</v>
      </c>
      <c r="T1469" s="4">
        <v>42141</v>
      </c>
      <c r="U1469" s="3">
        <v>-59.06</v>
      </c>
      <c r="V1469" s="3">
        <v>146</v>
      </c>
      <c r="W1469" s="3">
        <v>1834.61</v>
      </c>
      <c r="X1469" s="3">
        <v>32710</v>
      </c>
      <c r="Y1469" s="3">
        <f>Table1[[#This Row],[Unit Price]]-Table1[[#This Row],[Discount]]</f>
        <v>12.4</v>
      </c>
      <c r="Z1469" s="3" t="s">
        <v>3221</v>
      </c>
    </row>
    <row r="1470" spans="1:26" x14ac:dyDescent="0.2">
      <c r="A1470" s="1">
        <v>2610</v>
      </c>
      <c r="B1470" s="1" t="s">
        <v>2513</v>
      </c>
      <c r="C1470" s="1" t="s">
        <v>13</v>
      </c>
      <c r="D1470" s="1">
        <v>0.09</v>
      </c>
      <c r="E1470" s="1">
        <v>5.4</v>
      </c>
      <c r="F1470" s="1">
        <v>7.78</v>
      </c>
      <c r="G1470" s="1" t="s">
        <v>14</v>
      </c>
      <c r="H1470" s="1" t="s">
        <v>70</v>
      </c>
      <c r="I1470" s="1" t="s">
        <v>24</v>
      </c>
      <c r="J1470" s="1" t="s">
        <v>48</v>
      </c>
      <c r="K1470" s="1" t="s">
        <v>49</v>
      </c>
      <c r="L1470" s="1" t="s">
        <v>1460</v>
      </c>
      <c r="M1470" s="1">
        <v>0.37</v>
      </c>
      <c r="N1470" s="1" t="s">
        <v>8</v>
      </c>
      <c r="O1470" s="1" t="s">
        <v>35</v>
      </c>
      <c r="P1470" s="1" t="s">
        <v>66</v>
      </c>
      <c r="Q1470" s="1" t="s">
        <v>2271</v>
      </c>
      <c r="R1470" s="1">
        <v>95616</v>
      </c>
      <c r="S1470" s="2">
        <v>42140</v>
      </c>
      <c r="T1470" s="2">
        <v>42141</v>
      </c>
      <c r="U1470" s="1">
        <v>-136.25200000000001</v>
      </c>
      <c r="V1470" s="1">
        <v>9</v>
      </c>
      <c r="W1470" s="1">
        <v>49.24</v>
      </c>
      <c r="X1470" s="1">
        <v>86118</v>
      </c>
      <c r="Y1470" s="1">
        <f>Table1[[#This Row],[Unit Price]]-Table1[[#This Row],[Discount]]</f>
        <v>5.3100000000000005</v>
      </c>
      <c r="Z1470" s="1" t="s">
        <v>3221</v>
      </c>
    </row>
    <row r="1471" spans="1:26" x14ac:dyDescent="0.2">
      <c r="A1471" s="3">
        <v>3354</v>
      </c>
      <c r="B1471" s="3" t="s">
        <v>1869</v>
      </c>
      <c r="C1471" s="3" t="s">
        <v>13</v>
      </c>
      <c r="D1471" s="3">
        <v>0.03</v>
      </c>
      <c r="E1471" s="3">
        <v>28.53</v>
      </c>
      <c r="F1471" s="3">
        <v>1.49</v>
      </c>
      <c r="G1471" s="3" t="s">
        <v>14</v>
      </c>
      <c r="H1471" s="3" t="s">
        <v>70</v>
      </c>
      <c r="I1471" s="3" t="s">
        <v>24</v>
      </c>
      <c r="J1471" s="3" t="s">
        <v>48</v>
      </c>
      <c r="K1471" s="3" t="s">
        <v>49</v>
      </c>
      <c r="L1471" s="3" t="s">
        <v>1808</v>
      </c>
      <c r="M1471" s="3">
        <v>0.38</v>
      </c>
      <c r="N1471" s="3" t="s">
        <v>8</v>
      </c>
      <c r="O1471" s="3" t="s">
        <v>35</v>
      </c>
      <c r="P1471" s="3" t="s">
        <v>66</v>
      </c>
      <c r="Q1471" s="3" t="s">
        <v>1871</v>
      </c>
      <c r="R1471" s="3">
        <v>92231</v>
      </c>
      <c r="S1471" s="4">
        <v>42140</v>
      </c>
      <c r="T1471" s="4">
        <v>42141</v>
      </c>
      <c r="U1471" s="3">
        <v>137.67570000000001</v>
      </c>
      <c r="V1471" s="3">
        <v>7</v>
      </c>
      <c r="W1471" s="3">
        <v>199.53</v>
      </c>
      <c r="X1471" s="3">
        <v>88589</v>
      </c>
      <c r="Y1471" s="3">
        <f>Table1[[#This Row],[Unit Price]]-Table1[[#This Row],[Discount]]</f>
        <v>28.5</v>
      </c>
      <c r="Z1471" s="3" t="s">
        <v>3221</v>
      </c>
    </row>
    <row r="1472" spans="1:26" x14ac:dyDescent="0.2">
      <c r="A1472" s="1">
        <v>3354</v>
      </c>
      <c r="B1472" s="1" t="s">
        <v>1869</v>
      </c>
      <c r="C1472" s="1" t="s">
        <v>13</v>
      </c>
      <c r="D1472" s="1">
        <v>7.0000000000000007E-2</v>
      </c>
      <c r="E1472" s="1">
        <v>5.98</v>
      </c>
      <c r="F1472" s="1">
        <v>7.15</v>
      </c>
      <c r="G1472" s="1" t="s">
        <v>14</v>
      </c>
      <c r="H1472" s="1" t="s">
        <v>70</v>
      </c>
      <c r="I1472" s="1" t="s">
        <v>24</v>
      </c>
      <c r="J1472" s="1" t="s">
        <v>64</v>
      </c>
      <c r="K1472" s="1" t="s">
        <v>49</v>
      </c>
      <c r="L1472" s="1" t="s">
        <v>2514</v>
      </c>
      <c r="M1472" s="1">
        <v>0.36</v>
      </c>
      <c r="N1472" s="1" t="s">
        <v>8</v>
      </c>
      <c r="O1472" s="1" t="s">
        <v>35</v>
      </c>
      <c r="P1472" s="1" t="s">
        <v>66</v>
      </c>
      <c r="Q1472" s="1" t="s">
        <v>1871</v>
      </c>
      <c r="R1472" s="1">
        <v>92231</v>
      </c>
      <c r="S1472" s="2">
        <v>42140</v>
      </c>
      <c r="T1472" s="2">
        <v>42142</v>
      </c>
      <c r="U1472" s="1">
        <v>-62</v>
      </c>
      <c r="V1472" s="1">
        <v>6</v>
      </c>
      <c r="W1472" s="1">
        <v>37.049999999999997</v>
      </c>
      <c r="X1472" s="1">
        <v>88589</v>
      </c>
      <c r="Y1472" s="1">
        <f>Table1[[#This Row],[Unit Price]]-Table1[[#This Row],[Discount]]</f>
        <v>5.91</v>
      </c>
      <c r="Z1472" s="1" t="s">
        <v>3221</v>
      </c>
    </row>
    <row r="1473" spans="1:26" x14ac:dyDescent="0.2">
      <c r="A1473" s="3">
        <v>2070</v>
      </c>
      <c r="B1473" s="3" t="s">
        <v>2515</v>
      </c>
      <c r="C1473" s="3" t="s">
        <v>23</v>
      </c>
      <c r="D1473" s="3">
        <v>7.0000000000000007E-2</v>
      </c>
      <c r="E1473" s="3">
        <v>35.99</v>
      </c>
      <c r="F1473" s="3">
        <v>5.99</v>
      </c>
      <c r="G1473" s="3" t="s">
        <v>14</v>
      </c>
      <c r="H1473" s="3" t="s">
        <v>70</v>
      </c>
      <c r="I1473" s="3" t="s">
        <v>16</v>
      </c>
      <c r="J1473" s="3" t="s">
        <v>111</v>
      </c>
      <c r="K1473" s="3" t="s">
        <v>26</v>
      </c>
      <c r="L1473" s="3" t="s">
        <v>1348</v>
      </c>
      <c r="M1473" s="3">
        <v>0.38</v>
      </c>
      <c r="N1473" s="3" t="s">
        <v>8</v>
      </c>
      <c r="O1473" s="3" t="s">
        <v>28</v>
      </c>
      <c r="P1473" s="3" t="s">
        <v>265</v>
      </c>
      <c r="Q1473" s="3" t="s">
        <v>2516</v>
      </c>
      <c r="R1473" s="3">
        <v>48021</v>
      </c>
      <c r="S1473" s="4">
        <v>42140</v>
      </c>
      <c r="T1473" s="4">
        <v>42144</v>
      </c>
      <c r="U1473" s="3">
        <v>17.8398</v>
      </c>
      <c r="V1473" s="3">
        <v>5</v>
      </c>
      <c r="W1473" s="3">
        <v>153.61000000000001</v>
      </c>
      <c r="X1473" s="3">
        <v>88558</v>
      </c>
      <c r="Y1473" s="3">
        <f>Table1[[#This Row],[Unit Price]]-Table1[[#This Row],[Discount]]</f>
        <v>35.92</v>
      </c>
      <c r="Z1473" s="3" t="s">
        <v>3220</v>
      </c>
    </row>
    <row r="1474" spans="1:26" x14ac:dyDescent="0.2">
      <c r="A1474" s="1">
        <v>2071</v>
      </c>
      <c r="B1474" s="1" t="s">
        <v>893</v>
      </c>
      <c r="C1474" s="1" t="s">
        <v>23</v>
      </c>
      <c r="D1474" s="1">
        <v>0.08</v>
      </c>
      <c r="E1474" s="1">
        <v>65.989999999999995</v>
      </c>
      <c r="F1474" s="1">
        <v>5.92</v>
      </c>
      <c r="G1474" s="1" t="s">
        <v>63</v>
      </c>
      <c r="H1474" s="1" t="s">
        <v>70</v>
      </c>
      <c r="I1474" s="1" t="s">
        <v>16</v>
      </c>
      <c r="J1474" s="1" t="s">
        <v>111</v>
      </c>
      <c r="K1474" s="1" t="s">
        <v>49</v>
      </c>
      <c r="L1474" s="1" t="s">
        <v>1032</v>
      </c>
      <c r="M1474" s="1">
        <v>0.57999999999999996</v>
      </c>
      <c r="N1474" s="1" t="s">
        <v>8</v>
      </c>
      <c r="O1474" s="1" t="s">
        <v>28</v>
      </c>
      <c r="P1474" s="1" t="s">
        <v>265</v>
      </c>
      <c r="Q1474" s="1" t="s">
        <v>895</v>
      </c>
      <c r="R1474" s="1">
        <v>48336</v>
      </c>
      <c r="S1474" s="2">
        <v>42140</v>
      </c>
      <c r="T1474" s="2">
        <v>42147</v>
      </c>
      <c r="U1474" s="1">
        <v>183.84299999999999</v>
      </c>
      <c r="V1474" s="1">
        <v>20</v>
      </c>
      <c r="W1474" s="1">
        <v>1063.81</v>
      </c>
      <c r="X1474" s="1">
        <v>88558</v>
      </c>
      <c r="Y1474" s="1">
        <f>Table1[[#This Row],[Unit Price]]-Table1[[#This Row],[Discount]]</f>
        <v>65.91</v>
      </c>
      <c r="Z1474" s="1" t="s">
        <v>3220</v>
      </c>
    </row>
    <row r="1475" spans="1:26" x14ac:dyDescent="0.2">
      <c r="A1475" s="3">
        <v>1984</v>
      </c>
      <c r="B1475" s="3" t="s">
        <v>2517</v>
      </c>
      <c r="C1475" s="3" t="s">
        <v>46</v>
      </c>
      <c r="D1475" s="3">
        <v>0.1</v>
      </c>
      <c r="E1475" s="3">
        <v>7.37</v>
      </c>
      <c r="F1475" s="3">
        <v>5.53</v>
      </c>
      <c r="G1475" s="3" t="s">
        <v>14</v>
      </c>
      <c r="H1475" s="3" t="s">
        <v>15</v>
      </c>
      <c r="I1475" s="3" t="s">
        <v>16</v>
      </c>
      <c r="J1475" s="3" t="s">
        <v>17</v>
      </c>
      <c r="K1475" s="3" t="s">
        <v>18</v>
      </c>
      <c r="L1475" s="3" t="s">
        <v>525</v>
      </c>
      <c r="M1475" s="3">
        <v>0.69</v>
      </c>
      <c r="N1475" s="3" t="s">
        <v>8</v>
      </c>
      <c r="O1475" s="3" t="s">
        <v>9</v>
      </c>
      <c r="P1475" s="3" t="s">
        <v>247</v>
      </c>
      <c r="Q1475" s="3" t="s">
        <v>248</v>
      </c>
      <c r="R1475" s="3">
        <v>29915</v>
      </c>
      <c r="S1475" s="4">
        <v>42140</v>
      </c>
      <c r="T1475" s="4">
        <v>42140</v>
      </c>
      <c r="U1475" s="3">
        <v>290.202</v>
      </c>
      <c r="V1475" s="3">
        <v>38</v>
      </c>
      <c r="W1475" s="3">
        <v>269.33</v>
      </c>
      <c r="X1475" s="3">
        <v>91258</v>
      </c>
      <c r="Y1475" s="3">
        <f>Table1[[#This Row],[Unit Price]]-Table1[[#This Row],[Discount]]</f>
        <v>7.2700000000000005</v>
      </c>
      <c r="Z1475" s="3" t="s">
        <v>3219</v>
      </c>
    </row>
    <row r="1476" spans="1:26" x14ac:dyDescent="0.2">
      <c r="A1476" s="1">
        <v>91</v>
      </c>
      <c r="B1476" s="1" t="s">
        <v>1222</v>
      </c>
      <c r="C1476" s="1" t="s">
        <v>13</v>
      </c>
      <c r="D1476" s="1">
        <v>7.0000000000000007E-2</v>
      </c>
      <c r="E1476" s="1">
        <v>19.84</v>
      </c>
      <c r="F1476" s="1">
        <v>4.0999999999999996</v>
      </c>
      <c r="G1476" s="1" t="s">
        <v>14</v>
      </c>
      <c r="H1476" s="1" t="s">
        <v>47</v>
      </c>
      <c r="I1476" s="1" t="s">
        <v>24</v>
      </c>
      <c r="J1476" s="1" t="s">
        <v>25</v>
      </c>
      <c r="K1476" s="1" t="s">
        <v>26</v>
      </c>
      <c r="L1476" s="1" t="s">
        <v>2518</v>
      </c>
      <c r="M1476" s="1">
        <v>0.44</v>
      </c>
      <c r="N1476" s="1" t="s">
        <v>8</v>
      </c>
      <c r="O1476" s="1" t="s">
        <v>35</v>
      </c>
      <c r="P1476" s="1" t="s">
        <v>66</v>
      </c>
      <c r="Q1476" s="1" t="s">
        <v>1223</v>
      </c>
      <c r="R1476" s="1">
        <v>94591</v>
      </c>
      <c r="S1476" s="2">
        <v>42141</v>
      </c>
      <c r="T1476" s="2">
        <v>42142</v>
      </c>
      <c r="U1476" s="1">
        <v>117.852</v>
      </c>
      <c r="V1476" s="1">
        <v>9</v>
      </c>
      <c r="W1476" s="1">
        <v>170.8</v>
      </c>
      <c r="X1476" s="1">
        <v>87175</v>
      </c>
      <c r="Y1476" s="1">
        <f>Table1[[#This Row],[Unit Price]]-Table1[[#This Row],[Discount]]</f>
        <v>19.77</v>
      </c>
      <c r="Z1476" s="1" t="s">
        <v>3221</v>
      </c>
    </row>
    <row r="1477" spans="1:26" x14ac:dyDescent="0.2">
      <c r="A1477" s="3">
        <v>92</v>
      </c>
      <c r="B1477" s="3" t="s">
        <v>2519</v>
      </c>
      <c r="C1477" s="3" t="s">
        <v>13</v>
      </c>
      <c r="D1477" s="3">
        <v>7.0000000000000007E-2</v>
      </c>
      <c r="E1477" s="3">
        <v>8.34</v>
      </c>
      <c r="F1477" s="3">
        <v>1.43</v>
      </c>
      <c r="G1477" s="3" t="s">
        <v>14</v>
      </c>
      <c r="H1477" s="3" t="s">
        <v>47</v>
      </c>
      <c r="I1477" s="3" t="s">
        <v>24</v>
      </c>
      <c r="J1477" s="3" t="s">
        <v>64</v>
      </c>
      <c r="K1477" s="3" t="s">
        <v>26</v>
      </c>
      <c r="L1477" s="3" t="s">
        <v>2520</v>
      </c>
      <c r="M1477" s="3">
        <v>0.35</v>
      </c>
      <c r="N1477" s="3" t="s">
        <v>8</v>
      </c>
      <c r="O1477" s="3" t="s">
        <v>9</v>
      </c>
      <c r="P1477" s="3" t="s">
        <v>144</v>
      </c>
      <c r="Q1477" s="3" t="s">
        <v>2521</v>
      </c>
      <c r="R1477" s="3">
        <v>70056</v>
      </c>
      <c r="S1477" s="4">
        <v>42141</v>
      </c>
      <c r="T1477" s="4">
        <v>42143</v>
      </c>
      <c r="U1477" s="3">
        <v>-190.68</v>
      </c>
      <c r="V1477" s="3">
        <v>16</v>
      </c>
      <c r="W1477" s="3">
        <v>132.08000000000001</v>
      </c>
      <c r="X1477" s="3">
        <v>87175</v>
      </c>
      <c r="Y1477" s="3">
        <f>Table1[[#This Row],[Unit Price]]-Table1[[#This Row],[Discount]]</f>
        <v>8.27</v>
      </c>
      <c r="Z1477" s="3" t="s">
        <v>3219</v>
      </c>
    </row>
    <row r="1478" spans="1:26" x14ac:dyDescent="0.2">
      <c r="A1478" s="1">
        <v>92</v>
      </c>
      <c r="B1478" s="1" t="s">
        <v>2519</v>
      </c>
      <c r="C1478" s="1" t="s">
        <v>13</v>
      </c>
      <c r="D1478" s="1">
        <v>0.09</v>
      </c>
      <c r="E1478" s="1">
        <v>4.9800000000000004</v>
      </c>
      <c r="F1478" s="1">
        <v>6.07</v>
      </c>
      <c r="G1478" s="1" t="s">
        <v>14</v>
      </c>
      <c r="H1478" s="1" t="s">
        <v>47</v>
      </c>
      <c r="I1478" s="1" t="s">
        <v>24</v>
      </c>
      <c r="J1478" s="1" t="s">
        <v>64</v>
      </c>
      <c r="K1478" s="1" t="s">
        <v>49</v>
      </c>
      <c r="L1478" s="1" t="s">
        <v>763</v>
      </c>
      <c r="M1478" s="1">
        <v>0.36</v>
      </c>
      <c r="N1478" s="1" t="s">
        <v>8</v>
      </c>
      <c r="O1478" s="1" t="s">
        <v>9</v>
      </c>
      <c r="P1478" s="1" t="s">
        <v>144</v>
      </c>
      <c r="Q1478" s="1" t="s">
        <v>2521</v>
      </c>
      <c r="R1478" s="1">
        <v>70056</v>
      </c>
      <c r="S1478" s="2">
        <v>42141</v>
      </c>
      <c r="T1478" s="2">
        <v>42142</v>
      </c>
      <c r="U1478" s="1">
        <v>325.39800000000002</v>
      </c>
      <c r="V1478" s="1">
        <v>9</v>
      </c>
      <c r="W1478" s="1">
        <v>45.34</v>
      </c>
      <c r="X1478" s="1">
        <v>87175</v>
      </c>
      <c r="Y1478" s="1">
        <f>Table1[[#This Row],[Unit Price]]-Table1[[#This Row],[Discount]]</f>
        <v>4.8900000000000006</v>
      </c>
      <c r="Z1478" s="1" t="s">
        <v>3219</v>
      </c>
    </row>
    <row r="1479" spans="1:26" x14ac:dyDescent="0.2">
      <c r="A1479" s="3">
        <v>772</v>
      </c>
      <c r="B1479" s="3" t="s">
        <v>452</v>
      </c>
      <c r="C1479" s="3" t="s">
        <v>23</v>
      </c>
      <c r="D1479" s="3">
        <v>0.02</v>
      </c>
      <c r="E1479" s="3">
        <v>4.0599999999999996</v>
      </c>
      <c r="F1479" s="3">
        <v>6.89</v>
      </c>
      <c r="G1479" s="3" t="s">
        <v>63</v>
      </c>
      <c r="H1479" s="3" t="s">
        <v>3</v>
      </c>
      <c r="I1479" s="3" t="s">
        <v>24</v>
      </c>
      <c r="J1479" s="3" t="s">
        <v>71</v>
      </c>
      <c r="K1479" s="3" t="s">
        <v>49</v>
      </c>
      <c r="L1479" s="3" t="s">
        <v>1247</v>
      </c>
      <c r="M1479" s="3">
        <v>0.6</v>
      </c>
      <c r="N1479" s="3" t="s">
        <v>8</v>
      </c>
      <c r="O1479" s="3" t="s">
        <v>87</v>
      </c>
      <c r="P1479" s="3" t="s">
        <v>296</v>
      </c>
      <c r="Q1479" s="3" t="s">
        <v>454</v>
      </c>
      <c r="R1479" s="3">
        <v>18103</v>
      </c>
      <c r="S1479" s="4">
        <v>42141</v>
      </c>
      <c r="T1479" s="4">
        <v>42145</v>
      </c>
      <c r="U1479" s="3">
        <v>12.706</v>
      </c>
      <c r="V1479" s="3">
        <v>12</v>
      </c>
      <c r="W1479" s="3">
        <v>64.41</v>
      </c>
      <c r="X1479" s="3">
        <v>88668</v>
      </c>
      <c r="Y1479" s="3">
        <f>Table1[[#This Row],[Unit Price]]-Table1[[#This Row],[Discount]]</f>
        <v>4.04</v>
      </c>
      <c r="Z1479" s="3" t="s">
        <v>3222</v>
      </c>
    </row>
    <row r="1480" spans="1:26" x14ac:dyDescent="0.2">
      <c r="A1480" s="1">
        <v>772</v>
      </c>
      <c r="B1480" s="1" t="s">
        <v>452</v>
      </c>
      <c r="C1480" s="1" t="s">
        <v>23</v>
      </c>
      <c r="D1480" s="1">
        <v>7.0000000000000007E-2</v>
      </c>
      <c r="E1480" s="1">
        <v>9.49</v>
      </c>
      <c r="F1480" s="1">
        <v>5.76</v>
      </c>
      <c r="G1480" s="1" t="s">
        <v>14</v>
      </c>
      <c r="H1480" s="1" t="s">
        <v>3</v>
      </c>
      <c r="I1480" s="1" t="s">
        <v>16</v>
      </c>
      <c r="J1480" s="1" t="s">
        <v>32</v>
      </c>
      <c r="K1480" s="1" t="s">
        <v>120</v>
      </c>
      <c r="L1480" s="1" t="s">
        <v>2522</v>
      </c>
      <c r="M1480" s="1">
        <v>0.39</v>
      </c>
      <c r="N1480" s="1" t="s">
        <v>8</v>
      </c>
      <c r="O1480" s="1" t="s">
        <v>87</v>
      </c>
      <c r="P1480" s="1" t="s">
        <v>296</v>
      </c>
      <c r="Q1480" s="1" t="s">
        <v>454</v>
      </c>
      <c r="R1480" s="1">
        <v>18103</v>
      </c>
      <c r="S1480" s="2">
        <v>42141</v>
      </c>
      <c r="T1480" s="2">
        <v>42145</v>
      </c>
      <c r="U1480" s="1">
        <v>7.71516</v>
      </c>
      <c r="V1480" s="1">
        <v>37</v>
      </c>
      <c r="W1480" s="1">
        <v>344.57</v>
      </c>
      <c r="X1480" s="1">
        <v>88668</v>
      </c>
      <c r="Y1480" s="1">
        <f>Table1[[#This Row],[Unit Price]]-Table1[[#This Row],[Discount]]</f>
        <v>9.42</v>
      </c>
      <c r="Z1480" s="1" t="s">
        <v>3222</v>
      </c>
    </row>
    <row r="1481" spans="1:26" x14ac:dyDescent="0.2">
      <c r="A1481" s="3">
        <v>1906</v>
      </c>
      <c r="B1481" s="3" t="s">
        <v>2523</v>
      </c>
      <c r="C1481" s="3" t="s">
        <v>23</v>
      </c>
      <c r="D1481" s="3">
        <v>7.0000000000000007E-2</v>
      </c>
      <c r="E1481" s="3">
        <v>172.99</v>
      </c>
      <c r="F1481" s="3">
        <v>19.989999999999998</v>
      </c>
      <c r="G1481" s="3" t="s">
        <v>14</v>
      </c>
      <c r="H1481" s="3" t="s">
        <v>70</v>
      </c>
      <c r="I1481" s="3" t="s">
        <v>24</v>
      </c>
      <c r="J1481" s="3" t="s">
        <v>48</v>
      </c>
      <c r="K1481" s="3" t="s">
        <v>49</v>
      </c>
      <c r="L1481" s="3" t="s">
        <v>2524</v>
      </c>
      <c r="M1481" s="3">
        <v>0.39</v>
      </c>
      <c r="N1481" s="3" t="s">
        <v>8</v>
      </c>
      <c r="O1481" s="3" t="s">
        <v>87</v>
      </c>
      <c r="P1481" s="3" t="s">
        <v>293</v>
      </c>
      <c r="Q1481" s="3" t="s">
        <v>1995</v>
      </c>
      <c r="R1481" s="3">
        <v>45801</v>
      </c>
      <c r="S1481" s="4">
        <v>42141</v>
      </c>
      <c r="T1481" s="4">
        <v>42141</v>
      </c>
      <c r="U1481" s="3">
        <v>2502.6851999999999</v>
      </c>
      <c r="V1481" s="3">
        <v>22</v>
      </c>
      <c r="W1481" s="3">
        <v>3627.08</v>
      </c>
      <c r="X1481" s="3">
        <v>86500</v>
      </c>
      <c r="Y1481" s="3">
        <f>Table1[[#This Row],[Unit Price]]-Table1[[#This Row],[Discount]]</f>
        <v>172.92000000000002</v>
      </c>
      <c r="Z1481" s="3" t="s">
        <v>3222</v>
      </c>
    </row>
    <row r="1482" spans="1:26" x14ac:dyDescent="0.2">
      <c r="A1482" s="1">
        <v>1907</v>
      </c>
      <c r="B1482" s="1" t="s">
        <v>2525</v>
      </c>
      <c r="C1482" s="1" t="s">
        <v>23</v>
      </c>
      <c r="D1482" s="1">
        <v>0.09</v>
      </c>
      <c r="E1482" s="1">
        <v>7.64</v>
      </c>
      <c r="F1482" s="1">
        <v>1.39</v>
      </c>
      <c r="G1482" s="1" t="s">
        <v>14</v>
      </c>
      <c r="H1482" s="1" t="s">
        <v>70</v>
      </c>
      <c r="I1482" s="1" t="s">
        <v>24</v>
      </c>
      <c r="J1482" s="1" t="s">
        <v>321</v>
      </c>
      <c r="K1482" s="1" t="s">
        <v>49</v>
      </c>
      <c r="L1482" s="1" t="s">
        <v>1534</v>
      </c>
      <c r="M1482" s="1">
        <v>0.36</v>
      </c>
      <c r="N1482" s="1" t="s">
        <v>8</v>
      </c>
      <c r="O1482" s="1" t="s">
        <v>87</v>
      </c>
      <c r="P1482" s="1" t="s">
        <v>293</v>
      </c>
      <c r="Q1482" s="1" t="s">
        <v>2526</v>
      </c>
      <c r="R1482" s="1">
        <v>44052</v>
      </c>
      <c r="S1482" s="2">
        <v>42141</v>
      </c>
      <c r="T1482" s="2">
        <v>42150</v>
      </c>
      <c r="U1482" s="1">
        <v>0.68799999999999994</v>
      </c>
      <c r="V1482" s="1">
        <v>1</v>
      </c>
      <c r="W1482" s="1">
        <v>8.34</v>
      </c>
      <c r="X1482" s="1">
        <v>86500</v>
      </c>
      <c r="Y1482" s="1">
        <f>Table1[[#This Row],[Unit Price]]-Table1[[#This Row],[Discount]]</f>
        <v>7.55</v>
      </c>
      <c r="Z1482" s="1" t="s">
        <v>3222</v>
      </c>
    </row>
    <row r="1483" spans="1:26" x14ac:dyDescent="0.2">
      <c r="A1483" s="3">
        <v>2858</v>
      </c>
      <c r="B1483" s="3" t="s">
        <v>2527</v>
      </c>
      <c r="C1483" s="3" t="s">
        <v>92</v>
      </c>
      <c r="D1483" s="3">
        <v>0.06</v>
      </c>
      <c r="E1483" s="3">
        <v>2.94</v>
      </c>
      <c r="F1483" s="3">
        <v>0.96</v>
      </c>
      <c r="G1483" s="3" t="s">
        <v>14</v>
      </c>
      <c r="H1483" s="3" t="s">
        <v>70</v>
      </c>
      <c r="I1483" s="3" t="s">
        <v>24</v>
      </c>
      <c r="J1483" s="3" t="s">
        <v>25</v>
      </c>
      <c r="K1483" s="3" t="s">
        <v>26</v>
      </c>
      <c r="L1483" s="3" t="s">
        <v>805</v>
      </c>
      <c r="M1483" s="3">
        <v>0.57999999999999996</v>
      </c>
      <c r="N1483" s="3" t="s">
        <v>8</v>
      </c>
      <c r="O1483" s="3" t="s">
        <v>9</v>
      </c>
      <c r="P1483" s="3" t="s">
        <v>99</v>
      </c>
      <c r="Q1483" s="3" t="s">
        <v>1339</v>
      </c>
      <c r="R1483" s="3">
        <v>32259</v>
      </c>
      <c r="S1483" s="4">
        <v>42141</v>
      </c>
      <c r="T1483" s="4">
        <v>42142</v>
      </c>
      <c r="U1483" s="3">
        <v>-8.8759999999999994</v>
      </c>
      <c r="V1483" s="3">
        <v>3</v>
      </c>
      <c r="W1483" s="3">
        <v>8.7899999999999991</v>
      </c>
      <c r="X1483" s="3">
        <v>88279</v>
      </c>
      <c r="Y1483" s="3">
        <f>Table1[[#This Row],[Unit Price]]-Table1[[#This Row],[Discount]]</f>
        <v>2.88</v>
      </c>
      <c r="Z1483" s="3" t="s">
        <v>3219</v>
      </c>
    </row>
    <row r="1484" spans="1:26" x14ac:dyDescent="0.2">
      <c r="A1484" s="1">
        <v>3132</v>
      </c>
      <c r="B1484" s="1" t="s">
        <v>2528</v>
      </c>
      <c r="C1484" s="1" t="s">
        <v>92</v>
      </c>
      <c r="D1484" s="1">
        <v>0.04</v>
      </c>
      <c r="E1484" s="1">
        <v>62.05</v>
      </c>
      <c r="F1484" s="1">
        <v>3.99</v>
      </c>
      <c r="G1484" s="1" t="s">
        <v>14</v>
      </c>
      <c r="H1484" s="1" t="s">
        <v>70</v>
      </c>
      <c r="I1484" s="1" t="s">
        <v>24</v>
      </c>
      <c r="J1484" s="1" t="s">
        <v>71</v>
      </c>
      <c r="K1484" s="1" t="s">
        <v>49</v>
      </c>
      <c r="L1484" s="1" t="s">
        <v>2529</v>
      </c>
      <c r="M1484" s="1">
        <v>0.55000000000000004</v>
      </c>
      <c r="N1484" s="1" t="s">
        <v>8</v>
      </c>
      <c r="O1484" s="1" t="s">
        <v>28</v>
      </c>
      <c r="P1484" s="1" t="s">
        <v>79</v>
      </c>
      <c r="Q1484" s="1" t="s">
        <v>2530</v>
      </c>
      <c r="R1484" s="1">
        <v>60060</v>
      </c>
      <c r="S1484" s="2">
        <v>42141</v>
      </c>
      <c r="T1484" s="2">
        <v>42142</v>
      </c>
      <c r="U1484" s="1">
        <v>1644.0768</v>
      </c>
      <c r="V1484" s="1">
        <v>40</v>
      </c>
      <c r="W1484" s="1">
        <v>2382.7199999999998</v>
      </c>
      <c r="X1484" s="1">
        <v>86794</v>
      </c>
      <c r="Y1484" s="1">
        <f>Table1[[#This Row],[Unit Price]]-Table1[[#This Row],[Discount]]</f>
        <v>62.01</v>
      </c>
      <c r="Z1484" s="1" t="s">
        <v>3220</v>
      </c>
    </row>
    <row r="1485" spans="1:26" x14ac:dyDescent="0.2">
      <c r="A1485" s="3">
        <v>3113</v>
      </c>
      <c r="B1485" s="3" t="s">
        <v>2531</v>
      </c>
      <c r="C1485" s="3" t="s">
        <v>46</v>
      </c>
      <c r="D1485" s="3">
        <v>7.0000000000000007E-2</v>
      </c>
      <c r="E1485" s="3">
        <v>34.54</v>
      </c>
      <c r="F1485" s="3">
        <v>14.72</v>
      </c>
      <c r="G1485" s="3" t="s">
        <v>14</v>
      </c>
      <c r="H1485" s="3" t="s">
        <v>70</v>
      </c>
      <c r="I1485" s="3" t="s">
        <v>24</v>
      </c>
      <c r="J1485" s="3" t="s">
        <v>48</v>
      </c>
      <c r="K1485" s="3" t="s">
        <v>49</v>
      </c>
      <c r="L1485" s="3" t="s">
        <v>2532</v>
      </c>
      <c r="M1485" s="3">
        <v>0.37</v>
      </c>
      <c r="N1485" s="3" t="s">
        <v>8</v>
      </c>
      <c r="O1485" s="3" t="s">
        <v>9</v>
      </c>
      <c r="P1485" s="3" t="s">
        <v>144</v>
      </c>
      <c r="Q1485" s="3" t="s">
        <v>2533</v>
      </c>
      <c r="R1485" s="3">
        <v>70560</v>
      </c>
      <c r="S1485" s="4">
        <v>42141</v>
      </c>
      <c r="T1485" s="4">
        <v>42142</v>
      </c>
      <c r="U1485" s="3">
        <v>-20.182259999999999</v>
      </c>
      <c r="V1485" s="3">
        <v>17</v>
      </c>
      <c r="W1485" s="3">
        <v>574.97</v>
      </c>
      <c r="X1485" s="3">
        <v>86860</v>
      </c>
      <c r="Y1485" s="3">
        <f>Table1[[#This Row],[Unit Price]]-Table1[[#This Row],[Discount]]</f>
        <v>34.47</v>
      </c>
      <c r="Z1485" s="3" t="s">
        <v>3219</v>
      </c>
    </row>
    <row r="1486" spans="1:26" x14ac:dyDescent="0.2">
      <c r="A1486" s="1">
        <v>3113</v>
      </c>
      <c r="B1486" s="1" t="s">
        <v>2531</v>
      </c>
      <c r="C1486" s="1" t="s">
        <v>46</v>
      </c>
      <c r="D1486" s="1">
        <v>0.02</v>
      </c>
      <c r="E1486" s="1">
        <v>12.28</v>
      </c>
      <c r="F1486" s="1">
        <v>6.47</v>
      </c>
      <c r="G1486" s="1" t="s">
        <v>14</v>
      </c>
      <c r="H1486" s="1" t="s">
        <v>70</v>
      </c>
      <c r="I1486" s="1" t="s">
        <v>24</v>
      </c>
      <c r="J1486" s="1" t="s">
        <v>64</v>
      </c>
      <c r="K1486" s="1" t="s">
        <v>49</v>
      </c>
      <c r="L1486" s="1" t="s">
        <v>2534</v>
      </c>
      <c r="M1486" s="1">
        <v>0.38</v>
      </c>
      <c r="N1486" s="1" t="s">
        <v>8</v>
      </c>
      <c r="O1486" s="1" t="s">
        <v>9</v>
      </c>
      <c r="P1486" s="1" t="s">
        <v>144</v>
      </c>
      <c r="Q1486" s="1" t="s">
        <v>2533</v>
      </c>
      <c r="R1486" s="1">
        <v>70560</v>
      </c>
      <c r="S1486" s="2">
        <v>42141</v>
      </c>
      <c r="T1486" s="2">
        <v>42141</v>
      </c>
      <c r="U1486" s="1">
        <v>-156.97219999999999</v>
      </c>
      <c r="V1486" s="1">
        <v>9</v>
      </c>
      <c r="W1486" s="1">
        <v>115.22</v>
      </c>
      <c r="X1486" s="1">
        <v>86860</v>
      </c>
      <c r="Y1486" s="1">
        <f>Table1[[#This Row],[Unit Price]]-Table1[[#This Row],[Discount]]</f>
        <v>12.26</v>
      </c>
      <c r="Z1486" s="1" t="s">
        <v>3219</v>
      </c>
    </row>
    <row r="1487" spans="1:26" x14ac:dyDescent="0.2">
      <c r="A1487" s="3">
        <v>3113</v>
      </c>
      <c r="B1487" s="3" t="s">
        <v>2531</v>
      </c>
      <c r="C1487" s="3" t="s">
        <v>46</v>
      </c>
      <c r="D1487" s="3">
        <v>0.06</v>
      </c>
      <c r="E1487" s="3">
        <v>34.58</v>
      </c>
      <c r="F1487" s="3">
        <v>8.99</v>
      </c>
      <c r="G1487" s="3" t="s">
        <v>63</v>
      </c>
      <c r="H1487" s="3" t="s">
        <v>70</v>
      </c>
      <c r="I1487" s="3" t="s">
        <v>24</v>
      </c>
      <c r="J1487" s="3" t="s">
        <v>25</v>
      </c>
      <c r="K1487" s="3" t="s">
        <v>18</v>
      </c>
      <c r="L1487" s="3" t="s">
        <v>2535</v>
      </c>
      <c r="M1487" s="3">
        <v>0.56000000000000005</v>
      </c>
      <c r="N1487" s="3" t="s">
        <v>8</v>
      </c>
      <c r="O1487" s="3" t="s">
        <v>9</v>
      </c>
      <c r="P1487" s="3" t="s">
        <v>144</v>
      </c>
      <c r="Q1487" s="3" t="s">
        <v>2533</v>
      </c>
      <c r="R1487" s="3">
        <v>70560</v>
      </c>
      <c r="S1487" s="4">
        <v>42141</v>
      </c>
      <c r="T1487" s="4">
        <v>42143</v>
      </c>
      <c r="U1487" s="3">
        <v>384.5043</v>
      </c>
      <c r="V1487" s="3">
        <v>13</v>
      </c>
      <c r="W1487" s="3">
        <v>456.58</v>
      </c>
      <c r="X1487" s="3">
        <v>86860</v>
      </c>
      <c r="Y1487" s="3">
        <f>Table1[[#This Row],[Unit Price]]-Table1[[#This Row],[Discount]]</f>
        <v>34.519999999999996</v>
      </c>
      <c r="Z1487" s="3" t="s">
        <v>3219</v>
      </c>
    </row>
    <row r="1488" spans="1:26" x14ac:dyDescent="0.2">
      <c r="A1488" s="1">
        <v>2035</v>
      </c>
      <c r="B1488" s="1" t="s">
        <v>2536</v>
      </c>
      <c r="C1488" s="1" t="s">
        <v>1</v>
      </c>
      <c r="D1488" s="1">
        <v>0.1</v>
      </c>
      <c r="E1488" s="1">
        <v>1.89</v>
      </c>
      <c r="F1488" s="1">
        <v>0.76</v>
      </c>
      <c r="G1488" s="1" t="s">
        <v>14</v>
      </c>
      <c r="H1488" s="1" t="s">
        <v>15</v>
      </c>
      <c r="I1488" s="1" t="s">
        <v>24</v>
      </c>
      <c r="J1488" s="1" t="s">
        <v>152</v>
      </c>
      <c r="K1488" s="1" t="s">
        <v>26</v>
      </c>
      <c r="L1488" s="1" t="s">
        <v>2537</v>
      </c>
      <c r="M1488" s="1">
        <v>0.83</v>
      </c>
      <c r="N1488" s="1" t="s">
        <v>8</v>
      </c>
      <c r="O1488" s="1" t="s">
        <v>9</v>
      </c>
      <c r="P1488" s="1" t="s">
        <v>99</v>
      </c>
      <c r="Q1488" s="1" t="s">
        <v>580</v>
      </c>
      <c r="R1488" s="1">
        <v>33403</v>
      </c>
      <c r="S1488" s="2">
        <v>42142</v>
      </c>
      <c r="T1488" s="2">
        <v>42144</v>
      </c>
      <c r="U1488" s="1">
        <v>-40.432000000000002</v>
      </c>
      <c r="V1488" s="1">
        <v>20</v>
      </c>
      <c r="W1488" s="1">
        <v>36.72</v>
      </c>
      <c r="X1488" s="1">
        <v>87117</v>
      </c>
      <c r="Y1488" s="1">
        <f>Table1[[#This Row],[Unit Price]]-Table1[[#This Row],[Discount]]</f>
        <v>1.7899999999999998</v>
      </c>
      <c r="Z1488" s="1" t="s">
        <v>3219</v>
      </c>
    </row>
    <row r="1489" spans="1:26" x14ac:dyDescent="0.2">
      <c r="A1489" s="3">
        <v>1554</v>
      </c>
      <c r="B1489" s="3" t="s">
        <v>1124</v>
      </c>
      <c r="C1489" s="3" t="s">
        <v>13</v>
      </c>
      <c r="D1489" s="3">
        <v>0.04</v>
      </c>
      <c r="E1489" s="3">
        <v>10.98</v>
      </c>
      <c r="F1489" s="3">
        <v>3.99</v>
      </c>
      <c r="G1489" s="3" t="s">
        <v>14</v>
      </c>
      <c r="H1489" s="3" t="s">
        <v>3</v>
      </c>
      <c r="I1489" s="3" t="s">
        <v>24</v>
      </c>
      <c r="J1489" s="3" t="s">
        <v>71</v>
      </c>
      <c r="K1489" s="3" t="s">
        <v>49</v>
      </c>
      <c r="L1489" s="3" t="s">
        <v>1669</v>
      </c>
      <c r="M1489" s="3">
        <v>0.57999999999999996</v>
      </c>
      <c r="N1489" s="3" t="s">
        <v>8</v>
      </c>
      <c r="O1489" s="3" t="s">
        <v>9</v>
      </c>
      <c r="P1489" s="3" t="s">
        <v>10</v>
      </c>
      <c r="Q1489" s="3" t="s">
        <v>1126</v>
      </c>
      <c r="R1489" s="3">
        <v>39503</v>
      </c>
      <c r="S1489" s="4">
        <v>42142</v>
      </c>
      <c r="T1489" s="4">
        <v>42142</v>
      </c>
      <c r="U1489" s="3">
        <v>481.03199999999998</v>
      </c>
      <c r="V1489" s="3">
        <v>15</v>
      </c>
      <c r="W1489" s="3">
        <v>172.22</v>
      </c>
      <c r="X1489" s="3">
        <v>87485</v>
      </c>
      <c r="Y1489" s="3">
        <f>Table1[[#This Row],[Unit Price]]-Table1[[#This Row],[Discount]]</f>
        <v>10.940000000000001</v>
      </c>
      <c r="Z1489" s="3" t="s">
        <v>3219</v>
      </c>
    </row>
    <row r="1490" spans="1:26" x14ac:dyDescent="0.2">
      <c r="A1490" s="1">
        <v>3086</v>
      </c>
      <c r="B1490" s="1" t="s">
        <v>2538</v>
      </c>
      <c r="C1490" s="1" t="s">
        <v>13</v>
      </c>
      <c r="D1490" s="1">
        <v>0.05</v>
      </c>
      <c r="E1490" s="1">
        <v>39.99</v>
      </c>
      <c r="F1490" s="1">
        <v>10.25</v>
      </c>
      <c r="G1490" s="1" t="s">
        <v>63</v>
      </c>
      <c r="H1490" s="1" t="s">
        <v>15</v>
      </c>
      <c r="I1490" s="1" t="s">
        <v>16</v>
      </c>
      <c r="J1490" s="1" t="s">
        <v>17</v>
      </c>
      <c r="K1490" s="1" t="s">
        <v>49</v>
      </c>
      <c r="L1490" s="1" t="s">
        <v>2539</v>
      </c>
      <c r="M1490" s="1">
        <v>0.55000000000000004</v>
      </c>
      <c r="N1490" s="1" t="s">
        <v>8</v>
      </c>
      <c r="O1490" s="1" t="s">
        <v>9</v>
      </c>
      <c r="P1490" s="1" t="s">
        <v>99</v>
      </c>
      <c r="Q1490" s="1" t="s">
        <v>2540</v>
      </c>
      <c r="R1490" s="1">
        <v>34287</v>
      </c>
      <c r="S1490" s="2">
        <v>42142</v>
      </c>
      <c r="T1490" s="2">
        <v>42143</v>
      </c>
      <c r="U1490" s="1">
        <v>4.29</v>
      </c>
      <c r="V1490" s="1">
        <v>3</v>
      </c>
      <c r="W1490" s="1">
        <v>130.91</v>
      </c>
      <c r="X1490" s="1">
        <v>88380</v>
      </c>
      <c r="Y1490" s="1">
        <f>Table1[[#This Row],[Unit Price]]-Table1[[#This Row],[Discount]]</f>
        <v>39.940000000000005</v>
      </c>
      <c r="Z1490" s="1" t="s">
        <v>3219</v>
      </c>
    </row>
    <row r="1491" spans="1:26" x14ac:dyDescent="0.2">
      <c r="A1491" s="3">
        <v>487</v>
      </c>
      <c r="B1491" s="3" t="s">
        <v>2541</v>
      </c>
      <c r="C1491" s="3" t="s">
        <v>92</v>
      </c>
      <c r="D1491" s="3">
        <v>0.1</v>
      </c>
      <c r="E1491" s="3">
        <v>3.36</v>
      </c>
      <c r="F1491" s="3">
        <v>6.27</v>
      </c>
      <c r="G1491" s="3" t="s">
        <v>63</v>
      </c>
      <c r="H1491" s="3" t="s">
        <v>70</v>
      </c>
      <c r="I1491" s="3" t="s">
        <v>24</v>
      </c>
      <c r="J1491" s="3" t="s">
        <v>48</v>
      </c>
      <c r="K1491" s="3" t="s">
        <v>49</v>
      </c>
      <c r="L1491" s="3" t="s">
        <v>162</v>
      </c>
      <c r="M1491" s="3">
        <v>0.4</v>
      </c>
      <c r="N1491" s="3" t="s">
        <v>8</v>
      </c>
      <c r="O1491" s="3" t="s">
        <v>87</v>
      </c>
      <c r="P1491" s="3" t="s">
        <v>307</v>
      </c>
      <c r="Q1491" s="3" t="s">
        <v>308</v>
      </c>
      <c r="R1491" s="3">
        <v>4073</v>
      </c>
      <c r="S1491" s="4">
        <v>42142</v>
      </c>
      <c r="T1491" s="4">
        <v>42143</v>
      </c>
      <c r="U1491" s="3">
        <v>-67.0565</v>
      </c>
      <c r="V1491" s="3">
        <v>5</v>
      </c>
      <c r="W1491" s="3">
        <v>20.87</v>
      </c>
      <c r="X1491" s="3">
        <v>91063</v>
      </c>
      <c r="Y1491" s="3">
        <f>Table1[[#This Row],[Unit Price]]-Table1[[#This Row],[Discount]]</f>
        <v>3.26</v>
      </c>
      <c r="Z1491" s="3" t="s">
        <v>3222</v>
      </c>
    </row>
    <row r="1492" spans="1:26" x14ac:dyDescent="0.2">
      <c r="A1492" s="1">
        <v>488</v>
      </c>
      <c r="B1492" s="1" t="s">
        <v>2542</v>
      </c>
      <c r="C1492" s="1" t="s">
        <v>92</v>
      </c>
      <c r="D1492" s="1">
        <v>7.0000000000000007E-2</v>
      </c>
      <c r="E1492" s="1">
        <v>12.28</v>
      </c>
      <c r="F1492" s="1">
        <v>4.8600000000000003</v>
      </c>
      <c r="G1492" s="1" t="s">
        <v>14</v>
      </c>
      <c r="H1492" s="1" t="s">
        <v>70</v>
      </c>
      <c r="I1492" s="1" t="s">
        <v>24</v>
      </c>
      <c r="J1492" s="1" t="s">
        <v>64</v>
      </c>
      <c r="K1492" s="1" t="s">
        <v>49</v>
      </c>
      <c r="L1492" s="1" t="s">
        <v>1836</v>
      </c>
      <c r="M1492" s="1">
        <v>0.38</v>
      </c>
      <c r="N1492" s="1" t="s">
        <v>8</v>
      </c>
      <c r="O1492" s="1" t="s">
        <v>87</v>
      </c>
      <c r="P1492" s="1" t="s">
        <v>307</v>
      </c>
      <c r="Q1492" s="1" t="s">
        <v>2403</v>
      </c>
      <c r="R1492" s="1">
        <v>4106</v>
      </c>
      <c r="S1492" s="2">
        <v>42142</v>
      </c>
      <c r="T1492" s="2">
        <v>42144</v>
      </c>
      <c r="U1492" s="1">
        <v>-7.94</v>
      </c>
      <c r="V1492" s="1">
        <v>2</v>
      </c>
      <c r="W1492" s="1">
        <v>25.7</v>
      </c>
      <c r="X1492" s="1">
        <v>91063</v>
      </c>
      <c r="Y1492" s="1">
        <f>Table1[[#This Row],[Unit Price]]-Table1[[#This Row],[Discount]]</f>
        <v>12.209999999999999</v>
      </c>
      <c r="Z1492" s="1" t="s">
        <v>3222</v>
      </c>
    </row>
    <row r="1493" spans="1:26" x14ac:dyDescent="0.2">
      <c r="A1493" s="3">
        <v>489</v>
      </c>
      <c r="B1493" s="3" t="s">
        <v>2543</v>
      </c>
      <c r="C1493" s="3" t="s">
        <v>92</v>
      </c>
      <c r="D1493" s="3">
        <v>0.09</v>
      </c>
      <c r="E1493" s="3">
        <v>20.99</v>
      </c>
      <c r="F1493" s="3">
        <v>0.99</v>
      </c>
      <c r="G1493" s="3" t="s">
        <v>14</v>
      </c>
      <c r="H1493" s="3" t="s">
        <v>70</v>
      </c>
      <c r="I1493" s="3" t="s">
        <v>16</v>
      </c>
      <c r="J1493" s="3" t="s">
        <v>111</v>
      </c>
      <c r="K1493" s="3" t="s">
        <v>26</v>
      </c>
      <c r="L1493" s="3" t="s">
        <v>2307</v>
      </c>
      <c r="M1493" s="3">
        <v>0.56999999999999995</v>
      </c>
      <c r="N1493" s="3" t="s">
        <v>8</v>
      </c>
      <c r="O1493" s="3" t="s">
        <v>87</v>
      </c>
      <c r="P1493" s="3" t="s">
        <v>379</v>
      </c>
      <c r="Q1493" s="3" t="s">
        <v>2544</v>
      </c>
      <c r="R1493" s="3">
        <v>2062</v>
      </c>
      <c r="S1493" s="4">
        <v>42142</v>
      </c>
      <c r="T1493" s="4">
        <v>42142</v>
      </c>
      <c r="U1493" s="3">
        <v>122.292</v>
      </c>
      <c r="V1493" s="3">
        <v>14</v>
      </c>
      <c r="W1493" s="3">
        <v>229.57</v>
      </c>
      <c r="X1493" s="3">
        <v>91063</v>
      </c>
      <c r="Y1493" s="3">
        <f>Table1[[#This Row],[Unit Price]]-Table1[[#This Row],[Discount]]</f>
        <v>20.9</v>
      </c>
      <c r="Z1493" s="3" t="s">
        <v>3222</v>
      </c>
    </row>
    <row r="1494" spans="1:26" x14ac:dyDescent="0.2">
      <c r="A1494" s="1">
        <v>266</v>
      </c>
      <c r="B1494" s="1" t="s">
        <v>2498</v>
      </c>
      <c r="C1494" s="1" t="s">
        <v>46</v>
      </c>
      <c r="D1494" s="1">
        <v>0</v>
      </c>
      <c r="E1494" s="1">
        <v>73.98</v>
      </c>
      <c r="F1494" s="1">
        <v>12.14</v>
      </c>
      <c r="G1494" s="1" t="s">
        <v>63</v>
      </c>
      <c r="H1494" s="1" t="s">
        <v>70</v>
      </c>
      <c r="I1494" s="1" t="s">
        <v>16</v>
      </c>
      <c r="J1494" s="1" t="s">
        <v>17</v>
      </c>
      <c r="K1494" s="1" t="s">
        <v>49</v>
      </c>
      <c r="L1494" s="1" t="s">
        <v>709</v>
      </c>
      <c r="M1494" s="1">
        <v>0.67</v>
      </c>
      <c r="N1494" s="1" t="s">
        <v>8</v>
      </c>
      <c r="O1494" s="1" t="s">
        <v>28</v>
      </c>
      <c r="P1494" s="1" t="s">
        <v>163</v>
      </c>
      <c r="Q1494" s="1" t="s">
        <v>2500</v>
      </c>
      <c r="R1494" s="1">
        <v>78207</v>
      </c>
      <c r="S1494" s="2">
        <v>42142</v>
      </c>
      <c r="T1494" s="2">
        <v>42144</v>
      </c>
      <c r="U1494" s="1">
        <v>326.25</v>
      </c>
      <c r="V1494" s="1">
        <v>17</v>
      </c>
      <c r="W1494" s="1">
        <v>1300.81</v>
      </c>
      <c r="X1494" s="1">
        <v>90593</v>
      </c>
      <c r="Y1494" s="1">
        <f>Table1[[#This Row],[Unit Price]]-Table1[[#This Row],[Discount]]</f>
        <v>73.98</v>
      </c>
      <c r="Z1494" s="1" t="s">
        <v>3220</v>
      </c>
    </row>
    <row r="1495" spans="1:26" x14ac:dyDescent="0.2">
      <c r="A1495" s="3">
        <v>1433</v>
      </c>
      <c r="B1495" s="3" t="s">
        <v>1489</v>
      </c>
      <c r="C1495" s="3" t="s">
        <v>13</v>
      </c>
      <c r="D1495" s="3">
        <v>7.0000000000000007E-2</v>
      </c>
      <c r="E1495" s="3">
        <v>300.98</v>
      </c>
      <c r="F1495" s="3">
        <v>64.73</v>
      </c>
      <c r="G1495" s="3" t="s">
        <v>2</v>
      </c>
      <c r="H1495" s="3" t="s">
        <v>70</v>
      </c>
      <c r="I1495" s="3" t="s">
        <v>4</v>
      </c>
      <c r="J1495" s="3" t="s">
        <v>85</v>
      </c>
      <c r="K1495" s="3" t="s">
        <v>33</v>
      </c>
      <c r="L1495" s="3" t="s">
        <v>1316</v>
      </c>
      <c r="M1495" s="3">
        <v>0.56000000000000005</v>
      </c>
      <c r="N1495" s="3" t="s">
        <v>8</v>
      </c>
      <c r="O1495" s="3" t="s">
        <v>28</v>
      </c>
      <c r="P1495" s="3" t="s">
        <v>29</v>
      </c>
      <c r="Q1495" s="3" t="s">
        <v>1490</v>
      </c>
      <c r="R1495" s="3">
        <v>47130</v>
      </c>
      <c r="S1495" s="4">
        <v>42143</v>
      </c>
      <c r="T1495" s="4">
        <v>42145</v>
      </c>
      <c r="U1495" s="3">
        <v>1399.64</v>
      </c>
      <c r="V1495" s="3">
        <v>14</v>
      </c>
      <c r="W1495" s="3">
        <v>4285.5600000000004</v>
      </c>
      <c r="X1495" s="3">
        <v>86828</v>
      </c>
      <c r="Y1495" s="3">
        <f>Table1[[#This Row],[Unit Price]]-Table1[[#This Row],[Discount]]</f>
        <v>300.91000000000003</v>
      </c>
      <c r="Z1495" s="3" t="s">
        <v>3220</v>
      </c>
    </row>
    <row r="1496" spans="1:26" x14ac:dyDescent="0.2">
      <c r="A1496" s="1">
        <v>1433</v>
      </c>
      <c r="B1496" s="1" t="s">
        <v>1489</v>
      </c>
      <c r="C1496" s="1" t="s">
        <v>13</v>
      </c>
      <c r="D1496" s="1">
        <v>0.01</v>
      </c>
      <c r="E1496" s="1">
        <v>20.98</v>
      </c>
      <c r="F1496" s="1">
        <v>45</v>
      </c>
      <c r="G1496" s="1" t="s">
        <v>2</v>
      </c>
      <c r="H1496" s="1" t="s">
        <v>70</v>
      </c>
      <c r="I1496" s="1" t="s">
        <v>24</v>
      </c>
      <c r="J1496" s="1" t="s">
        <v>54</v>
      </c>
      <c r="K1496" s="1" t="s">
        <v>33</v>
      </c>
      <c r="L1496" s="1" t="s">
        <v>2545</v>
      </c>
      <c r="M1496" s="1">
        <v>0.61</v>
      </c>
      <c r="N1496" s="1" t="s">
        <v>8</v>
      </c>
      <c r="O1496" s="1" t="s">
        <v>28</v>
      </c>
      <c r="P1496" s="1" t="s">
        <v>29</v>
      </c>
      <c r="Q1496" s="1" t="s">
        <v>1490</v>
      </c>
      <c r="R1496" s="1">
        <v>47130</v>
      </c>
      <c r="S1496" s="2">
        <v>42143</v>
      </c>
      <c r="T1496" s="2">
        <v>42143</v>
      </c>
      <c r="U1496" s="1">
        <v>232.642</v>
      </c>
      <c r="V1496" s="1">
        <v>28</v>
      </c>
      <c r="W1496" s="1">
        <v>631.37</v>
      </c>
      <c r="X1496" s="1">
        <v>86828</v>
      </c>
      <c r="Y1496" s="1">
        <f>Table1[[#This Row],[Unit Price]]-Table1[[#This Row],[Discount]]</f>
        <v>20.97</v>
      </c>
      <c r="Z1496" s="1" t="s">
        <v>3220</v>
      </c>
    </row>
    <row r="1497" spans="1:26" x14ac:dyDescent="0.2">
      <c r="A1497" s="3">
        <v>2431</v>
      </c>
      <c r="B1497" s="3" t="s">
        <v>2546</v>
      </c>
      <c r="C1497" s="3" t="s">
        <v>13</v>
      </c>
      <c r="D1497" s="3">
        <v>7.0000000000000007E-2</v>
      </c>
      <c r="E1497" s="3">
        <v>155.06</v>
      </c>
      <c r="F1497" s="3">
        <v>7.07</v>
      </c>
      <c r="G1497" s="3" t="s">
        <v>14</v>
      </c>
      <c r="H1497" s="3" t="s">
        <v>15</v>
      </c>
      <c r="I1497" s="3" t="s">
        <v>24</v>
      </c>
      <c r="J1497" s="3" t="s">
        <v>54</v>
      </c>
      <c r="K1497" s="3" t="s">
        <v>49</v>
      </c>
      <c r="L1497" s="3" t="s">
        <v>82</v>
      </c>
      <c r="M1497" s="3">
        <v>0.59</v>
      </c>
      <c r="N1497" s="3" t="s">
        <v>8</v>
      </c>
      <c r="O1497" s="3" t="s">
        <v>35</v>
      </c>
      <c r="P1497" s="3" t="s">
        <v>66</v>
      </c>
      <c r="Q1497" s="3" t="s">
        <v>76</v>
      </c>
      <c r="R1497" s="3">
        <v>90004</v>
      </c>
      <c r="S1497" s="4">
        <v>42143</v>
      </c>
      <c r="T1497" s="4">
        <v>42143</v>
      </c>
      <c r="U1497" s="3">
        <v>-121.75</v>
      </c>
      <c r="V1497" s="3">
        <v>14</v>
      </c>
      <c r="W1497" s="3">
        <v>2039.07</v>
      </c>
      <c r="X1497" s="3">
        <v>5920</v>
      </c>
      <c r="Y1497" s="3">
        <f>Table1[[#This Row],[Unit Price]]-Table1[[#This Row],[Discount]]</f>
        <v>154.99</v>
      </c>
      <c r="Z1497" s="3" t="s">
        <v>3221</v>
      </c>
    </row>
    <row r="1498" spans="1:26" x14ac:dyDescent="0.2">
      <c r="A1498" s="1">
        <v>2432</v>
      </c>
      <c r="B1498" s="1" t="s">
        <v>2547</v>
      </c>
      <c r="C1498" s="1" t="s">
        <v>13</v>
      </c>
      <c r="D1498" s="1">
        <v>7.0000000000000007E-2</v>
      </c>
      <c r="E1498" s="1">
        <v>155.06</v>
      </c>
      <c r="F1498" s="1">
        <v>7.07</v>
      </c>
      <c r="G1498" s="1" t="s">
        <v>14</v>
      </c>
      <c r="H1498" s="1" t="s">
        <v>15</v>
      </c>
      <c r="I1498" s="1" t="s">
        <v>24</v>
      </c>
      <c r="J1498" s="1" t="s">
        <v>54</v>
      </c>
      <c r="K1498" s="1" t="s">
        <v>49</v>
      </c>
      <c r="L1498" s="1" t="s">
        <v>82</v>
      </c>
      <c r="M1498" s="1">
        <v>0.59</v>
      </c>
      <c r="N1498" s="1" t="s">
        <v>8</v>
      </c>
      <c r="O1498" s="1" t="s">
        <v>28</v>
      </c>
      <c r="P1498" s="1" t="s">
        <v>183</v>
      </c>
      <c r="Q1498" s="1" t="s">
        <v>2548</v>
      </c>
      <c r="R1498" s="1">
        <v>73110</v>
      </c>
      <c r="S1498" s="2">
        <v>42143</v>
      </c>
      <c r="T1498" s="2">
        <v>42143</v>
      </c>
      <c r="U1498" s="1">
        <v>24.35</v>
      </c>
      <c r="V1498" s="1">
        <v>3</v>
      </c>
      <c r="W1498" s="1">
        <v>436.94</v>
      </c>
      <c r="X1498" s="1">
        <v>89096</v>
      </c>
      <c r="Y1498" s="1">
        <f>Table1[[#This Row],[Unit Price]]-Table1[[#This Row],[Discount]]</f>
        <v>154.99</v>
      </c>
      <c r="Z1498" s="1" t="s">
        <v>3220</v>
      </c>
    </row>
    <row r="1499" spans="1:26" x14ac:dyDescent="0.2">
      <c r="A1499" s="3">
        <v>3264</v>
      </c>
      <c r="B1499" s="3" t="s">
        <v>2549</v>
      </c>
      <c r="C1499" s="3" t="s">
        <v>92</v>
      </c>
      <c r="D1499" s="3">
        <v>0.04</v>
      </c>
      <c r="E1499" s="3">
        <v>9.99</v>
      </c>
      <c r="F1499" s="3">
        <v>11.59</v>
      </c>
      <c r="G1499" s="3" t="s">
        <v>14</v>
      </c>
      <c r="H1499" s="3" t="s">
        <v>70</v>
      </c>
      <c r="I1499" s="3" t="s">
        <v>24</v>
      </c>
      <c r="J1499" s="3" t="s">
        <v>64</v>
      </c>
      <c r="K1499" s="3" t="s">
        <v>49</v>
      </c>
      <c r="L1499" s="3" t="s">
        <v>2176</v>
      </c>
      <c r="M1499" s="3">
        <v>0.4</v>
      </c>
      <c r="N1499" s="3" t="s">
        <v>8</v>
      </c>
      <c r="O1499" s="3" t="s">
        <v>35</v>
      </c>
      <c r="P1499" s="3" t="s">
        <v>66</v>
      </c>
      <c r="Q1499" s="3" t="s">
        <v>2550</v>
      </c>
      <c r="R1499" s="3">
        <v>95501</v>
      </c>
      <c r="S1499" s="4">
        <v>42143</v>
      </c>
      <c r="T1499" s="4">
        <v>42145</v>
      </c>
      <c r="U1499" s="3">
        <v>-92.32</v>
      </c>
      <c r="V1499" s="3">
        <v>5</v>
      </c>
      <c r="W1499" s="3">
        <v>52.09</v>
      </c>
      <c r="X1499" s="3">
        <v>89835</v>
      </c>
      <c r="Y1499" s="3">
        <f>Table1[[#This Row],[Unit Price]]-Table1[[#This Row],[Discount]]</f>
        <v>9.9500000000000011</v>
      </c>
      <c r="Z1499" s="3" t="s">
        <v>3221</v>
      </c>
    </row>
    <row r="1500" spans="1:26" x14ac:dyDescent="0.2">
      <c r="A1500" s="1">
        <v>918</v>
      </c>
      <c r="B1500" s="1" t="s">
        <v>2120</v>
      </c>
      <c r="C1500" s="1" t="s">
        <v>1</v>
      </c>
      <c r="D1500" s="1">
        <v>0.09</v>
      </c>
      <c r="E1500" s="1">
        <v>58.14</v>
      </c>
      <c r="F1500" s="1">
        <v>36.61</v>
      </c>
      <c r="G1500" s="1" t="s">
        <v>2</v>
      </c>
      <c r="H1500" s="1" t="s">
        <v>70</v>
      </c>
      <c r="I1500" s="1" t="s">
        <v>4</v>
      </c>
      <c r="J1500" s="1" t="s">
        <v>93</v>
      </c>
      <c r="K1500" s="1" t="s">
        <v>6</v>
      </c>
      <c r="L1500" s="1" t="s">
        <v>2551</v>
      </c>
      <c r="M1500" s="1">
        <v>0.61</v>
      </c>
      <c r="N1500" s="1" t="s">
        <v>8</v>
      </c>
      <c r="O1500" s="1" t="s">
        <v>35</v>
      </c>
      <c r="P1500" s="1" t="s">
        <v>66</v>
      </c>
      <c r="Q1500" s="1" t="s">
        <v>2122</v>
      </c>
      <c r="R1500" s="1">
        <v>91730</v>
      </c>
      <c r="S1500" s="2">
        <v>42144</v>
      </c>
      <c r="T1500" s="2">
        <v>42145</v>
      </c>
      <c r="U1500" s="1">
        <v>187.41200000000001</v>
      </c>
      <c r="V1500" s="1">
        <v>39</v>
      </c>
      <c r="W1500" s="1">
        <v>2115.06</v>
      </c>
      <c r="X1500" s="1">
        <v>90493</v>
      </c>
      <c r="Y1500" s="1">
        <f>Table1[[#This Row],[Unit Price]]-Table1[[#This Row],[Discount]]</f>
        <v>58.05</v>
      </c>
      <c r="Z1500" s="1" t="s">
        <v>3221</v>
      </c>
    </row>
    <row r="1501" spans="1:26" x14ac:dyDescent="0.2">
      <c r="A1501" s="3">
        <v>2973</v>
      </c>
      <c r="B1501" s="3" t="s">
        <v>2137</v>
      </c>
      <c r="C1501" s="3" t="s">
        <v>1</v>
      </c>
      <c r="D1501" s="3">
        <v>0.1</v>
      </c>
      <c r="E1501" s="3">
        <v>442.14</v>
      </c>
      <c r="F1501" s="3">
        <v>14.7</v>
      </c>
      <c r="G1501" s="3" t="s">
        <v>2</v>
      </c>
      <c r="H1501" s="3" t="s">
        <v>47</v>
      </c>
      <c r="I1501" s="3" t="s">
        <v>16</v>
      </c>
      <c r="J1501" s="3" t="s">
        <v>32</v>
      </c>
      <c r="K1501" s="3" t="s">
        <v>33</v>
      </c>
      <c r="L1501" s="3" t="s">
        <v>1288</v>
      </c>
      <c r="M1501" s="3">
        <v>0.56000000000000005</v>
      </c>
      <c r="N1501" s="3" t="s">
        <v>8</v>
      </c>
      <c r="O1501" s="3" t="s">
        <v>28</v>
      </c>
      <c r="P1501" s="3" t="s">
        <v>333</v>
      </c>
      <c r="Q1501" s="3" t="s">
        <v>2139</v>
      </c>
      <c r="R1501" s="3">
        <v>53151</v>
      </c>
      <c r="S1501" s="4">
        <v>42144</v>
      </c>
      <c r="T1501" s="4">
        <v>42145</v>
      </c>
      <c r="U1501" s="3">
        <v>137.68794</v>
      </c>
      <c r="V1501" s="3">
        <v>6</v>
      </c>
      <c r="W1501" s="3">
        <v>2411.4299999999998</v>
      </c>
      <c r="X1501" s="3">
        <v>87187</v>
      </c>
      <c r="Y1501" s="3">
        <f>Table1[[#This Row],[Unit Price]]-Table1[[#This Row],[Discount]]</f>
        <v>442.03999999999996</v>
      </c>
      <c r="Z1501" s="3" t="s">
        <v>3220</v>
      </c>
    </row>
    <row r="1502" spans="1:26" x14ac:dyDescent="0.2">
      <c r="A1502" s="1">
        <v>1159</v>
      </c>
      <c r="B1502" s="1" t="s">
        <v>2552</v>
      </c>
      <c r="C1502" s="1" t="s">
        <v>13</v>
      </c>
      <c r="D1502" s="1">
        <v>0.04</v>
      </c>
      <c r="E1502" s="1">
        <v>100.98</v>
      </c>
      <c r="F1502" s="1">
        <v>35.840000000000003</v>
      </c>
      <c r="G1502" s="1" t="s">
        <v>2</v>
      </c>
      <c r="H1502" s="1" t="s">
        <v>15</v>
      </c>
      <c r="I1502" s="1" t="s">
        <v>4</v>
      </c>
      <c r="J1502" s="1" t="s">
        <v>93</v>
      </c>
      <c r="K1502" s="1" t="s">
        <v>6</v>
      </c>
      <c r="L1502" s="1" t="s">
        <v>94</v>
      </c>
      <c r="M1502" s="1">
        <v>0.62</v>
      </c>
      <c r="N1502" s="1" t="s">
        <v>8</v>
      </c>
      <c r="O1502" s="1" t="s">
        <v>87</v>
      </c>
      <c r="P1502" s="1" t="s">
        <v>373</v>
      </c>
      <c r="Q1502" s="1" t="s">
        <v>2553</v>
      </c>
      <c r="R1502" s="1">
        <v>7086</v>
      </c>
      <c r="S1502" s="2">
        <v>42144</v>
      </c>
      <c r="T1502" s="2">
        <v>42145</v>
      </c>
      <c r="U1502" s="1">
        <v>-152.76</v>
      </c>
      <c r="V1502" s="1">
        <v>1</v>
      </c>
      <c r="W1502" s="1">
        <v>110.75</v>
      </c>
      <c r="X1502" s="1">
        <v>90854</v>
      </c>
      <c r="Y1502" s="1">
        <f>Table1[[#This Row],[Unit Price]]-Table1[[#This Row],[Discount]]</f>
        <v>100.94</v>
      </c>
      <c r="Z1502" s="1" t="s">
        <v>3222</v>
      </c>
    </row>
    <row r="1503" spans="1:26" x14ac:dyDescent="0.2">
      <c r="A1503" s="3">
        <v>2346</v>
      </c>
      <c r="B1503" s="3" t="s">
        <v>362</v>
      </c>
      <c r="C1503" s="3" t="s">
        <v>13</v>
      </c>
      <c r="D1503" s="3">
        <v>0.1</v>
      </c>
      <c r="E1503" s="3">
        <v>218.75</v>
      </c>
      <c r="F1503" s="3">
        <v>69.64</v>
      </c>
      <c r="G1503" s="3" t="s">
        <v>2</v>
      </c>
      <c r="H1503" s="3" t="s">
        <v>70</v>
      </c>
      <c r="I1503" s="3" t="s">
        <v>4</v>
      </c>
      <c r="J1503" s="3" t="s">
        <v>5</v>
      </c>
      <c r="K1503" s="3" t="s">
        <v>6</v>
      </c>
      <c r="L1503" s="3" t="s">
        <v>850</v>
      </c>
      <c r="M1503" s="3">
        <v>0.77</v>
      </c>
      <c r="N1503" s="3" t="s">
        <v>8</v>
      </c>
      <c r="O1503" s="3" t="s">
        <v>9</v>
      </c>
      <c r="P1503" s="3" t="s">
        <v>364</v>
      </c>
      <c r="Q1503" s="3" t="s">
        <v>365</v>
      </c>
      <c r="R1503" s="3">
        <v>40258</v>
      </c>
      <c r="S1503" s="4">
        <v>42144</v>
      </c>
      <c r="T1503" s="4">
        <v>42145</v>
      </c>
      <c r="U1503" s="3">
        <v>62.298000000000002</v>
      </c>
      <c r="V1503" s="3">
        <v>17</v>
      </c>
      <c r="W1503" s="3">
        <v>2805.18</v>
      </c>
      <c r="X1503" s="3">
        <v>89505</v>
      </c>
      <c r="Y1503" s="3">
        <f>Table1[[#This Row],[Unit Price]]-Table1[[#This Row],[Discount]]</f>
        <v>218.65</v>
      </c>
      <c r="Z1503" s="3" t="s">
        <v>3219</v>
      </c>
    </row>
    <row r="1504" spans="1:26" x14ac:dyDescent="0.2">
      <c r="A1504" s="1">
        <v>2825</v>
      </c>
      <c r="B1504" s="1" t="s">
        <v>2554</v>
      </c>
      <c r="C1504" s="1" t="s">
        <v>23</v>
      </c>
      <c r="D1504" s="1">
        <v>0.02</v>
      </c>
      <c r="E1504" s="1">
        <v>27.48</v>
      </c>
      <c r="F1504" s="1">
        <v>4</v>
      </c>
      <c r="G1504" s="1" t="s">
        <v>14</v>
      </c>
      <c r="H1504" s="1" t="s">
        <v>15</v>
      </c>
      <c r="I1504" s="1" t="s">
        <v>16</v>
      </c>
      <c r="J1504" s="1" t="s">
        <v>17</v>
      </c>
      <c r="K1504" s="1" t="s">
        <v>49</v>
      </c>
      <c r="L1504" s="1" t="s">
        <v>2037</v>
      </c>
      <c r="M1504" s="1">
        <v>0.75</v>
      </c>
      <c r="N1504" s="1" t="s">
        <v>8</v>
      </c>
      <c r="O1504" s="1" t="s">
        <v>35</v>
      </c>
      <c r="P1504" s="1" t="s">
        <v>466</v>
      </c>
      <c r="Q1504" s="1" t="s">
        <v>2555</v>
      </c>
      <c r="R1504" s="1">
        <v>83701</v>
      </c>
      <c r="S1504" s="2">
        <v>42144</v>
      </c>
      <c r="T1504" s="2">
        <v>42151</v>
      </c>
      <c r="U1504" s="1">
        <v>19.308</v>
      </c>
      <c r="V1504" s="1">
        <v>3</v>
      </c>
      <c r="W1504" s="1">
        <v>87.21</v>
      </c>
      <c r="X1504" s="1">
        <v>89497</v>
      </c>
      <c r="Y1504" s="1">
        <f>Table1[[#This Row],[Unit Price]]-Table1[[#This Row],[Discount]]</f>
        <v>27.46</v>
      </c>
      <c r="Z1504" s="1" t="s">
        <v>3221</v>
      </c>
    </row>
    <row r="1505" spans="1:26" x14ac:dyDescent="0.2">
      <c r="A1505" s="3">
        <v>2825</v>
      </c>
      <c r="B1505" s="3" t="s">
        <v>2554</v>
      </c>
      <c r="C1505" s="3" t="s">
        <v>23</v>
      </c>
      <c r="D1505" s="3">
        <v>0.08</v>
      </c>
      <c r="E1505" s="3">
        <v>10.06</v>
      </c>
      <c r="F1505" s="3">
        <v>2.06</v>
      </c>
      <c r="G1505" s="3" t="s">
        <v>14</v>
      </c>
      <c r="H1505" s="3" t="s">
        <v>15</v>
      </c>
      <c r="I1505" s="3" t="s">
        <v>24</v>
      </c>
      <c r="J1505" s="3" t="s">
        <v>64</v>
      </c>
      <c r="K1505" s="3" t="s">
        <v>26</v>
      </c>
      <c r="L1505" s="3" t="s">
        <v>149</v>
      </c>
      <c r="M1505" s="3">
        <v>0.39</v>
      </c>
      <c r="N1505" s="3" t="s">
        <v>8</v>
      </c>
      <c r="O1505" s="3" t="s">
        <v>35</v>
      </c>
      <c r="P1505" s="3" t="s">
        <v>466</v>
      </c>
      <c r="Q1505" s="3" t="s">
        <v>2555</v>
      </c>
      <c r="R1505" s="3">
        <v>83701</v>
      </c>
      <c r="S1505" s="4">
        <v>42144</v>
      </c>
      <c r="T1505" s="4">
        <v>42148</v>
      </c>
      <c r="U1505" s="3">
        <v>0.33</v>
      </c>
      <c r="V1505" s="3">
        <v>4</v>
      </c>
      <c r="W1505" s="3">
        <v>40.15</v>
      </c>
      <c r="X1505" s="3">
        <v>89497</v>
      </c>
      <c r="Y1505" s="3">
        <f>Table1[[#This Row],[Unit Price]]-Table1[[#This Row],[Discount]]</f>
        <v>9.98</v>
      </c>
      <c r="Z1505" s="3" t="s">
        <v>3221</v>
      </c>
    </row>
    <row r="1506" spans="1:26" x14ac:dyDescent="0.2">
      <c r="A1506" s="1">
        <v>699</v>
      </c>
      <c r="B1506" s="1" t="s">
        <v>837</v>
      </c>
      <c r="C1506" s="1" t="s">
        <v>92</v>
      </c>
      <c r="D1506" s="1">
        <v>0.1</v>
      </c>
      <c r="E1506" s="1">
        <v>4.26</v>
      </c>
      <c r="F1506" s="1">
        <v>1.2</v>
      </c>
      <c r="G1506" s="1" t="s">
        <v>14</v>
      </c>
      <c r="H1506" s="1" t="s">
        <v>15</v>
      </c>
      <c r="I1506" s="1" t="s">
        <v>24</v>
      </c>
      <c r="J1506" s="1" t="s">
        <v>25</v>
      </c>
      <c r="K1506" s="1" t="s">
        <v>26</v>
      </c>
      <c r="L1506" s="1" t="s">
        <v>114</v>
      </c>
      <c r="M1506" s="1">
        <v>0.44</v>
      </c>
      <c r="N1506" s="1" t="s">
        <v>8</v>
      </c>
      <c r="O1506" s="1" t="s">
        <v>35</v>
      </c>
      <c r="P1506" s="1" t="s">
        <v>66</v>
      </c>
      <c r="Q1506" s="1" t="s">
        <v>76</v>
      </c>
      <c r="R1506" s="1">
        <v>90041</v>
      </c>
      <c r="S1506" s="2">
        <v>42144</v>
      </c>
      <c r="T1506" s="2">
        <v>42145</v>
      </c>
      <c r="U1506" s="1">
        <v>15.42</v>
      </c>
      <c r="V1506" s="1">
        <v>88</v>
      </c>
      <c r="W1506" s="1">
        <v>351.56</v>
      </c>
      <c r="X1506" s="1">
        <v>3042</v>
      </c>
      <c r="Y1506" s="1">
        <f>Table1[[#This Row],[Unit Price]]-Table1[[#This Row],[Discount]]</f>
        <v>4.16</v>
      </c>
      <c r="Z1506" s="1" t="s">
        <v>3221</v>
      </c>
    </row>
    <row r="1507" spans="1:26" x14ac:dyDescent="0.2">
      <c r="A1507" s="3">
        <v>700</v>
      </c>
      <c r="B1507" s="3" t="s">
        <v>2556</v>
      </c>
      <c r="C1507" s="3" t="s">
        <v>92</v>
      </c>
      <c r="D1507" s="3">
        <v>0.1</v>
      </c>
      <c r="E1507" s="3">
        <v>4.26</v>
      </c>
      <c r="F1507" s="3">
        <v>1.2</v>
      </c>
      <c r="G1507" s="3" t="s">
        <v>14</v>
      </c>
      <c r="H1507" s="3" t="s">
        <v>15</v>
      </c>
      <c r="I1507" s="3" t="s">
        <v>24</v>
      </c>
      <c r="J1507" s="3" t="s">
        <v>25</v>
      </c>
      <c r="K1507" s="3" t="s">
        <v>26</v>
      </c>
      <c r="L1507" s="3" t="s">
        <v>114</v>
      </c>
      <c r="M1507" s="3">
        <v>0.44</v>
      </c>
      <c r="N1507" s="3" t="s">
        <v>8</v>
      </c>
      <c r="O1507" s="3" t="s">
        <v>35</v>
      </c>
      <c r="P1507" s="3" t="s">
        <v>66</v>
      </c>
      <c r="Q1507" s="3" t="s">
        <v>1160</v>
      </c>
      <c r="R1507" s="3">
        <v>93454</v>
      </c>
      <c r="S1507" s="4">
        <v>42144</v>
      </c>
      <c r="T1507" s="4">
        <v>42145</v>
      </c>
      <c r="U1507" s="3">
        <v>33.923999999999999</v>
      </c>
      <c r="V1507" s="3">
        <v>22</v>
      </c>
      <c r="W1507" s="3">
        <v>87.89</v>
      </c>
      <c r="X1507" s="3">
        <v>87980</v>
      </c>
      <c r="Y1507" s="3">
        <f>Table1[[#This Row],[Unit Price]]-Table1[[#This Row],[Discount]]</f>
        <v>4.16</v>
      </c>
      <c r="Z1507" s="3" t="s">
        <v>3221</v>
      </c>
    </row>
    <row r="1508" spans="1:26" x14ac:dyDescent="0.2">
      <c r="A1508" s="1">
        <v>1106</v>
      </c>
      <c r="B1508" s="1" t="s">
        <v>2557</v>
      </c>
      <c r="C1508" s="1" t="s">
        <v>92</v>
      </c>
      <c r="D1508" s="1">
        <v>0.04</v>
      </c>
      <c r="E1508" s="1">
        <v>6.35</v>
      </c>
      <c r="F1508" s="1">
        <v>1.02</v>
      </c>
      <c r="G1508" s="1" t="s">
        <v>14</v>
      </c>
      <c r="H1508" s="1" t="s">
        <v>3</v>
      </c>
      <c r="I1508" s="1" t="s">
        <v>24</v>
      </c>
      <c r="J1508" s="1" t="s">
        <v>64</v>
      </c>
      <c r="K1508" s="1" t="s">
        <v>26</v>
      </c>
      <c r="L1508" s="1" t="s">
        <v>503</v>
      </c>
      <c r="M1508" s="1">
        <v>0.39</v>
      </c>
      <c r="N1508" s="1" t="s">
        <v>8</v>
      </c>
      <c r="O1508" s="1" t="s">
        <v>28</v>
      </c>
      <c r="P1508" s="1" t="s">
        <v>163</v>
      </c>
      <c r="Q1508" s="1" t="s">
        <v>530</v>
      </c>
      <c r="R1508" s="1">
        <v>75220</v>
      </c>
      <c r="S1508" s="2">
        <v>42144</v>
      </c>
      <c r="T1508" s="2">
        <v>42147</v>
      </c>
      <c r="U1508" s="1">
        <v>81.91</v>
      </c>
      <c r="V1508" s="1">
        <v>52</v>
      </c>
      <c r="W1508" s="1">
        <v>318.47000000000003</v>
      </c>
      <c r="X1508" s="1">
        <v>20261</v>
      </c>
      <c r="Y1508" s="1">
        <f>Table1[[#This Row],[Unit Price]]-Table1[[#This Row],[Discount]]</f>
        <v>6.31</v>
      </c>
      <c r="Z1508" s="1" t="s">
        <v>3220</v>
      </c>
    </row>
    <row r="1509" spans="1:26" x14ac:dyDescent="0.2">
      <c r="A1509" s="3">
        <v>1108</v>
      </c>
      <c r="B1509" s="3" t="s">
        <v>2558</v>
      </c>
      <c r="C1509" s="3" t="s">
        <v>92</v>
      </c>
      <c r="D1509" s="3">
        <v>0.09</v>
      </c>
      <c r="E1509" s="3">
        <v>31.74</v>
      </c>
      <c r="F1509" s="3">
        <v>12.62</v>
      </c>
      <c r="G1509" s="3" t="s">
        <v>63</v>
      </c>
      <c r="H1509" s="3" t="s">
        <v>3</v>
      </c>
      <c r="I1509" s="3" t="s">
        <v>24</v>
      </c>
      <c r="J1509" s="3" t="s">
        <v>48</v>
      </c>
      <c r="K1509" s="3" t="s">
        <v>49</v>
      </c>
      <c r="L1509" s="3" t="s">
        <v>1508</v>
      </c>
      <c r="M1509" s="3">
        <v>0.37</v>
      </c>
      <c r="N1509" s="3" t="s">
        <v>8</v>
      </c>
      <c r="O1509" s="3" t="s">
        <v>28</v>
      </c>
      <c r="P1509" s="3" t="s">
        <v>163</v>
      </c>
      <c r="Q1509" s="3" t="s">
        <v>2010</v>
      </c>
      <c r="R1509" s="3">
        <v>75146</v>
      </c>
      <c r="S1509" s="4">
        <v>42144</v>
      </c>
      <c r="T1509" s="4">
        <v>42144</v>
      </c>
      <c r="U1509" s="3">
        <v>67.107500000000002</v>
      </c>
      <c r="V1509" s="3">
        <v>9</v>
      </c>
      <c r="W1509" s="3">
        <v>270.55</v>
      </c>
      <c r="X1509" s="3">
        <v>86409</v>
      </c>
      <c r="Y1509" s="3">
        <f>Table1[[#This Row],[Unit Price]]-Table1[[#This Row],[Discount]]</f>
        <v>31.65</v>
      </c>
      <c r="Z1509" s="3" t="s">
        <v>3220</v>
      </c>
    </row>
    <row r="1510" spans="1:26" x14ac:dyDescent="0.2">
      <c r="A1510" s="1">
        <v>1108</v>
      </c>
      <c r="B1510" s="1" t="s">
        <v>2558</v>
      </c>
      <c r="C1510" s="1" t="s">
        <v>92</v>
      </c>
      <c r="D1510" s="1">
        <v>0.04</v>
      </c>
      <c r="E1510" s="1">
        <v>6.35</v>
      </c>
      <c r="F1510" s="1">
        <v>1.02</v>
      </c>
      <c r="G1510" s="1" t="s">
        <v>14</v>
      </c>
      <c r="H1510" s="1" t="s">
        <v>3</v>
      </c>
      <c r="I1510" s="1" t="s">
        <v>24</v>
      </c>
      <c r="J1510" s="1" t="s">
        <v>64</v>
      </c>
      <c r="K1510" s="1" t="s">
        <v>26</v>
      </c>
      <c r="L1510" s="1" t="s">
        <v>503</v>
      </c>
      <c r="M1510" s="1">
        <v>0.39</v>
      </c>
      <c r="N1510" s="1" t="s">
        <v>8</v>
      </c>
      <c r="O1510" s="1" t="s">
        <v>28</v>
      </c>
      <c r="P1510" s="1" t="s">
        <v>163</v>
      </c>
      <c r="Q1510" s="1" t="s">
        <v>2010</v>
      </c>
      <c r="R1510" s="1">
        <v>75146</v>
      </c>
      <c r="S1510" s="2">
        <v>42144</v>
      </c>
      <c r="T1510" s="2">
        <v>42147</v>
      </c>
      <c r="U1510" s="1">
        <v>54.937800000000003</v>
      </c>
      <c r="V1510" s="1">
        <v>13</v>
      </c>
      <c r="W1510" s="1">
        <v>79.62</v>
      </c>
      <c r="X1510" s="1">
        <v>86409</v>
      </c>
      <c r="Y1510" s="1">
        <f>Table1[[#This Row],[Unit Price]]-Table1[[#This Row],[Discount]]</f>
        <v>6.31</v>
      </c>
      <c r="Z1510" s="1" t="s">
        <v>3220</v>
      </c>
    </row>
    <row r="1511" spans="1:26" x14ac:dyDescent="0.2">
      <c r="A1511" s="3">
        <v>1108</v>
      </c>
      <c r="B1511" s="3" t="s">
        <v>2558</v>
      </c>
      <c r="C1511" s="3" t="s">
        <v>92</v>
      </c>
      <c r="D1511" s="3">
        <v>0.02</v>
      </c>
      <c r="E1511" s="3">
        <v>65.989999999999995</v>
      </c>
      <c r="F1511" s="3">
        <v>8.99</v>
      </c>
      <c r="G1511" s="3" t="s">
        <v>63</v>
      </c>
      <c r="H1511" s="3" t="s">
        <v>3</v>
      </c>
      <c r="I1511" s="3" t="s">
        <v>16</v>
      </c>
      <c r="J1511" s="3" t="s">
        <v>111</v>
      </c>
      <c r="K1511" s="3" t="s">
        <v>49</v>
      </c>
      <c r="L1511" s="3" t="s">
        <v>1840</v>
      </c>
      <c r="M1511" s="3">
        <v>0.56000000000000005</v>
      </c>
      <c r="N1511" s="3" t="s">
        <v>8</v>
      </c>
      <c r="O1511" s="3" t="s">
        <v>28</v>
      </c>
      <c r="P1511" s="3" t="s">
        <v>163</v>
      </c>
      <c r="Q1511" s="3" t="s">
        <v>2010</v>
      </c>
      <c r="R1511" s="3">
        <v>75146</v>
      </c>
      <c r="S1511" s="4">
        <v>42144</v>
      </c>
      <c r="T1511" s="4">
        <v>42145</v>
      </c>
      <c r="U1511" s="3">
        <v>168.23699999999999</v>
      </c>
      <c r="V1511" s="3">
        <v>8</v>
      </c>
      <c r="W1511" s="3">
        <v>479.79</v>
      </c>
      <c r="X1511" s="3">
        <v>86409</v>
      </c>
      <c r="Y1511" s="3">
        <f>Table1[[#This Row],[Unit Price]]-Table1[[#This Row],[Discount]]</f>
        <v>65.97</v>
      </c>
      <c r="Z1511" s="3" t="s">
        <v>3220</v>
      </c>
    </row>
    <row r="1512" spans="1:26" x14ac:dyDescent="0.2">
      <c r="A1512" s="1">
        <v>1974</v>
      </c>
      <c r="B1512" s="1" t="s">
        <v>2559</v>
      </c>
      <c r="C1512" s="1" t="s">
        <v>92</v>
      </c>
      <c r="D1512" s="1">
        <v>0.09</v>
      </c>
      <c r="E1512" s="1">
        <v>20.48</v>
      </c>
      <c r="F1512" s="1">
        <v>6.32</v>
      </c>
      <c r="G1512" s="1" t="s">
        <v>14</v>
      </c>
      <c r="H1512" s="1" t="s">
        <v>15</v>
      </c>
      <c r="I1512" s="1" t="s">
        <v>24</v>
      </c>
      <c r="J1512" s="1" t="s">
        <v>71</v>
      </c>
      <c r="K1512" s="1" t="s">
        <v>49</v>
      </c>
      <c r="L1512" s="1" t="s">
        <v>1015</v>
      </c>
      <c r="M1512" s="1">
        <v>0.57999999999999996</v>
      </c>
      <c r="N1512" s="1" t="s">
        <v>8</v>
      </c>
      <c r="O1512" s="1" t="s">
        <v>28</v>
      </c>
      <c r="P1512" s="1" t="s">
        <v>265</v>
      </c>
      <c r="Q1512" s="1" t="s">
        <v>2560</v>
      </c>
      <c r="R1512" s="1">
        <v>48127</v>
      </c>
      <c r="S1512" s="2">
        <v>42144</v>
      </c>
      <c r="T1512" s="2">
        <v>42145</v>
      </c>
      <c r="U1512" s="1">
        <v>-16.89</v>
      </c>
      <c r="V1512" s="1">
        <v>5</v>
      </c>
      <c r="W1512" s="1">
        <v>99.02</v>
      </c>
      <c r="X1512" s="1">
        <v>89040</v>
      </c>
      <c r="Y1512" s="1">
        <f>Table1[[#This Row],[Unit Price]]-Table1[[#This Row],[Discount]]</f>
        <v>20.39</v>
      </c>
      <c r="Z1512" s="1" t="s">
        <v>3220</v>
      </c>
    </row>
    <row r="1513" spans="1:26" x14ac:dyDescent="0.2">
      <c r="A1513" s="3">
        <v>1974</v>
      </c>
      <c r="B1513" s="3" t="s">
        <v>2559</v>
      </c>
      <c r="C1513" s="3" t="s">
        <v>92</v>
      </c>
      <c r="D1513" s="3">
        <v>0.06</v>
      </c>
      <c r="E1513" s="3">
        <v>15.67</v>
      </c>
      <c r="F1513" s="3">
        <v>1.39</v>
      </c>
      <c r="G1513" s="3" t="s">
        <v>14</v>
      </c>
      <c r="H1513" s="3" t="s">
        <v>15</v>
      </c>
      <c r="I1513" s="3" t="s">
        <v>24</v>
      </c>
      <c r="J1513" s="3" t="s">
        <v>321</v>
      </c>
      <c r="K1513" s="3" t="s">
        <v>49</v>
      </c>
      <c r="L1513" s="3" t="s">
        <v>2460</v>
      </c>
      <c r="M1513" s="3">
        <v>0.38</v>
      </c>
      <c r="N1513" s="3" t="s">
        <v>8</v>
      </c>
      <c r="O1513" s="3" t="s">
        <v>28</v>
      </c>
      <c r="P1513" s="3" t="s">
        <v>265</v>
      </c>
      <c r="Q1513" s="3" t="s">
        <v>2560</v>
      </c>
      <c r="R1513" s="3">
        <v>48127</v>
      </c>
      <c r="S1513" s="4">
        <v>42144</v>
      </c>
      <c r="T1513" s="4">
        <v>42145</v>
      </c>
      <c r="U1513" s="3">
        <v>25.51</v>
      </c>
      <c r="V1513" s="3">
        <v>3</v>
      </c>
      <c r="W1513" s="3">
        <v>46.4</v>
      </c>
      <c r="X1513" s="3">
        <v>89040</v>
      </c>
      <c r="Y1513" s="3">
        <f>Table1[[#This Row],[Unit Price]]-Table1[[#This Row],[Discount]]</f>
        <v>15.61</v>
      </c>
      <c r="Z1513" s="3" t="s">
        <v>3220</v>
      </c>
    </row>
    <row r="1514" spans="1:26" x14ac:dyDescent="0.2">
      <c r="A1514" s="1">
        <v>2159</v>
      </c>
      <c r="B1514" s="1" t="s">
        <v>2561</v>
      </c>
      <c r="C1514" s="1" t="s">
        <v>92</v>
      </c>
      <c r="D1514" s="1">
        <v>0.08</v>
      </c>
      <c r="E1514" s="1">
        <v>30.98</v>
      </c>
      <c r="F1514" s="1">
        <v>8.74</v>
      </c>
      <c r="G1514" s="1" t="s">
        <v>14</v>
      </c>
      <c r="H1514" s="1" t="s">
        <v>70</v>
      </c>
      <c r="I1514" s="1" t="s">
        <v>24</v>
      </c>
      <c r="J1514" s="1" t="s">
        <v>64</v>
      </c>
      <c r="K1514" s="1" t="s">
        <v>49</v>
      </c>
      <c r="L1514" s="1" t="s">
        <v>2562</v>
      </c>
      <c r="M1514" s="1">
        <v>0.4</v>
      </c>
      <c r="N1514" s="1" t="s">
        <v>8</v>
      </c>
      <c r="O1514" s="1" t="s">
        <v>28</v>
      </c>
      <c r="P1514" s="1" t="s">
        <v>265</v>
      </c>
      <c r="Q1514" s="1" t="s">
        <v>2563</v>
      </c>
      <c r="R1514" s="1">
        <v>48185</v>
      </c>
      <c r="S1514" s="2">
        <v>42144</v>
      </c>
      <c r="T1514" s="2">
        <v>42145</v>
      </c>
      <c r="U1514" s="1">
        <v>371.27199999999999</v>
      </c>
      <c r="V1514" s="1">
        <v>25</v>
      </c>
      <c r="W1514" s="1">
        <v>727.2</v>
      </c>
      <c r="X1514" s="1">
        <v>90387</v>
      </c>
      <c r="Y1514" s="1">
        <f>Table1[[#This Row],[Unit Price]]-Table1[[#This Row],[Discount]]</f>
        <v>30.900000000000002</v>
      </c>
      <c r="Z1514" s="1" t="s">
        <v>3220</v>
      </c>
    </row>
    <row r="1515" spans="1:26" x14ac:dyDescent="0.2">
      <c r="A1515" s="3">
        <v>2162</v>
      </c>
      <c r="B1515" s="3" t="s">
        <v>2564</v>
      </c>
      <c r="C1515" s="3" t="s">
        <v>92</v>
      </c>
      <c r="D1515" s="3">
        <v>0.09</v>
      </c>
      <c r="E1515" s="3">
        <v>159.31</v>
      </c>
      <c r="F1515" s="3">
        <v>60</v>
      </c>
      <c r="G1515" s="3" t="s">
        <v>2</v>
      </c>
      <c r="H1515" s="3" t="s">
        <v>70</v>
      </c>
      <c r="I1515" s="3" t="s">
        <v>4</v>
      </c>
      <c r="J1515" s="3" t="s">
        <v>5</v>
      </c>
      <c r="K1515" s="3" t="s">
        <v>33</v>
      </c>
      <c r="L1515" s="3" t="s">
        <v>2565</v>
      </c>
      <c r="M1515" s="3">
        <v>0.55000000000000004</v>
      </c>
      <c r="N1515" s="3" t="s">
        <v>8</v>
      </c>
      <c r="O1515" s="3" t="s">
        <v>87</v>
      </c>
      <c r="P1515" s="3" t="s">
        <v>296</v>
      </c>
      <c r="Q1515" s="3" t="s">
        <v>2566</v>
      </c>
      <c r="R1515" s="3">
        <v>16146</v>
      </c>
      <c r="S1515" s="4">
        <v>42144</v>
      </c>
      <c r="T1515" s="4">
        <v>42146</v>
      </c>
      <c r="U1515" s="3">
        <v>77.000895400000005</v>
      </c>
      <c r="V1515" s="3">
        <v>41</v>
      </c>
      <c r="W1515" s="3">
        <v>6173.42</v>
      </c>
      <c r="X1515" s="3">
        <v>90387</v>
      </c>
      <c r="Y1515" s="3">
        <f>Table1[[#This Row],[Unit Price]]-Table1[[#This Row],[Discount]]</f>
        <v>159.22</v>
      </c>
      <c r="Z1515" s="3" t="s">
        <v>3222</v>
      </c>
    </row>
    <row r="1516" spans="1:26" x14ac:dyDescent="0.2">
      <c r="A1516" s="1">
        <v>2162</v>
      </c>
      <c r="B1516" s="1" t="s">
        <v>2564</v>
      </c>
      <c r="C1516" s="1" t="s">
        <v>92</v>
      </c>
      <c r="D1516" s="1">
        <v>0.06</v>
      </c>
      <c r="E1516" s="1">
        <v>55.99</v>
      </c>
      <c r="F1516" s="1">
        <v>5</v>
      </c>
      <c r="G1516" s="1" t="s">
        <v>14</v>
      </c>
      <c r="H1516" s="1" t="s">
        <v>70</v>
      </c>
      <c r="I1516" s="1" t="s">
        <v>16</v>
      </c>
      <c r="J1516" s="1" t="s">
        <v>111</v>
      </c>
      <c r="K1516" s="1" t="s">
        <v>18</v>
      </c>
      <c r="L1516" s="1" t="s">
        <v>1914</v>
      </c>
      <c r="M1516" s="1">
        <v>0.83</v>
      </c>
      <c r="N1516" s="1" t="s">
        <v>8</v>
      </c>
      <c r="O1516" s="1" t="s">
        <v>87</v>
      </c>
      <c r="P1516" s="1" t="s">
        <v>296</v>
      </c>
      <c r="Q1516" s="1" t="s">
        <v>2566</v>
      </c>
      <c r="R1516" s="1">
        <v>16146</v>
      </c>
      <c r="S1516" s="2">
        <v>42144</v>
      </c>
      <c r="T1516" s="2">
        <v>42146</v>
      </c>
      <c r="U1516" s="1">
        <v>27.968599999999999</v>
      </c>
      <c r="V1516" s="1">
        <v>33</v>
      </c>
      <c r="W1516" s="1">
        <v>1553.7</v>
      </c>
      <c r="X1516" s="1">
        <v>90387</v>
      </c>
      <c r="Y1516" s="1">
        <f>Table1[[#This Row],[Unit Price]]-Table1[[#This Row],[Discount]]</f>
        <v>55.93</v>
      </c>
      <c r="Z1516" s="1" t="s">
        <v>3222</v>
      </c>
    </row>
    <row r="1517" spans="1:26" x14ac:dyDescent="0.2">
      <c r="A1517" s="3">
        <v>871</v>
      </c>
      <c r="B1517" s="3" t="s">
        <v>1641</v>
      </c>
      <c r="C1517" s="3" t="s">
        <v>46</v>
      </c>
      <c r="D1517" s="3">
        <v>0.01</v>
      </c>
      <c r="E1517" s="3">
        <v>5.94</v>
      </c>
      <c r="F1517" s="3">
        <v>9.92</v>
      </c>
      <c r="G1517" s="3" t="s">
        <v>14</v>
      </c>
      <c r="H1517" s="3" t="s">
        <v>47</v>
      </c>
      <c r="I1517" s="3" t="s">
        <v>24</v>
      </c>
      <c r="J1517" s="3" t="s">
        <v>48</v>
      </c>
      <c r="K1517" s="3" t="s">
        <v>49</v>
      </c>
      <c r="L1517" s="3" t="s">
        <v>2567</v>
      </c>
      <c r="M1517" s="3">
        <v>0.38</v>
      </c>
      <c r="N1517" s="3" t="s">
        <v>8</v>
      </c>
      <c r="O1517" s="3" t="s">
        <v>35</v>
      </c>
      <c r="P1517" s="3" t="s">
        <v>272</v>
      </c>
      <c r="Q1517" s="3" t="s">
        <v>1642</v>
      </c>
      <c r="R1517" s="3">
        <v>89502</v>
      </c>
      <c r="S1517" s="4">
        <v>42144</v>
      </c>
      <c r="T1517" s="4">
        <v>42147</v>
      </c>
      <c r="U1517" s="3">
        <v>-239.315</v>
      </c>
      <c r="V1517" s="3">
        <v>12</v>
      </c>
      <c r="W1517" s="3">
        <v>74.77</v>
      </c>
      <c r="X1517" s="3">
        <v>90578</v>
      </c>
      <c r="Y1517" s="3">
        <f>Table1[[#This Row],[Unit Price]]-Table1[[#This Row],[Discount]]</f>
        <v>5.9300000000000006</v>
      </c>
      <c r="Z1517" s="3" t="s">
        <v>3221</v>
      </c>
    </row>
    <row r="1518" spans="1:26" x14ac:dyDescent="0.2">
      <c r="A1518" s="1">
        <v>871</v>
      </c>
      <c r="B1518" s="1" t="s">
        <v>1641</v>
      </c>
      <c r="C1518" s="1" t="s">
        <v>46</v>
      </c>
      <c r="D1518" s="1">
        <v>0</v>
      </c>
      <c r="E1518" s="1">
        <v>6.48</v>
      </c>
      <c r="F1518" s="1">
        <v>5.1100000000000003</v>
      </c>
      <c r="G1518" s="1" t="s">
        <v>14</v>
      </c>
      <c r="H1518" s="1" t="s">
        <v>47</v>
      </c>
      <c r="I1518" s="1" t="s">
        <v>24</v>
      </c>
      <c r="J1518" s="1" t="s">
        <v>64</v>
      </c>
      <c r="K1518" s="1" t="s">
        <v>49</v>
      </c>
      <c r="L1518" s="1" t="s">
        <v>2568</v>
      </c>
      <c r="M1518" s="1">
        <v>0.37</v>
      </c>
      <c r="N1518" s="1" t="s">
        <v>8</v>
      </c>
      <c r="O1518" s="1" t="s">
        <v>35</v>
      </c>
      <c r="P1518" s="1" t="s">
        <v>272</v>
      </c>
      <c r="Q1518" s="1" t="s">
        <v>1642</v>
      </c>
      <c r="R1518" s="1">
        <v>89502</v>
      </c>
      <c r="S1518" s="2">
        <v>42144</v>
      </c>
      <c r="T1518" s="2">
        <v>42146</v>
      </c>
      <c r="U1518" s="1">
        <v>-33.31</v>
      </c>
      <c r="V1518" s="1">
        <v>18</v>
      </c>
      <c r="W1518" s="1">
        <v>127.81</v>
      </c>
      <c r="X1518" s="1">
        <v>90578</v>
      </c>
      <c r="Y1518" s="1">
        <f>Table1[[#This Row],[Unit Price]]-Table1[[#This Row],[Discount]]</f>
        <v>6.48</v>
      </c>
      <c r="Z1518" s="1" t="s">
        <v>3221</v>
      </c>
    </row>
    <row r="1519" spans="1:26" x14ac:dyDescent="0.2">
      <c r="A1519" s="3">
        <v>922</v>
      </c>
      <c r="B1519" s="3" t="s">
        <v>2569</v>
      </c>
      <c r="C1519" s="3" t="s">
        <v>46</v>
      </c>
      <c r="D1519" s="3">
        <v>0.01</v>
      </c>
      <c r="E1519" s="3">
        <v>65.989999999999995</v>
      </c>
      <c r="F1519" s="3">
        <v>8.99</v>
      </c>
      <c r="G1519" s="3" t="s">
        <v>63</v>
      </c>
      <c r="H1519" s="3" t="s">
        <v>3</v>
      </c>
      <c r="I1519" s="3" t="s">
        <v>16</v>
      </c>
      <c r="J1519" s="3" t="s">
        <v>111</v>
      </c>
      <c r="K1519" s="3" t="s">
        <v>49</v>
      </c>
      <c r="L1519" s="3" t="s">
        <v>2570</v>
      </c>
      <c r="M1519" s="3">
        <v>0.56000000000000005</v>
      </c>
      <c r="N1519" s="3" t="s">
        <v>8</v>
      </c>
      <c r="O1519" s="3" t="s">
        <v>35</v>
      </c>
      <c r="P1519" s="3" t="s">
        <v>66</v>
      </c>
      <c r="Q1519" s="3" t="s">
        <v>2122</v>
      </c>
      <c r="R1519" s="3">
        <v>91730</v>
      </c>
      <c r="S1519" s="4">
        <v>42144</v>
      </c>
      <c r="T1519" s="4">
        <v>42145</v>
      </c>
      <c r="U1519" s="3">
        <v>396.97199999999998</v>
      </c>
      <c r="V1519" s="3">
        <v>14</v>
      </c>
      <c r="W1519" s="3">
        <v>782</v>
      </c>
      <c r="X1519" s="3">
        <v>87135</v>
      </c>
      <c r="Y1519" s="3">
        <f>Table1[[#This Row],[Unit Price]]-Table1[[#This Row],[Discount]]</f>
        <v>65.97999999999999</v>
      </c>
      <c r="Z1519" s="3" t="s">
        <v>3221</v>
      </c>
    </row>
    <row r="1520" spans="1:26" x14ac:dyDescent="0.2">
      <c r="A1520" s="1">
        <v>1708</v>
      </c>
      <c r="B1520" s="1" t="s">
        <v>573</v>
      </c>
      <c r="C1520" s="1" t="s">
        <v>46</v>
      </c>
      <c r="D1520" s="1">
        <v>0.03</v>
      </c>
      <c r="E1520" s="1">
        <v>205.99</v>
      </c>
      <c r="F1520" s="1">
        <v>3</v>
      </c>
      <c r="G1520" s="1" t="s">
        <v>14</v>
      </c>
      <c r="H1520" s="1" t="s">
        <v>3</v>
      </c>
      <c r="I1520" s="1" t="s">
        <v>16</v>
      </c>
      <c r="J1520" s="1" t="s">
        <v>111</v>
      </c>
      <c r="K1520" s="1" t="s">
        <v>49</v>
      </c>
      <c r="L1520" s="1" t="s">
        <v>399</v>
      </c>
      <c r="M1520" s="1">
        <v>0.57999999999999996</v>
      </c>
      <c r="N1520" s="1" t="s">
        <v>8</v>
      </c>
      <c r="O1520" s="1" t="s">
        <v>87</v>
      </c>
      <c r="P1520" s="1" t="s">
        <v>293</v>
      </c>
      <c r="Q1520" s="1" t="s">
        <v>575</v>
      </c>
      <c r="R1520" s="1">
        <v>44118</v>
      </c>
      <c r="S1520" s="2">
        <v>42144</v>
      </c>
      <c r="T1520" s="2">
        <v>42145</v>
      </c>
      <c r="U1520" s="1">
        <v>3670.3515000000002</v>
      </c>
      <c r="V1520" s="1">
        <v>29</v>
      </c>
      <c r="W1520" s="1">
        <v>5319.35</v>
      </c>
      <c r="X1520" s="1">
        <v>88784</v>
      </c>
      <c r="Y1520" s="1">
        <f>Table1[[#This Row],[Unit Price]]-Table1[[#This Row],[Discount]]</f>
        <v>205.96</v>
      </c>
      <c r="Z1520" s="1" t="s">
        <v>3222</v>
      </c>
    </row>
    <row r="1521" spans="1:26" x14ac:dyDescent="0.2">
      <c r="A1521" s="3">
        <v>276</v>
      </c>
      <c r="B1521" s="3" t="s">
        <v>2571</v>
      </c>
      <c r="C1521" s="3" t="s">
        <v>1</v>
      </c>
      <c r="D1521" s="3">
        <v>0.04</v>
      </c>
      <c r="E1521" s="3">
        <v>1.98</v>
      </c>
      <c r="F1521" s="3">
        <v>0.7</v>
      </c>
      <c r="G1521" s="3" t="s">
        <v>63</v>
      </c>
      <c r="H1521" s="3" t="s">
        <v>70</v>
      </c>
      <c r="I1521" s="3" t="s">
        <v>24</v>
      </c>
      <c r="J1521" s="3" t="s">
        <v>152</v>
      </c>
      <c r="K1521" s="3" t="s">
        <v>26</v>
      </c>
      <c r="L1521" s="3" t="s">
        <v>417</v>
      </c>
      <c r="M1521" s="3">
        <v>0.83</v>
      </c>
      <c r="N1521" s="3" t="s">
        <v>8</v>
      </c>
      <c r="O1521" s="3" t="s">
        <v>87</v>
      </c>
      <c r="P1521" s="3" t="s">
        <v>224</v>
      </c>
      <c r="Q1521" s="3" t="s">
        <v>1365</v>
      </c>
      <c r="R1521" s="3">
        <v>6111</v>
      </c>
      <c r="S1521" s="4">
        <v>42145</v>
      </c>
      <c r="T1521" s="4">
        <v>42146</v>
      </c>
      <c r="U1521" s="3">
        <v>-1</v>
      </c>
      <c r="V1521" s="3">
        <v>3</v>
      </c>
      <c r="W1521" s="3">
        <v>8.3000000000000007</v>
      </c>
      <c r="X1521" s="3">
        <v>89291</v>
      </c>
      <c r="Y1521" s="3">
        <f>Table1[[#This Row],[Unit Price]]-Table1[[#This Row],[Discount]]</f>
        <v>1.94</v>
      </c>
      <c r="Z1521" s="3" t="s">
        <v>3222</v>
      </c>
    </row>
    <row r="1522" spans="1:26" x14ac:dyDescent="0.2">
      <c r="A1522" s="1">
        <v>282</v>
      </c>
      <c r="B1522" s="1" t="s">
        <v>2572</v>
      </c>
      <c r="C1522" s="1" t="s">
        <v>1</v>
      </c>
      <c r="D1522" s="1">
        <v>0.03</v>
      </c>
      <c r="E1522" s="1">
        <v>55.99</v>
      </c>
      <c r="F1522" s="1">
        <v>5</v>
      </c>
      <c r="G1522" s="1" t="s">
        <v>14</v>
      </c>
      <c r="H1522" s="1" t="s">
        <v>70</v>
      </c>
      <c r="I1522" s="1" t="s">
        <v>16</v>
      </c>
      <c r="J1522" s="1" t="s">
        <v>111</v>
      </c>
      <c r="K1522" s="1" t="s">
        <v>18</v>
      </c>
      <c r="L1522" s="1" t="s">
        <v>1914</v>
      </c>
      <c r="M1522" s="1">
        <v>0.83</v>
      </c>
      <c r="N1522" s="1" t="s">
        <v>8</v>
      </c>
      <c r="O1522" s="1" t="s">
        <v>87</v>
      </c>
      <c r="P1522" s="1" t="s">
        <v>373</v>
      </c>
      <c r="Q1522" s="1" t="s">
        <v>2573</v>
      </c>
      <c r="R1522" s="1">
        <v>7109</v>
      </c>
      <c r="S1522" s="2">
        <v>42145</v>
      </c>
      <c r="T1522" s="2">
        <v>42146</v>
      </c>
      <c r="U1522" s="1">
        <v>-221.25399999999999</v>
      </c>
      <c r="V1522" s="1">
        <v>9</v>
      </c>
      <c r="W1522" s="1">
        <v>416.95</v>
      </c>
      <c r="X1522" s="1">
        <v>89291</v>
      </c>
      <c r="Y1522" s="1">
        <f>Table1[[#This Row],[Unit Price]]-Table1[[#This Row],[Discount]]</f>
        <v>55.96</v>
      </c>
      <c r="Z1522" s="1" t="s">
        <v>3222</v>
      </c>
    </row>
    <row r="1523" spans="1:26" x14ac:dyDescent="0.2">
      <c r="A1523" s="3">
        <v>825</v>
      </c>
      <c r="B1523" s="3" t="s">
        <v>2574</v>
      </c>
      <c r="C1523" s="3" t="s">
        <v>1</v>
      </c>
      <c r="D1523" s="3">
        <v>0</v>
      </c>
      <c r="E1523" s="3">
        <v>11.97</v>
      </c>
      <c r="F1523" s="3">
        <v>4.9800000000000004</v>
      </c>
      <c r="G1523" s="3" t="s">
        <v>14</v>
      </c>
      <c r="H1523" s="3" t="s">
        <v>47</v>
      </c>
      <c r="I1523" s="3" t="s">
        <v>24</v>
      </c>
      <c r="J1523" s="3" t="s">
        <v>71</v>
      </c>
      <c r="K1523" s="3" t="s">
        <v>49</v>
      </c>
      <c r="L1523" s="3" t="s">
        <v>792</v>
      </c>
      <c r="M1523" s="3">
        <v>0.57999999999999996</v>
      </c>
      <c r="N1523" s="3" t="s">
        <v>8</v>
      </c>
      <c r="O1523" s="3" t="s">
        <v>28</v>
      </c>
      <c r="P1523" s="3" t="s">
        <v>163</v>
      </c>
      <c r="Q1523" s="3" t="s">
        <v>2575</v>
      </c>
      <c r="R1523" s="3">
        <v>79605</v>
      </c>
      <c r="S1523" s="4">
        <v>42145</v>
      </c>
      <c r="T1523" s="4">
        <v>42148</v>
      </c>
      <c r="U1523" s="3">
        <v>3.3839999999999999</v>
      </c>
      <c r="V1523" s="3">
        <v>4</v>
      </c>
      <c r="W1523" s="3">
        <v>53.3</v>
      </c>
      <c r="X1523" s="3">
        <v>89258</v>
      </c>
      <c r="Y1523" s="3">
        <f>Table1[[#This Row],[Unit Price]]-Table1[[#This Row],[Discount]]</f>
        <v>11.97</v>
      </c>
      <c r="Z1523" s="3" t="s">
        <v>3220</v>
      </c>
    </row>
    <row r="1524" spans="1:26" x14ac:dyDescent="0.2">
      <c r="A1524" s="1">
        <v>406</v>
      </c>
      <c r="B1524" s="1" t="s">
        <v>2576</v>
      </c>
      <c r="C1524" s="1" t="s">
        <v>13</v>
      </c>
      <c r="D1524" s="1">
        <v>0.03</v>
      </c>
      <c r="E1524" s="1">
        <v>4.9800000000000004</v>
      </c>
      <c r="F1524" s="1">
        <v>0.8</v>
      </c>
      <c r="G1524" s="1" t="s">
        <v>14</v>
      </c>
      <c r="H1524" s="1" t="s">
        <v>3</v>
      </c>
      <c r="I1524" s="1" t="s">
        <v>24</v>
      </c>
      <c r="J1524" s="1" t="s">
        <v>64</v>
      </c>
      <c r="K1524" s="1" t="s">
        <v>26</v>
      </c>
      <c r="L1524" s="1" t="s">
        <v>870</v>
      </c>
      <c r="M1524" s="1">
        <v>0.36</v>
      </c>
      <c r="N1524" s="1" t="s">
        <v>8</v>
      </c>
      <c r="O1524" s="1" t="s">
        <v>87</v>
      </c>
      <c r="P1524" s="1" t="s">
        <v>373</v>
      </c>
      <c r="Q1524" s="1" t="s">
        <v>2577</v>
      </c>
      <c r="R1524" s="1">
        <v>8360</v>
      </c>
      <c r="S1524" s="2">
        <v>42145</v>
      </c>
      <c r="T1524" s="2">
        <v>42146</v>
      </c>
      <c r="U1524" s="1">
        <v>50.2044</v>
      </c>
      <c r="V1524" s="1">
        <v>15</v>
      </c>
      <c r="W1524" s="1">
        <v>72.760000000000005</v>
      </c>
      <c r="X1524" s="1">
        <v>87804</v>
      </c>
      <c r="Y1524" s="1">
        <f>Table1[[#This Row],[Unit Price]]-Table1[[#This Row],[Discount]]</f>
        <v>4.95</v>
      </c>
      <c r="Z1524" s="1" t="s">
        <v>3222</v>
      </c>
    </row>
    <row r="1525" spans="1:26" x14ac:dyDescent="0.2">
      <c r="A1525" s="3">
        <v>1106</v>
      </c>
      <c r="B1525" s="3" t="s">
        <v>2557</v>
      </c>
      <c r="C1525" s="3" t="s">
        <v>13</v>
      </c>
      <c r="D1525" s="3">
        <v>0.01</v>
      </c>
      <c r="E1525" s="3">
        <v>9.31</v>
      </c>
      <c r="F1525" s="3">
        <v>3.98</v>
      </c>
      <c r="G1525" s="3" t="s">
        <v>14</v>
      </c>
      <c r="H1525" s="3" t="s">
        <v>3</v>
      </c>
      <c r="I1525" s="3" t="s">
        <v>24</v>
      </c>
      <c r="J1525" s="3" t="s">
        <v>544</v>
      </c>
      <c r="K1525" s="3" t="s">
        <v>18</v>
      </c>
      <c r="L1525" s="3" t="s">
        <v>2578</v>
      </c>
      <c r="M1525" s="3">
        <v>0.56000000000000005</v>
      </c>
      <c r="N1525" s="3" t="s">
        <v>8</v>
      </c>
      <c r="O1525" s="3" t="s">
        <v>28</v>
      </c>
      <c r="P1525" s="3" t="s">
        <v>163</v>
      </c>
      <c r="Q1525" s="3" t="s">
        <v>530</v>
      </c>
      <c r="R1525" s="3">
        <v>75220</v>
      </c>
      <c r="S1525" s="4">
        <v>42145</v>
      </c>
      <c r="T1525" s="4">
        <v>42146</v>
      </c>
      <c r="U1525" s="3">
        <v>-10.9</v>
      </c>
      <c r="V1525" s="3">
        <v>61</v>
      </c>
      <c r="W1525" s="3">
        <v>586.96</v>
      </c>
      <c r="X1525" s="3">
        <v>646</v>
      </c>
      <c r="Y1525" s="3">
        <f>Table1[[#This Row],[Unit Price]]-Table1[[#This Row],[Discount]]</f>
        <v>9.3000000000000007</v>
      </c>
      <c r="Z1525" s="3" t="s">
        <v>3220</v>
      </c>
    </row>
    <row r="1526" spans="1:26" x14ac:dyDescent="0.2">
      <c r="A1526" s="1">
        <v>1107</v>
      </c>
      <c r="B1526" s="1" t="s">
        <v>2579</v>
      </c>
      <c r="C1526" s="1" t="s">
        <v>13</v>
      </c>
      <c r="D1526" s="1">
        <v>0.01</v>
      </c>
      <c r="E1526" s="1">
        <v>9.31</v>
      </c>
      <c r="F1526" s="1">
        <v>3.98</v>
      </c>
      <c r="G1526" s="1" t="s">
        <v>14</v>
      </c>
      <c r="H1526" s="1" t="s">
        <v>3</v>
      </c>
      <c r="I1526" s="1" t="s">
        <v>24</v>
      </c>
      <c r="J1526" s="1" t="s">
        <v>544</v>
      </c>
      <c r="K1526" s="1" t="s">
        <v>18</v>
      </c>
      <c r="L1526" s="1" t="s">
        <v>2578</v>
      </c>
      <c r="M1526" s="1">
        <v>0.56000000000000005</v>
      </c>
      <c r="N1526" s="1" t="s">
        <v>8</v>
      </c>
      <c r="O1526" s="1" t="s">
        <v>28</v>
      </c>
      <c r="P1526" s="1" t="s">
        <v>163</v>
      </c>
      <c r="Q1526" s="1" t="s">
        <v>2580</v>
      </c>
      <c r="R1526" s="1">
        <v>77566</v>
      </c>
      <c r="S1526" s="2">
        <v>42145</v>
      </c>
      <c r="T1526" s="2">
        <v>42146</v>
      </c>
      <c r="U1526" s="1">
        <v>2.1800000000000002</v>
      </c>
      <c r="V1526" s="1">
        <v>15</v>
      </c>
      <c r="W1526" s="1">
        <v>144.33000000000001</v>
      </c>
      <c r="X1526" s="1">
        <v>86411</v>
      </c>
      <c r="Y1526" s="1">
        <f>Table1[[#This Row],[Unit Price]]-Table1[[#This Row],[Discount]]</f>
        <v>9.3000000000000007</v>
      </c>
      <c r="Z1526" s="1" t="s">
        <v>3220</v>
      </c>
    </row>
    <row r="1527" spans="1:26" x14ac:dyDescent="0.2">
      <c r="A1527" s="3">
        <v>820</v>
      </c>
      <c r="B1527" s="3" t="s">
        <v>2581</v>
      </c>
      <c r="C1527" s="3" t="s">
        <v>23</v>
      </c>
      <c r="D1527" s="3">
        <v>0.09</v>
      </c>
      <c r="E1527" s="3">
        <v>5.84</v>
      </c>
      <c r="F1527" s="3">
        <v>0.83</v>
      </c>
      <c r="G1527" s="3" t="s">
        <v>14</v>
      </c>
      <c r="H1527" s="3" t="s">
        <v>3</v>
      </c>
      <c r="I1527" s="3" t="s">
        <v>24</v>
      </c>
      <c r="J1527" s="3" t="s">
        <v>25</v>
      </c>
      <c r="K1527" s="3" t="s">
        <v>26</v>
      </c>
      <c r="L1527" s="3" t="s">
        <v>2582</v>
      </c>
      <c r="M1527" s="3">
        <v>0.49</v>
      </c>
      <c r="N1527" s="3" t="s">
        <v>8</v>
      </c>
      <c r="O1527" s="3" t="s">
        <v>35</v>
      </c>
      <c r="P1527" s="3" t="s">
        <v>42</v>
      </c>
      <c r="Q1527" s="3" t="s">
        <v>2583</v>
      </c>
      <c r="R1527" s="3">
        <v>99362</v>
      </c>
      <c r="S1527" s="4">
        <v>42145</v>
      </c>
      <c r="T1527" s="4">
        <v>42149</v>
      </c>
      <c r="U1527" s="3">
        <v>-2.87</v>
      </c>
      <c r="V1527" s="3">
        <v>1</v>
      </c>
      <c r="W1527" s="3">
        <v>5.9</v>
      </c>
      <c r="X1527" s="3">
        <v>90244</v>
      </c>
      <c r="Y1527" s="3">
        <f>Table1[[#This Row],[Unit Price]]-Table1[[#This Row],[Discount]]</f>
        <v>5.75</v>
      </c>
      <c r="Z1527" s="3" t="s">
        <v>3221</v>
      </c>
    </row>
    <row r="1528" spans="1:26" x14ac:dyDescent="0.2">
      <c r="A1528" s="1">
        <v>1527</v>
      </c>
      <c r="B1528" s="1" t="s">
        <v>314</v>
      </c>
      <c r="C1528" s="1" t="s">
        <v>23</v>
      </c>
      <c r="D1528" s="1">
        <v>0.09</v>
      </c>
      <c r="E1528" s="1">
        <v>50.98</v>
      </c>
      <c r="F1528" s="1">
        <v>6.5</v>
      </c>
      <c r="G1528" s="1" t="s">
        <v>14</v>
      </c>
      <c r="H1528" s="1" t="s">
        <v>47</v>
      </c>
      <c r="I1528" s="1" t="s">
        <v>16</v>
      </c>
      <c r="J1528" s="1" t="s">
        <v>17</v>
      </c>
      <c r="K1528" s="1" t="s">
        <v>49</v>
      </c>
      <c r="L1528" s="1" t="s">
        <v>1842</v>
      </c>
      <c r="M1528" s="1">
        <v>0.73</v>
      </c>
      <c r="N1528" s="1" t="s">
        <v>8</v>
      </c>
      <c r="O1528" s="1" t="s">
        <v>9</v>
      </c>
      <c r="P1528" s="1" t="s">
        <v>140</v>
      </c>
      <c r="Q1528" s="1" t="s">
        <v>316</v>
      </c>
      <c r="R1528" s="1">
        <v>35601</v>
      </c>
      <c r="S1528" s="2">
        <v>42145</v>
      </c>
      <c r="T1528" s="2">
        <v>42152</v>
      </c>
      <c r="U1528" s="1">
        <v>70.176000000000002</v>
      </c>
      <c r="V1528" s="1">
        <v>28</v>
      </c>
      <c r="W1528" s="1">
        <v>1395.41</v>
      </c>
      <c r="X1528" s="1">
        <v>86815</v>
      </c>
      <c r="Y1528" s="1">
        <f>Table1[[#This Row],[Unit Price]]-Table1[[#This Row],[Discount]]</f>
        <v>50.889999999999993</v>
      </c>
      <c r="Z1528" s="1" t="s">
        <v>3219</v>
      </c>
    </row>
    <row r="1529" spans="1:26" x14ac:dyDescent="0.2">
      <c r="A1529" s="3">
        <v>3319</v>
      </c>
      <c r="B1529" s="3" t="s">
        <v>2584</v>
      </c>
      <c r="C1529" s="3" t="s">
        <v>23</v>
      </c>
      <c r="D1529" s="3">
        <v>0.03</v>
      </c>
      <c r="E1529" s="3">
        <v>20.98</v>
      </c>
      <c r="F1529" s="3">
        <v>1.49</v>
      </c>
      <c r="G1529" s="3" t="s">
        <v>14</v>
      </c>
      <c r="H1529" s="3" t="s">
        <v>3</v>
      </c>
      <c r="I1529" s="3" t="s">
        <v>24</v>
      </c>
      <c r="J1529" s="3" t="s">
        <v>48</v>
      </c>
      <c r="K1529" s="3" t="s">
        <v>49</v>
      </c>
      <c r="L1529" s="3" t="s">
        <v>2585</v>
      </c>
      <c r="M1529" s="3">
        <v>0.35</v>
      </c>
      <c r="N1529" s="3" t="s">
        <v>8</v>
      </c>
      <c r="O1529" s="3" t="s">
        <v>9</v>
      </c>
      <c r="P1529" s="3" t="s">
        <v>376</v>
      </c>
      <c r="Q1529" s="3" t="s">
        <v>479</v>
      </c>
      <c r="R1529" s="3">
        <v>37075</v>
      </c>
      <c r="S1529" s="4">
        <v>42145</v>
      </c>
      <c r="T1529" s="4">
        <v>42145</v>
      </c>
      <c r="U1529" s="3">
        <v>30.024000000000001</v>
      </c>
      <c r="V1529" s="3">
        <v>20</v>
      </c>
      <c r="W1529" s="3">
        <v>431.43</v>
      </c>
      <c r="X1529" s="3">
        <v>90104</v>
      </c>
      <c r="Y1529" s="3">
        <f>Table1[[#This Row],[Unit Price]]-Table1[[#This Row],[Discount]]</f>
        <v>20.95</v>
      </c>
      <c r="Z1529" s="3" t="s">
        <v>3219</v>
      </c>
    </row>
    <row r="1530" spans="1:26" x14ac:dyDescent="0.2">
      <c r="A1530" s="1">
        <v>1129</v>
      </c>
      <c r="B1530" s="1" t="s">
        <v>762</v>
      </c>
      <c r="C1530" s="1" t="s">
        <v>92</v>
      </c>
      <c r="D1530" s="1">
        <v>0.02</v>
      </c>
      <c r="E1530" s="1">
        <v>7.64</v>
      </c>
      <c r="F1530" s="1">
        <v>1.39</v>
      </c>
      <c r="G1530" s="1" t="s">
        <v>14</v>
      </c>
      <c r="H1530" s="1" t="s">
        <v>47</v>
      </c>
      <c r="I1530" s="1" t="s">
        <v>24</v>
      </c>
      <c r="J1530" s="1" t="s">
        <v>321</v>
      </c>
      <c r="K1530" s="1" t="s">
        <v>49</v>
      </c>
      <c r="L1530" s="1" t="s">
        <v>1534</v>
      </c>
      <c r="M1530" s="1">
        <v>0.36</v>
      </c>
      <c r="N1530" s="1" t="s">
        <v>8</v>
      </c>
      <c r="O1530" s="1" t="s">
        <v>87</v>
      </c>
      <c r="P1530" s="1" t="s">
        <v>379</v>
      </c>
      <c r="Q1530" s="1" t="s">
        <v>764</v>
      </c>
      <c r="R1530" s="1">
        <v>2118</v>
      </c>
      <c r="S1530" s="2">
        <v>42145</v>
      </c>
      <c r="T1530" s="2">
        <v>42147</v>
      </c>
      <c r="U1530" s="1">
        <v>117.38</v>
      </c>
      <c r="V1530" s="1">
        <v>52</v>
      </c>
      <c r="W1530" s="1">
        <v>406.91</v>
      </c>
      <c r="X1530" s="1">
        <v>13735</v>
      </c>
      <c r="Y1530" s="1">
        <f>Table1[[#This Row],[Unit Price]]-Table1[[#This Row],[Discount]]</f>
        <v>7.62</v>
      </c>
      <c r="Z1530" s="1" t="s">
        <v>3222</v>
      </c>
    </row>
    <row r="1531" spans="1:26" x14ac:dyDescent="0.2">
      <c r="A1531" s="3">
        <v>1131</v>
      </c>
      <c r="B1531" s="3" t="s">
        <v>2586</v>
      </c>
      <c r="C1531" s="3" t="s">
        <v>92</v>
      </c>
      <c r="D1531" s="3">
        <v>0.02</v>
      </c>
      <c r="E1531" s="3">
        <v>7.64</v>
      </c>
      <c r="F1531" s="3">
        <v>1.39</v>
      </c>
      <c r="G1531" s="3" t="s">
        <v>14</v>
      </c>
      <c r="H1531" s="3" t="s">
        <v>47</v>
      </c>
      <c r="I1531" s="3" t="s">
        <v>24</v>
      </c>
      <c r="J1531" s="3" t="s">
        <v>321</v>
      </c>
      <c r="K1531" s="3" t="s">
        <v>49</v>
      </c>
      <c r="L1531" s="3" t="s">
        <v>1534</v>
      </c>
      <c r="M1531" s="3">
        <v>0.36</v>
      </c>
      <c r="N1531" s="3" t="s">
        <v>8</v>
      </c>
      <c r="O1531" s="3" t="s">
        <v>28</v>
      </c>
      <c r="P1531" s="3" t="s">
        <v>163</v>
      </c>
      <c r="Q1531" s="3" t="s">
        <v>2587</v>
      </c>
      <c r="R1531" s="3">
        <v>79907</v>
      </c>
      <c r="S1531" s="4">
        <v>42145</v>
      </c>
      <c r="T1531" s="4">
        <v>42147</v>
      </c>
      <c r="U1531" s="3">
        <v>70.193700000000007</v>
      </c>
      <c r="V1531" s="3">
        <v>13</v>
      </c>
      <c r="W1531" s="3">
        <v>101.73</v>
      </c>
      <c r="X1531" s="3">
        <v>88103</v>
      </c>
      <c r="Y1531" s="3">
        <f>Table1[[#This Row],[Unit Price]]-Table1[[#This Row],[Discount]]</f>
        <v>7.62</v>
      </c>
      <c r="Z1531" s="3" t="s">
        <v>3220</v>
      </c>
    </row>
    <row r="1532" spans="1:26" x14ac:dyDescent="0.2">
      <c r="A1532" s="1">
        <v>1254</v>
      </c>
      <c r="B1532" s="1" t="s">
        <v>1566</v>
      </c>
      <c r="C1532" s="1" t="s">
        <v>92</v>
      </c>
      <c r="D1532" s="1">
        <v>0.04</v>
      </c>
      <c r="E1532" s="1">
        <v>2.08</v>
      </c>
      <c r="F1532" s="1">
        <v>1.49</v>
      </c>
      <c r="G1532" s="1" t="s">
        <v>14</v>
      </c>
      <c r="H1532" s="1" t="s">
        <v>47</v>
      </c>
      <c r="I1532" s="1" t="s">
        <v>24</v>
      </c>
      <c r="J1532" s="1" t="s">
        <v>48</v>
      </c>
      <c r="K1532" s="1" t="s">
        <v>49</v>
      </c>
      <c r="L1532" s="1" t="s">
        <v>1386</v>
      </c>
      <c r="M1532" s="1">
        <v>0.36</v>
      </c>
      <c r="N1532" s="1" t="s">
        <v>8</v>
      </c>
      <c r="O1532" s="1" t="s">
        <v>28</v>
      </c>
      <c r="P1532" s="1" t="s">
        <v>163</v>
      </c>
      <c r="Q1532" s="1" t="s">
        <v>1567</v>
      </c>
      <c r="R1532" s="1">
        <v>77530</v>
      </c>
      <c r="S1532" s="2">
        <v>42145</v>
      </c>
      <c r="T1532" s="2">
        <v>42147</v>
      </c>
      <c r="U1532" s="1">
        <v>-11.281499999999999</v>
      </c>
      <c r="V1532" s="1">
        <v>16</v>
      </c>
      <c r="W1532" s="1">
        <v>33.770000000000003</v>
      </c>
      <c r="X1532" s="1">
        <v>89982</v>
      </c>
      <c r="Y1532" s="1">
        <f>Table1[[#This Row],[Unit Price]]-Table1[[#This Row],[Discount]]</f>
        <v>2.04</v>
      </c>
      <c r="Z1532" s="1" t="s">
        <v>3220</v>
      </c>
    </row>
    <row r="1533" spans="1:26" x14ac:dyDescent="0.2">
      <c r="A1533" s="3">
        <v>19</v>
      </c>
      <c r="B1533" s="3" t="s">
        <v>2588</v>
      </c>
      <c r="C1533" s="3" t="s">
        <v>46</v>
      </c>
      <c r="D1533" s="3">
        <v>7.0000000000000007E-2</v>
      </c>
      <c r="E1533" s="3">
        <v>12.99</v>
      </c>
      <c r="F1533" s="3">
        <v>9.44</v>
      </c>
      <c r="G1533" s="3" t="s">
        <v>14</v>
      </c>
      <c r="H1533" s="3" t="s">
        <v>3</v>
      </c>
      <c r="I1533" s="3" t="s">
        <v>16</v>
      </c>
      <c r="J1533" s="3" t="s">
        <v>32</v>
      </c>
      <c r="K1533" s="3" t="s">
        <v>120</v>
      </c>
      <c r="L1533" s="3" t="s">
        <v>2589</v>
      </c>
      <c r="M1533" s="3">
        <v>0.39</v>
      </c>
      <c r="N1533" s="3" t="s">
        <v>8</v>
      </c>
      <c r="O1533" s="3" t="s">
        <v>35</v>
      </c>
      <c r="P1533" s="3" t="s">
        <v>253</v>
      </c>
      <c r="Q1533" s="3" t="s">
        <v>2590</v>
      </c>
      <c r="R1533" s="3">
        <v>59801</v>
      </c>
      <c r="S1533" s="4">
        <v>42145</v>
      </c>
      <c r="T1533" s="4">
        <v>42147</v>
      </c>
      <c r="U1533" s="3">
        <v>-114.6399</v>
      </c>
      <c r="V1533" s="3">
        <v>18</v>
      </c>
      <c r="W1533" s="3">
        <v>231.79</v>
      </c>
      <c r="X1533" s="3">
        <v>90032</v>
      </c>
      <c r="Y1533" s="3">
        <f>Table1[[#This Row],[Unit Price]]-Table1[[#This Row],[Discount]]</f>
        <v>12.92</v>
      </c>
      <c r="Z1533" s="3" t="s">
        <v>3221</v>
      </c>
    </row>
    <row r="1534" spans="1:26" x14ac:dyDescent="0.2">
      <c r="A1534" s="1">
        <v>21</v>
      </c>
      <c r="B1534" s="1" t="s">
        <v>2496</v>
      </c>
      <c r="C1534" s="1" t="s">
        <v>46</v>
      </c>
      <c r="D1534" s="1">
        <v>0.08</v>
      </c>
      <c r="E1534" s="1">
        <v>5</v>
      </c>
      <c r="F1534" s="1">
        <v>3.39</v>
      </c>
      <c r="G1534" s="1" t="s">
        <v>14</v>
      </c>
      <c r="H1534" s="1" t="s">
        <v>3</v>
      </c>
      <c r="I1534" s="1" t="s">
        <v>24</v>
      </c>
      <c r="J1534" s="1" t="s">
        <v>152</v>
      </c>
      <c r="K1534" s="1" t="s">
        <v>26</v>
      </c>
      <c r="L1534" s="1" t="s">
        <v>2591</v>
      </c>
      <c r="M1534" s="1">
        <v>0.37</v>
      </c>
      <c r="N1534" s="1" t="s">
        <v>8</v>
      </c>
      <c r="O1534" s="1" t="s">
        <v>87</v>
      </c>
      <c r="P1534" s="1" t="s">
        <v>88</v>
      </c>
      <c r="Q1534" s="1" t="s">
        <v>89</v>
      </c>
      <c r="R1534" s="1">
        <v>10012</v>
      </c>
      <c r="S1534" s="2">
        <v>42145</v>
      </c>
      <c r="T1534" s="2">
        <v>42146</v>
      </c>
      <c r="U1534" s="1">
        <v>-17.489999999999998</v>
      </c>
      <c r="V1534" s="1">
        <v>58</v>
      </c>
      <c r="W1534" s="1">
        <v>293.06</v>
      </c>
      <c r="X1534" s="1">
        <v>42949</v>
      </c>
      <c r="Y1534" s="1">
        <f>Table1[[#This Row],[Unit Price]]-Table1[[#This Row],[Discount]]</f>
        <v>4.92</v>
      </c>
      <c r="Z1534" s="1" t="s">
        <v>3222</v>
      </c>
    </row>
    <row r="1535" spans="1:26" x14ac:dyDescent="0.2">
      <c r="A1535" s="3">
        <v>21</v>
      </c>
      <c r="B1535" s="3" t="s">
        <v>2496</v>
      </c>
      <c r="C1535" s="3" t="s">
        <v>46</v>
      </c>
      <c r="D1535" s="3">
        <v>7.0000000000000007E-2</v>
      </c>
      <c r="E1535" s="3">
        <v>12.99</v>
      </c>
      <c r="F1535" s="3">
        <v>9.44</v>
      </c>
      <c r="G1535" s="3" t="s">
        <v>14</v>
      </c>
      <c r="H1535" s="3" t="s">
        <v>3</v>
      </c>
      <c r="I1535" s="3" t="s">
        <v>16</v>
      </c>
      <c r="J1535" s="3" t="s">
        <v>32</v>
      </c>
      <c r="K1535" s="3" t="s">
        <v>120</v>
      </c>
      <c r="L1535" s="3" t="s">
        <v>2589</v>
      </c>
      <c r="M1535" s="3">
        <v>0.39</v>
      </c>
      <c r="N1535" s="3" t="s">
        <v>8</v>
      </c>
      <c r="O1535" s="3" t="s">
        <v>87</v>
      </c>
      <c r="P1535" s="3" t="s">
        <v>88</v>
      </c>
      <c r="Q1535" s="3" t="s">
        <v>89</v>
      </c>
      <c r="R1535" s="3">
        <v>10012</v>
      </c>
      <c r="S1535" s="4">
        <v>42145</v>
      </c>
      <c r="T1535" s="4">
        <v>42147</v>
      </c>
      <c r="U1535" s="3">
        <v>-114.6399</v>
      </c>
      <c r="V1535" s="3">
        <v>71</v>
      </c>
      <c r="W1535" s="3">
        <v>914.29</v>
      </c>
      <c r="X1535" s="3">
        <v>42949</v>
      </c>
      <c r="Y1535" s="3">
        <f>Table1[[#This Row],[Unit Price]]-Table1[[#This Row],[Discount]]</f>
        <v>12.92</v>
      </c>
      <c r="Z1535" s="3" t="s">
        <v>3222</v>
      </c>
    </row>
    <row r="1536" spans="1:26" x14ac:dyDescent="0.2">
      <c r="A1536" s="1">
        <v>3206</v>
      </c>
      <c r="B1536" s="1" t="s">
        <v>1902</v>
      </c>
      <c r="C1536" s="1" t="s">
        <v>46</v>
      </c>
      <c r="D1536" s="1">
        <v>0.06</v>
      </c>
      <c r="E1536" s="1">
        <v>218.08</v>
      </c>
      <c r="F1536" s="1">
        <v>18.059999999999999</v>
      </c>
      <c r="G1536" s="1" t="s">
        <v>63</v>
      </c>
      <c r="H1536" s="1" t="s">
        <v>15</v>
      </c>
      <c r="I1536" s="1" t="s">
        <v>4</v>
      </c>
      <c r="J1536" s="1" t="s">
        <v>85</v>
      </c>
      <c r="K1536" s="1" t="s">
        <v>40</v>
      </c>
      <c r="L1536" s="1" t="s">
        <v>2592</v>
      </c>
      <c r="M1536" s="1">
        <v>0.56999999999999995</v>
      </c>
      <c r="N1536" s="1" t="s">
        <v>8</v>
      </c>
      <c r="O1536" s="1" t="s">
        <v>35</v>
      </c>
      <c r="P1536" s="1" t="s">
        <v>466</v>
      </c>
      <c r="Q1536" s="1" t="s">
        <v>1904</v>
      </c>
      <c r="R1536" s="1">
        <v>83301</v>
      </c>
      <c r="S1536" s="2">
        <v>42145</v>
      </c>
      <c r="T1536" s="2">
        <v>42147</v>
      </c>
      <c r="U1536" s="1">
        <v>969.42</v>
      </c>
      <c r="V1536" s="1">
        <v>7</v>
      </c>
      <c r="W1536" s="1">
        <v>1488.51</v>
      </c>
      <c r="X1536" s="1">
        <v>87934</v>
      </c>
      <c r="Y1536" s="1">
        <f>Table1[[#This Row],[Unit Price]]-Table1[[#This Row],[Discount]]</f>
        <v>218.02</v>
      </c>
      <c r="Z1536" s="1" t="s">
        <v>3221</v>
      </c>
    </row>
    <row r="1537" spans="1:26" x14ac:dyDescent="0.2">
      <c r="A1537" s="3">
        <v>2385</v>
      </c>
      <c r="B1537" s="3" t="s">
        <v>2593</v>
      </c>
      <c r="C1537" s="3" t="s">
        <v>1</v>
      </c>
      <c r="D1537" s="3">
        <v>0.1</v>
      </c>
      <c r="E1537" s="3">
        <v>130.97999999999999</v>
      </c>
      <c r="F1537" s="3">
        <v>30</v>
      </c>
      <c r="G1537" s="3" t="s">
        <v>2</v>
      </c>
      <c r="H1537" s="3" t="s">
        <v>3</v>
      </c>
      <c r="I1537" s="3" t="s">
        <v>4</v>
      </c>
      <c r="J1537" s="3" t="s">
        <v>85</v>
      </c>
      <c r="K1537" s="3" t="s">
        <v>33</v>
      </c>
      <c r="L1537" s="3" t="s">
        <v>2175</v>
      </c>
      <c r="M1537" s="3">
        <v>0.78</v>
      </c>
      <c r="N1537" s="3" t="s">
        <v>8</v>
      </c>
      <c r="O1537" s="3" t="s">
        <v>35</v>
      </c>
      <c r="P1537" s="3" t="s">
        <v>616</v>
      </c>
      <c r="Q1537" s="3" t="s">
        <v>2594</v>
      </c>
      <c r="R1537" s="3">
        <v>88001</v>
      </c>
      <c r="S1537" s="4">
        <v>42146</v>
      </c>
      <c r="T1537" s="4">
        <v>42148</v>
      </c>
      <c r="U1537" s="3">
        <v>2000.11</v>
      </c>
      <c r="V1537" s="3">
        <v>18</v>
      </c>
      <c r="W1537" s="3">
        <v>2259.9899999999998</v>
      </c>
      <c r="X1537" s="3">
        <v>89184</v>
      </c>
      <c r="Y1537" s="3">
        <f>Table1[[#This Row],[Unit Price]]-Table1[[#This Row],[Discount]]</f>
        <v>130.88</v>
      </c>
      <c r="Z1537" s="3" t="s">
        <v>3221</v>
      </c>
    </row>
    <row r="1538" spans="1:26" x14ac:dyDescent="0.2">
      <c r="A1538" s="1">
        <v>2699</v>
      </c>
      <c r="B1538" s="1" t="s">
        <v>2065</v>
      </c>
      <c r="C1538" s="1" t="s">
        <v>1</v>
      </c>
      <c r="D1538" s="1">
        <v>0.06</v>
      </c>
      <c r="E1538" s="1">
        <v>4.9800000000000004</v>
      </c>
      <c r="F1538" s="1">
        <v>4.95</v>
      </c>
      <c r="G1538" s="1" t="s">
        <v>14</v>
      </c>
      <c r="H1538" s="1" t="s">
        <v>70</v>
      </c>
      <c r="I1538" s="1" t="s">
        <v>24</v>
      </c>
      <c r="J1538" s="1" t="s">
        <v>48</v>
      </c>
      <c r="K1538" s="1" t="s">
        <v>49</v>
      </c>
      <c r="L1538" s="1" t="s">
        <v>2595</v>
      </c>
      <c r="M1538" s="1">
        <v>0.37</v>
      </c>
      <c r="N1538" s="1" t="s">
        <v>8</v>
      </c>
      <c r="O1538" s="1" t="s">
        <v>35</v>
      </c>
      <c r="P1538" s="1" t="s">
        <v>564</v>
      </c>
      <c r="Q1538" s="1" t="s">
        <v>2067</v>
      </c>
      <c r="R1538" s="1">
        <v>86442</v>
      </c>
      <c r="S1538" s="2">
        <v>42146</v>
      </c>
      <c r="T1538" s="2">
        <v>42148</v>
      </c>
      <c r="U1538" s="1">
        <v>-103.224</v>
      </c>
      <c r="V1538" s="1">
        <v>16</v>
      </c>
      <c r="W1538" s="1">
        <v>78.989999999999995</v>
      </c>
      <c r="X1538" s="1">
        <v>87677</v>
      </c>
      <c r="Y1538" s="1">
        <f>Table1[[#This Row],[Unit Price]]-Table1[[#This Row],[Discount]]</f>
        <v>4.9200000000000008</v>
      </c>
      <c r="Z1538" s="1" t="s">
        <v>3221</v>
      </c>
    </row>
    <row r="1539" spans="1:26" x14ac:dyDescent="0.2">
      <c r="A1539" s="3">
        <v>181</v>
      </c>
      <c r="B1539" s="3" t="s">
        <v>1263</v>
      </c>
      <c r="C1539" s="3" t="s">
        <v>13</v>
      </c>
      <c r="D1539" s="3">
        <v>7.0000000000000007E-2</v>
      </c>
      <c r="E1539" s="3">
        <v>1.68</v>
      </c>
      <c r="F1539" s="3">
        <v>1.57</v>
      </c>
      <c r="G1539" s="3" t="s">
        <v>14</v>
      </c>
      <c r="H1539" s="3" t="s">
        <v>70</v>
      </c>
      <c r="I1539" s="3" t="s">
        <v>24</v>
      </c>
      <c r="J1539" s="3" t="s">
        <v>25</v>
      </c>
      <c r="K1539" s="3" t="s">
        <v>26</v>
      </c>
      <c r="L1539" s="3" t="s">
        <v>550</v>
      </c>
      <c r="M1539" s="3">
        <v>0.59</v>
      </c>
      <c r="N1539" s="3" t="s">
        <v>8</v>
      </c>
      <c r="O1539" s="3" t="s">
        <v>35</v>
      </c>
      <c r="P1539" s="3" t="s">
        <v>66</v>
      </c>
      <c r="Q1539" s="3" t="s">
        <v>917</v>
      </c>
      <c r="R1539" s="3">
        <v>94122</v>
      </c>
      <c r="S1539" s="4">
        <v>42146</v>
      </c>
      <c r="T1539" s="4">
        <v>42147</v>
      </c>
      <c r="U1539" s="3">
        <v>-35.75</v>
      </c>
      <c r="V1539" s="3">
        <v>116</v>
      </c>
      <c r="W1539" s="3">
        <v>186.59</v>
      </c>
      <c r="X1539" s="3">
        <v>3585</v>
      </c>
      <c r="Y1539" s="3">
        <f>Table1[[#This Row],[Unit Price]]-Table1[[#This Row],[Discount]]</f>
        <v>1.6099999999999999</v>
      </c>
      <c r="Z1539" s="3" t="s">
        <v>3221</v>
      </c>
    </row>
    <row r="1540" spans="1:26" x14ac:dyDescent="0.2">
      <c r="A1540" s="1">
        <v>188</v>
      </c>
      <c r="B1540" s="1" t="s">
        <v>2596</v>
      </c>
      <c r="C1540" s="1" t="s">
        <v>13</v>
      </c>
      <c r="D1540" s="1">
        <v>7.0000000000000007E-2</v>
      </c>
      <c r="E1540" s="1">
        <v>10.06</v>
      </c>
      <c r="F1540" s="1">
        <v>2.06</v>
      </c>
      <c r="G1540" s="1" t="s">
        <v>14</v>
      </c>
      <c r="H1540" s="1" t="s">
        <v>70</v>
      </c>
      <c r="I1540" s="1" t="s">
        <v>24</v>
      </c>
      <c r="J1540" s="1" t="s">
        <v>64</v>
      </c>
      <c r="K1540" s="1" t="s">
        <v>26</v>
      </c>
      <c r="L1540" s="1" t="s">
        <v>149</v>
      </c>
      <c r="M1540" s="1">
        <v>0.39</v>
      </c>
      <c r="N1540" s="1" t="s">
        <v>8</v>
      </c>
      <c r="O1540" s="1" t="s">
        <v>28</v>
      </c>
      <c r="P1540" s="1" t="s">
        <v>163</v>
      </c>
      <c r="Q1540" s="1" t="s">
        <v>1933</v>
      </c>
      <c r="R1540" s="1">
        <v>76240</v>
      </c>
      <c r="S1540" s="2">
        <v>42146</v>
      </c>
      <c r="T1540" s="2">
        <v>42146</v>
      </c>
      <c r="U1540" s="1">
        <v>152.65559999999999</v>
      </c>
      <c r="V1540" s="1">
        <v>23</v>
      </c>
      <c r="W1540" s="1">
        <v>221.24</v>
      </c>
      <c r="X1540" s="1">
        <v>88361</v>
      </c>
      <c r="Y1540" s="1">
        <f>Table1[[#This Row],[Unit Price]]-Table1[[#This Row],[Discount]]</f>
        <v>9.99</v>
      </c>
      <c r="Z1540" s="1" t="s">
        <v>3220</v>
      </c>
    </row>
    <row r="1541" spans="1:26" x14ac:dyDescent="0.2">
      <c r="A1541" s="3">
        <v>188</v>
      </c>
      <c r="B1541" s="3" t="s">
        <v>2596</v>
      </c>
      <c r="C1541" s="3" t="s">
        <v>13</v>
      </c>
      <c r="D1541" s="3">
        <v>7.0000000000000007E-2</v>
      </c>
      <c r="E1541" s="3">
        <v>1.68</v>
      </c>
      <c r="F1541" s="3">
        <v>1.57</v>
      </c>
      <c r="G1541" s="3" t="s">
        <v>14</v>
      </c>
      <c r="H1541" s="3" t="s">
        <v>70</v>
      </c>
      <c r="I1541" s="3" t="s">
        <v>24</v>
      </c>
      <c r="J1541" s="3" t="s">
        <v>25</v>
      </c>
      <c r="K1541" s="3" t="s">
        <v>26</v>
      </c>
      <c r="L1541" s="3" t="s">
        <v>550</v>
      </c>
      <c r="M1541" s="3">
        <v>0.59</v>
      </c>
      <c r="N1541" s="3" t="s">
        <v>8</v>
      </c>
      <c r="O1541" s="3" t="s">
        <v>28</v>
      </c>
      <c r="P1541" s="3" t="s">
        <v>163</v>
      </c>
      <c r="Q1541" s="3" t="s">
        <v>1933</v>
      </c>
      <c r="R1541" s="3">
        <v>76240</v>
      </c>
      <c r="S1541" s="4">
        <v>42146</v>
      </c>
      <c r="T1541" s="4">
        <v>42147</v>
      </c>
      <c r="U1541" s="3">
        <v>7.15</v>
      </c>
      <c r="V1541" s="3">
        <v>29</v>
      </c>
      <c r="W1541" s="3">
        <v>46.65</v>
      </c>
      <c r="X1541" s="3">
        <v>88361</v>
      </c>
      <c r="Y1541" s="3">
        <f>Table1[[#This Row],[Unit Price]]-Table1[[#This Row],[Discount]]</f>
        <v>1.6099999999999999</v>
      </c>
      <c r="Z1541" s="3" t="s">
        <v>3220</v>
      </c>
    </row>
    <row r="1542" spans="1:26" x14ac:dyDescent="0.2">
      <c r="A1542" s="1">
        <v>1246</v>
      </c>
      <c r="B1542" s="1" t="s">
        <v>1987</v>
      </c>
      <c r="C1542" s="1" t="s">
        <v>23</v>
      </c>
      <c r="D1542" s="1">
        <v>0.03</v>
      </c>
      <c r="E1542" s="1">
        <v>256.99</v>
      </c>
      <c r="F1542" s="1">
        <v>11.25</v>
      </c>
      <c r="G1542" s="1" t="s">
        <v>14</v>
      </c>
      <c r="H1542" s="1" t="s">
        <v>47</v>
      </c>
      <c r="I1542" s="1" t="s">
        <v>16</v>
      </c>
      <c r="J1542" s="1" t="s">
        <v>17</v>
      </c>
      <c r="K1542" s="1" t="s">
        <v>49</v>
      </c>
      <c r="L1542" s="1" t="s">
        <v>2597</v>
      </c>
      <c r="M1542" s="1">
        <v>0.51</v>
      </c>
      <c r="N1542" s="1" t="s">
        <v>8</v>
      </c>
      <c r="O1542" s="1" t="s">
        <v>87</v>
      </c>
      <c r="P1542" s="1" t="s">
        <v>88</v>
      </c>
      <c r="Q1542" s="1" t="s">
        <v>89</v>
      </c>
      <c r="R1542" s="1">
        <v>10009</v>
      </c>
      <c r="S1542" s="2">
        <v>42146</v>
      </c>
      <c r="T1542" s="2">
        <v>42146</v>
      </c>
      <c r="U1542" s="1">
        <v>1489.8</v>
      </c>
      <c r="V1542" s="1">
        <v>32</v>
      </c>
      <c r="W1542" s="1">
        <v>8216.2800000000007</v>
      </c>
      <c r="X1542" s="1">
        <v>46853</v>
      </c>
      <c r="Y1542" s="1">
        <f>Table1[[#This Row],[Unit Price]]-Table1[[#This Row],[Discount]]</f>
        <v>256.96000000000004</v>
      </c>
      <c r="Z1542" s="1" t="s">
        <v>3222</v>
      </c>
    </row>
    <row r="1543" spans="1:26" x14ac:dyDescent="0.2">
      <c r="A1543" s="3">
        <v>1257</v>
      </c>
      <c r="B1543" s="3" t="s">
        <v>2257</v>
      </c>
      <c r="C1543" s="3" t="s">
        <v>92</v>
      </c>
      <c r="D1543" s="3">
        <v>0.01</v>
      </c>
      <c r="E1543" s="3">
        <v>115.99</v>
      </c>
      <c r="F1543" s="3">
        <v>56.14</v>
      </c>
      <c r="G1543" s="3" t="s">
        <v>2</v>
      </c>
      <c r="H1543" s="3" t="s">
        <v>47</v>
      </c>
      <c r="I1543" s="3" t="s">
        <v>16</v>
      </c>
      <c r="J1543" s="3" t="s">
        <v>32</v>
      </c>
      <c r="K1543" s="3" t="s">
        <v>33</v>
      </c>
      <c r="L1543" s="3" t="s">
        <v>456</v>
      </c>
      <c r="M1543" s="3">
        <v>0.4</v>
      </c>
      <c r="N1543" s="3" t="s">
        <v>8</v>
      </c>
      <c r="O1543" s="3" t="s">
        <v>35</v>
      </c>
      <c r="P1543" s="3" t="s">
        <v>36</v>
      </c>
      <c r="Q1543" s="3" t="s">
        <v>1099</v>
      </c>
      <c r="R1543" s="3">
        <v>80013</v>
      </c>
      <c r="S1543" s="4">
        <v>42146</v>
      </c>
      <c r="T1543" s="4">
        <v>42147</v>
      </c>
      <c r="U1543" s="3">
        <v>-164.39519999999999</v>
      </c>
      <c r="V1543" s="3">
        <v>5</v>
      </c>
      <c r="W1543" s="3">
        <v>604.35</v>
      </c>
      <c r="X1543" s="3">
        <v>86535</v>
      </c>
      <c r="Y1543" s="3">
        <f>Table1[[#This Row],[Unit Price]]-Table1[[#This Row],[Discount]]</f>
        <v>115.97999999999999</v>
      </c>
      <c r="Z1543" s="3" t="s">
        <v>3221</v>
      </c>
    </row>
    <row r="1544" spans="1:26" x14ac:dyDescent="0.2">
      <c r="A1544" s="1">
        <v>2976</v>
      </c>
      <c r="B1544" s="1" t="s">
        <v>2598</v>
      </c>
      <c r="C1544" s="1" t="s">
        <v>92</v>
      </c>
      <c r="D1544" s="1">
        <v>0.01</v>
      </c>
      <c r="E1544" s="1">
        <v>35.99</v>
      </c>
      <c r="F1544" s="1">
        <v>0.99</v>
      </c>
      <c r="G1544" s="1" t="s">
        <v>14</v>
      </c>
      <c r="H1544" s="1" t="s">
        <v>3</v>
      </c>
      <c r="I1544" s="1" t="s">
        <v>16</v>
      </c>
      <c r="J1544" s="1" t="s">
        <v>111</v>
      </c>
      <c r="K1544" s="1" t="s">
        <v>18</v>
      </c>
      <c r="L1544" s="1" t="s">
        <v>1961</v>
      </c>
      <c r="M1544" s="1">
        <v>0.35</v>
      </c>
      <c r="N1544" s="1" t="s">
        <v>8</v>
      </c>
      <c r="O1544" s="1" t="s">
        <v>28</v>
      </c>
      <c r="P1544" s="1" t="s">
        <v>333</v>
      </c>
      <c r="Q1544" s="1" t="s">
        <v>2599</v>
      </c>
      <c r="R1544" s="1">
        <v>53154</v>
      </c>
      <c r="S1544" s="2">
        <v>42146</v>
      </c>
      <c r="T1544" s="2">
        <v>42147</v>
      </c>
      <c r="U1544" s="1">
        <v>882.48239999999998</v>
      </c>
      <c r="V1544" s="1">
        <v>41</v>
      </c>
      <c r="W1544" s="1">
        <v>1278.96</v>
      </c>
      <c r="X1544" s="1">
        <v>89047</v>
      </c>
      <c r="Y1544" s="1">
        <f>Table1[[#This Row],[Unit Price]]-Table1[[#This Row],[Discount]]</f>
        <v>35.980000000000004</v>
      </c>
      <c r="Z1544" s="1" t="s">
        <v>3220</v>
      </c>
    </row>
    <row r="1545" spans="1:26" x14ac:dyDescent="0.2">
      <c r="A1545" s="3">
        <v>2198</v>
      </c>
      <c r="B1545" s="3" t="s">
        <v>2600</v>
      </c>
      <c r="C1545" s="3" t="s">
        <v>46</v>
      </c>
      <c r="D1545" s="3">
        <v>0.03</v>
      </c>
      <c r="E1545" s="3">
        <v>25.98</v>
      </c>
      <c r="F1545" s="3">
        <v>4.08</v>
      </c>
      <c r="G1545" s="3" t="s">
        <v>14</v>
      </c>
      <c r="H1545" s="3" t="s">
        <v>3</v>
      </c>
      <c r="I1545" s="3" t="s">
        <v>24</v>
      </c>
      <c r="J1545" s="3" t="s">
        <v>25</v>
      </c>
      <c r="K1545" s="3" t="s">
        <v>18</v>
      </c>
      <c r="L1545" s="3" t="s">
        <v>2601</v>
      </c>
      <c r="M1545" s="3">
        <v>0.56999999999999995</v>
      </c>
      <c r="N1545" s="3" t="s">
        <v>8</v>
      </c>
      <c r="O1545" s="3" t="s">
        <v>87</v>
      </c>
      <c r="P1545" s="3" t="s">
        <v>88</v>
      </c>
      <c r="Q1545" s="3" t="s">
        <v>2602</v>
      </c>
      <c r="R1545" s="3">
        <v>11757</v>
      </c>
      <c r="S1545" s="4">
        <v>42146</v>
      </c>
      <c r="T1545" s="4">
        <v>42149</v>
      </c>
      <c r="U1545" s="3">
        <v>295.90649999999999</v>
      </c>
      <c r="V1545" s="3">
        <v>16</v>
      </c>
      <c r="W1545" s="3">
        <v>428.85</v>
      </c>
      <c r="X1545" s="3">
        <v>89174</v>
      </c>
      <c r="Y1545" s="3">
        <f>Table1[[#This Row],[Unit Price]]-Table1[[#This Row],[Discount]]</f>
        <v>25.95</v>
      </c>
      <c r="Z1545" s="3" t="s">
        <v>3222</v>
      </c>
    </row>
    <row r="1546" spans="1:26" x14ac:dyDescent="0.2">
      <c r="A1546" s="1">
        <v>2198</v>
      </c>
      <c r="B1546" s="1" t="s">
        <v>2600</v>
      </c>
      <c r="C1546" s="1" t="s">
        <v>46</v>
      </c>
      <c r="D1546" s="1">
        <v>0.1</v>
      </c>
      <c r="E1546" s="1">
        <v>20.98</v>
      </c>
      <c r="F1546" s="1">
        <v>53.03</v>
      </c>
      <c r="G1546" s="1" t="s">
        <v>2</v>
      </c>
      <c r="H1546" s="1" t="s">
        <v>3</v>
      </c>
      <c r="I1546" s="1" t="s">
        <v>24</v>
      </c>
      <c r="J1546" s="1" t="s">
        <v>54</v>
      </c>
      <c r="K1546" s="1" t="s">
        <v>33</v>
      </c>
      <c r="L1546" s="1" t="s">
        <v>1066</v>
      </c>
      <c r="M1546" s="1">
        <v>0.78</v>
      </c>
      <c r="N1546" s="1" t="s">
        <v>8</v>
      </c>
      <c r="O1546" s="1" t="s">
        <v>87</v>
      </c>
      <c r="P1546" s="1" t="s">
        <v>88</v>
      </c>
      <c r="Q1546" s="1" t="s">
        <v>2602</v>
      </c>
      <c r="R1546" s="1">
        <v>11757</v>
      </c>
      <c r="S1546" s="2">
        <v>42146</v>
      </c>
      <c r="T1546" s="2">
        <v>42146</v>
      </c>
      <c r="U1546" s="1">
        <v>-2111.36</v>
      </c>
      <c r="V1546" s="1">
        <v>16</v>
      </c>
      <c r="W1546" s="1">
        <v>342.54</v>
      </c>
      <c r="X1546" s="1">
        <v>89174</v>
      </c>
      <c r="Y1546" s="1">
        <f>Table1[[#This Row],[Unit Price]]-Table1[[#This Row],[Discount]]</f>
        <v>20.88</v>
      </c>
      <c r="Z1546" s="1" t="s">
        <v>3222</v>
      </c>
    </row>
    <row r="1547" spans="1:26" x14ac:dyDescent="0.2">
      <c r="A1547" s="3">
        <v>2526</v>
      </c>
      <c r="B1547" s="3" t="s">
        <v>2603</v>
      </c>
      <c r="C1547" s="3" t="s">
        <v>1</v>
      </c>
      <c r="D1547" s="3">
        <v>0.01</v>
      </c>
      <c r="E1547" s="3">
        <v>2.16</v>
      </c>
      <c r="F1547" s="3">
        <v>6.05</v>
      </c>
      <c r="G1547" s="3" t="s">
        <v>14</v>
      </c>
      <c r="H1547" s="3" t="s">
        <v>70</v>
      </c>
      <c r="I1547" s="3" t="s">
        <v>24</v>
      </c>
      <c r="J1547" s="3" t="s">
        <v>48</v>
      </c>
      <c r="K1547" s="3" t="s">
        <v>49</v>
      </c>
      <c r="L1547" s="3" t="s">
        <v>872</v>
      </c>
      <c r="M1547" s="3">
        <v>0.37</v>
      </c>
      <c r="N1547" s="3" t="s">
        <v>8</v>
      </c>
      <c r="O1547" s="3" t="s">
        <v>9</v>
      </c>
      <c r="P1547" s="3" t="s">
        <v>144</v>
      </c>
      <c r="Q1547" s="3" t="s">
        <v>2005</v>
      </c>
      <c r="R1547" s="3">
        <v>70506</v>
      </c>
      <c r="S1547" s="4">
        <v>42147</v>
      </c>
      <c r="T1547" s="4">
        <v>42149</v>
      </c>
      <c r="U1547" s="3">
        <v>395.76</v>
      </c>
      <c r="V1547" s="3">
        <v>24</v>
      </c>
      <c r="W1547" s="3">
        <v>58.05</v>
      </c>
      <c r="X1547" s="3">
        <v>87208</v>
      </c>
      <c r="Y1547" s="3">
        <f>Table1[[#This Row],[Unit Price]]-Table1[[#This Row],[Discount]]</f>
        <v>2.1500000000000004</v>
      </c>
      <c r="Z1547" s="3" t="s">
        <v>3219</v>
      </c>
    </row>
    <row r="1548" spans="1:26" x14ac:dyDescent="0.2">
      <c r="A1548" s="1">
        <v>2527</v>
      </c>
      <c r="B1548" s="1" t="s">
        <v>2604</v>
      </c>
      <c r="C1548" s="1" t="s">
        <v>1</v>
      </c>
      <c r="D1548" s="1">
        <v>7.0000000000000007E-2</v>
      </c>
      <c r="E1548" s="1">
        <v>21.38</v>
      </c>
      <c r="F1548" s="1">
        <v>8.99</v>
      </c>
      <c r="G1548" s="1" t="s">
        <v>14</v>
      </c>
      <c r="H1548" s="1" t="s">
        <v>70</v>
      </c>
      <c r="I1548" s="1" t="s">
        <v>24</v>
      </c>
      <c r="J1548" s="1" t="s">
        <v>25</v>
      </c>
      <c r="K1548" s="1" t="s">
        <v>18</v>
      </c>
      <c r="L1548" s="1" t="s">
        <v>1653</v>
      </c>
      <c r="M1548" s="1">
        <v>0.59</v>
      </c>
      <c r="N1548" s="1" t="s">
        <v>8</v>
      </c>
      <c r="O1548" s="1" t="s">
        <v>9</v>
      </c>
      <c r="P1548" s="1" t="s">
        <v>144</v>
      </c>
      <c r="Q1548" s="1" t="s">
        <v>2605</v>
      </c>
      <c r="R1548" s="1">
        <v>70601</v>
      </c>
      <c r="S1548" s="2">
        <v>42147</v>
      </c>
      <c r="T1548" s="2">
        <v>42149</v>
      </c>
      <c r="U1548" s="1">
        <v>-39.396000000000001</v>
      </c>
      <c r="V1548" s="1">
        <v>3</v>
      </c>
      <c r="W1548" s="1">
        <v>68.64</v>
      </c>
      <c r="X1548" s="1">
        <v>87208</v>
      </c>
      <c r="Y1548" s="1">
        <f>Table1[[#This Row],[Unit Price]]-Table1[[#This Row],[Discount]]</f>
        <v>21.31</v>
      </c>
      <c r="Z1548" s="1" t="s">
        <v>3219</v>
      </c>
    </row>
    <row r="1549" spans="1:26" x14ac:dyDescent="0.2">
      <c r="A1549" s="3">
        <v>1182</v>
      </c>
      <c r="B1549" s="3" t="s">
        <v>2606</v>
      </c>
      <c r="C1549" s="3" t="s">
        <v>13</v>
      </c>
      <c r="D1549" s="3">
        <v>7.0000000000000007E-2</v>
      </c>
      <c r="E1549" s="3">
        <v>2.61</v>
      </c>
      <c r="F1549" s="3">
        <v>0.5</v>
      </c>
      <c r="G1549" s="3" t="s">
        <v>14</v>
      </c>
      <c r="H1549" s="3" t="s">
        <v>47</v>
      </c>
      <c r="I1549" s="3" t="s">
        <v>24</v>
      </c>
      <c r="J1549" s="3" t="s">
        <v>128</v>
      </c>
      <c r="K1549" s="3" t="s">
        <v>49</v>
      </c>
      <c r="L1549" s="3" t="s">
        <v>1343</v>
      </c>
      <c r="M1549" s="3">
        <v>0.39</v>
      </c>
      <c r="N1549" s="3" t="s">
        <v>8</v>
      </c>
      <c r="O1549" s="3" t="s">
        <v>35</v>
      </c>
      <c r="P1549" s="3" t="s">
        <v>122</v>
      </c>
      <c r="Q1549" s="3" t="s">
        <v>2607</v>
      </c>
      <c r="R1549" s="3">
        <v>84660</v>
      </c>
      <c r="S1549" s="4">
        <v>42147</v>
      </c>
      <c r="T1549" s="4">
        <v>42147</v>
      </c>
      <c r="U1549" s="3">
        <v>27.013500000000001</v>
      </c>
      <c r="V1549" s="3">
        <v>15</v>
      </c>
      <c r="W1549" s="3">
        <v>39.15</v>
      </c>
      <c r="X1549" s="3">
        <v>86913</v>
      </c>
      <c r="Y1549" s="3">
        <f>Table1[[#This Row],[Unit Price]]-Table1[[#This Row],[Discount]]</f>
        <v>2.54</v>
      </c>
      <c r="Z1549" s="3" t="s">
        <v>3221</v>
      </c>
    </row>
    <row r="1550" spans="1:26" x14ac:dyDescent="0.2">
      <c r="A1550" s="1">
        <v>3249</v>
      </c>
      <c r="B1550" s="1" t="s">
        <v>2608</v>
      </c>
      <c r="C1550" s="1" t="s">
        <v>13</v>
      </c>
      <c r="D1550" s="1">
        <v>0.03</v>
      </c>
      <c r="E1550" s="1">
        <v>42.8</v>
      </c>
      <c r="F1550" s="1">
        <v>2.99</v>
      </c>
      <c r="G1550" s="1" t="s">
        <v>14</v>
      </c>
      <c r="H1550" s="1" t="s">
        <v>70</v>
      </c>
      <c r="I1550" s="1" t="s">
        <v>24</v>
      </c>
      <c r="J1550" s="1" t="s">
        <v>48</v>
      </c>
      <c r="K1550" s="1" t="s">
        <v>49</v>
      </c>
      <c r="L1550" s="1" t="s">
        <v>2609</v>
      </c>
      <c r="M1550" s="1">
        <v>0.36</v>
      </c>
      <c r="N1550" s="1" t="s">
        <v>8</v>
      </c>
      <c r="O1550" s="1" t="s">
        <v>87</v>
      </c>
      <c r="P1550" s="1" t="s">
        <v>394</v>
      </c>
      <c r="Q1550" s="1" t="s">
        <v>2610</v>
      </c>
      <c r="R1550" s="1">
        <v>21403</v>
      </c>
      <c r="S1550" s="2">
        <v>42147</v>
      </c>
      <c r="T1550" s="2">
        <v>42148</v>
      </c>
      <c r="U1550" s="1">
        <v>462.92099999999999</v>
      </c>
      <c r="V1550" s="1">
        <v>16</v>
      </c>
      <c r="W1550" s="1">
        <v>670.9</v>
      </c>
      <c r="X1550" s="1">
        <v>87298</v>
      </c>
      <c r="Y1550" s="1">
        <f>Table1[[#This Row],[Unit Price]]-Table1[[#This Row],[Discount]]</f>
        <v>42.769999999999996</v>
      </c>
      <c r="Z1550" s="1" t="s">
        <v>3222</v>
      </c>
    </row>
    <row r="1551" spans="1:26" x14ac:dyDescent="0.2">
      <c r="A1551" s="3">
        <v>460</v>
      </c>
      <c r="B1551" s="3" t="s">
        <v>2611</v>
      </c>
      <c r="C1551" s="3" t="s">
        <v>23</v>
      </c>
      <c r="D1551" s="3">
        <v>7.0000000000000007E-2</v>
      </c>
      <c r="E1551" s="3">
        <v>16.91</v>
      </c>
      <c r="F1551" s="3">
        <v>6.25</v>
      </c>
      <c r="G1551" s="3" t="s">
        <v>14</v>
      </c>
      <c r="H1551" s="3" t="s">
        <v>47</v>
      </c>
      <c r="I1551" s="3" t="s">
        <v>24</v>
      </c>
      <c r="J1551" s="3" t="s">
        <v>54</v>
      </c>
      <c r="K1551" s="3" t="s">
        <v>49</v>
      </c>
      <c r="L1551" s="3" t="s">
        <v>2612</v>
      </c>
      <c r="M1551" s="3">
        <v>0.57999999999999996</v>
      </c>
      <c r="N1551" s="3" t="s">
        <v>8</v>
      </c>
      <c r="O1551" s="3" t="s">
        <v>87</v>
      </c>
      <c r="P1551" s="3" t="s">
        <v>373</v>
      </c>
      <c r="Q1551" s="3" t="s">
        <v>2613</v>
      </c>
      <c r="R1551" s="3">
        <v>8332</v>
      </c>
      <c r="S1551" s="4">
        <v>42147</v>
      </c>
      <c r="T1551" s="4">
        <v>42154</v>
      </c>
      <c r="U1551" s="3">
        <v>7.9</v>
      </c>
      <c r="V1551" s="3">
        <v>31</v>
      </c>
      <c r="W1551" s="3">
        <v>492.9</v>
      </c>
      <c r="X1551" s="3">
        <v>86014</v>
      </c>
      <c r="Y1551" s="3">
        <f>Table1[[#This Row],[Unit Price]]-Table1[[#This Row],[Discount]]</f>
        <v>16.84</v>
      </c>
      <c r="Z1551" s="3" t="s">
        <v>3222</v>
      </c>
    </row>
    <row r="1552" spans="1:26" x14ac:dyDescent="0.2">
      <c r="A1552" s="1">
        <v>2858</v>
      </c>
      <c r="B1552" s="1" t="s">
        <v>2527</v>
      </c>
      <c r="C1552" s="1" t="s">
        <v>23</v>
      </c>
      <c r="D1552" s="1">
        <v>0.04</v>
      </c>
      <c r="E1552" s="1">
        <v>67.28</v>
      </c>
      <c r="F1552" s="1">
        <v>19.989999999999998</v>
      </c>
      <c r="G1552" s="1" t="s">
        <v>14</v>
      </c>
      <c r="H1552" s="1" t="s">
        <v>70</v>
      </c>
      <c r="I1552" s="1" t="s">
        <v>24</v>
      </c>
      <c r="J1552" s="1" t="s">
        <v>48</v>
      </c>
      <c r="K1552" s="1" t="s">
        <v>49</v>
      </c>
      <c r="L1552" s="1" t="s">
        <v>1927</v>
      </c>
      <c r="M1552" s="1">
        <v>0.4</v>
      </c>
      <c r="N1552" s="1" t="s">
        <v>8</v>
      </c>
      <c r="O1552" s="1" t="s">
        <v>9</v>
      </c>
      <c r="P1552" s="1" t="s">
        <v>99</v>
      </c>
      <c r="Q1552" s="1" t="s">
        <v>1339</v>
      </c>
      <c r="R1552" s="1">
        <v>32259</v>
      </c>
      <c r="S1552" s="2">
        <v>42147</v>
      </c>
      <c r="T1552" s="2">
        <v>42152</v>
      </c>
      <c r="U1552" s="1">
        <v>14.754</v>
      </c>
      <c r="V1552" s="1">
        <v>30</v>
      </c>
      <c r="W1552" s="1">
        <v>2051.6799999999998</v>
      </c>
      <c r="X1552" s="1">
        <v>88282</v>
      </c>
      <c r="Y1552" s="1">
        <f>Table1[[#This Row],[Unit Price]]-Table1[[#This Row],[Discount]]</f>
        <v>67.239999999999995</v>
      </c>
      <c r="Z1552" s="1" t="s">
        <v>3219</v>
      </c>
    </row>
    <row r="1553" spans="1:26" x14ac:dyDescent="0.2">
      <c r="A1553" s="3">
        <v>2858</v>
      </c>
      <c r="B1553" s="3" t="s">
        <v>2527</v>
      </c>
      <c r="C1553" s="3" t="s">
        <v>23</v>
      </c>
      <c r="D1553" s="3">
        <v>0.1</v>
      </c>
      <c r="E1553" s="3">
        <v>130.97999999999999</v>
      </c>
      <c r="F1553" s="3">
        <v>54.74</v>
      </c>
      <c r="G1553" s="3" t="s">
        <v>2</v>
      </c>
      <c r="H1553" s="3" t="s">
        <v>70</v>
      </c>
      <c r="I1553" s="3" t="s">
        <v>4</v>
      </c>
      <c r="J1553" s="3" t="s">
        <v>93</v>
      </c>
      <c r="K1553" s="3" t="s">
        <v>6</v>
      </c>
      <c r="L1553" s="3" t="s">
        <v>1379</v>
      </c>
      <c r="M1553" s="3">
        <v>0.69</v>
      </c>
      <c r="N1553" s="3" t="s">
        <v>8</v>
      </c>
      <c r="O1553" s="3" t="s">
        <v>9</v>
      </c>
      <c r="P1553" s="3" t="s">
        <v>99</v>
      </c>
      <c r="Q1553" s="3" t="s">
        <v>1339</v>
      </c>
      <c r="R1553" s="3">
        <v>32259</v>
      </c>
      <c r="S1553" s="4">
        <v>42147</v>
      </c>
      <c r="T1553" s="4">
        <v>42147</v>
      </c>
      <c r="U1553" s="3">
        <v>669.61199999999997</v>
      </c>
      <c r="V1553" s="3">
        <v>42</v>
      </c>
      <c r="W1553" s="3">
        <v>5295.03</v>
      </c>
      <c r="X1553" s="3">
        <v>88282</v>
      </c>
      <c r="Y1553" s="3">
        <f>Table1[[#This Row],[Unit Price]]-Table1[[#This Row],[Discount]]</f>
        <v>130.88</v>
      </c>
      <c r="Z1553" s="3" t="s">
        <v>3219</v>
      </c>
    </row>
    <row r="1554" spans="1:26" x14ac:dyDescent="0.2">
      <c r="A1554" s="1">
        <v>2858</v>
      </c>
      <c r="B1554" s="1" t="s">
        <v>2527</v>
      </c>
      <c r="C1554" s="1" t="s">
        <v>23</v>
      </c>
      <c r="D1554" s="1">
        <v>0.04</v>
      </c>
      <c r="E1554" s="1">
        <v>2.78</v>
      </c>
      <c r="F1554" s="1">
        <v>1.25</v>
      </c>
      <c r="G1554" s="1" t="s">
        <v>14</v>
      </c>
      <c r="H1554" s="1" t="s">
        <v>70</v>
      </c>
      <c r="I1554" s="1" t="s">
        <v>24</v>
      </c>
      <c r="J1554" s="1" t="s">
        <v>25</v>
      </c>
      <c r="K1554" s="1" t="s">
        <v>26</v>
      </c>
      <c r="L1554" s="1" t="s">
        <v>358</v>
      </c>
      <c r="M1554" s="1">
        <v>0.59</v>
      </c>
      <c r="N1554" s="1" t="s">
        <v>8</v>
      </c>
      <c r="O1554" s="1" t="s">
        <v>9</v>
      </c>
      <c r="P1554" s="1" t="s">
        <v>99</v>
      </c>
      <c r="Q1554" s="1" t="s">
        <v>1339</v>
      </c>
      <c r="R1554" s="1">
        <v>32259</v>
      </c>
      <c r="S1554" s="2">
        <v>42147</v>
      </c>
      <c r="T1554" s="2">
        <v>42147</v>
      </c>
      <c r="U1554" s="1">
        <v>213</v>
      </c>
      <c r="V1554" s="1">
        <v>28</v>
      </c>
      <c r="W1554" s="1">
        <v>80.27</v>
      </c>
      <c r="X1554" s="1">
        <v>88282</v>
      </c>
      <c r="Y1554" s="1">
        <f>Table1[[#This Row],[Unit Price]]-Table1[[#This Row],[Discount]]</f>
        <v>2.7399999999999998</v>
      </c>
      <c r="Z1554" s="1" t="s">
        <v>3219</v>
      </c>
    </row>
    <row r="1555" spans="1:26" x14ac:dyDescent="0.2">
      <c r="A1555" s="3">
        <v>398</v>
      </c>
      <c r="B1555" s="3" t="s">
        <v>2614</v>
      </c>
      <c r="C1555" s="3" t="s">
        <v>92</v>
      </c>
      <c r="D1555" s="3">
        <v>0.05</v>
      </c>
      <c r="E1555" s="3">
        <v>63.94</v>
      </c>
      <c r="F1555" s="3">
        <v>14.48</v>
      </c>
      <c r="G1555" s="3" t="s">
        <v>14</v>
      </c>
      <c r="H1555" s="3" t="s">
        <v>70</v>
      </c>
      <c r="I1555" s="3" t="s">
        <v>4</v>
      </c>
      <c r="J1555" s="3" t="s">
        <v>102</v>
      </c>
      <c r="K1555" s="3" t="s">
        <v>49</v>
      </c>
      <c r="L1555" s="3" t="s">
        <v>1970</v>
      </c>
      <c r="M1555" s="3">
        <v>0.46</v>
      </c>
      <c r="N1555" s="3" t="s">
        <v>8</v>
      </c>
      <c r="O1555" s="3" t="s">
        <v>87</v>
      </c>
      <c r="P1555" s="3" t="s">
        <v>293</v>
      </c>
      <c r="Q1555" s="3" t="s">
        <v>2615</v>
      </c>
      <c r="R1555" s="3">
        <v>45406</v>
      </c>
      <c r="S1555" s="4">
        <v>42147</v>
      </c>
      <c r="T1555" s="4">
        <v>42149</v>
      </c>
      <c r="U1555" s="3">
        <v>1372.6307999999999</v>
      </c>
      <c r="V1555" s="3">
        <v>31</v>
      </c>
      <c r="W1555" s="3">
        <v>1989.32</v>
      </c>
      <c r="X1555" s="3">
        <v>89320</v>
      </c>
      <c r="Y1555" s="3">
        <f>Table1[[#This Row],[Unit Price]]-Table1[[#This Row],[Discount]]</f>
        <v>63.89</v>
      </c>
      <c r="Z1555" s="3" t="s">
        <v>3222</v>
      </c>
    </row>
    <row r="1556" spans="1:26" x14ac:dyDescent="0.2">
      <c r="A1556" s="1">
        <v>540</v>
      </c>
      <c r="B1556" s="1" t="s">
        <v>2484</v>
      </c>
      <c r="C1556" s="1" t="s">
        <v>92</v>
      </c>
      <c r="D1556" s="1">
        <v>0.05</v>
      </c>
      <c r="E1556" s="1">
        <v>204.1</v>
      </c>
      <c r="F1556" s="1">
        <v>13.99</v>
      </c>
      <c r="G1556" s="1" t="s">
        <v>14</v>
      </c>
      <c r="H1556" s="1" t="s">
        <v>3</v>
      </c>
      <c r="I1556" s="1" t="s">
        <v>16</v>
      </c>
      <c r="J1556" s="1" t="s">
        <v>32</v>
      </c>
      <c r="K1556" s="1" t="s">
        <v>120</v>
      </c>
      <c r="L1556" s="1" t="s">
        <v>2616</v>
      </c>
      <c r="M1556" s="1">
        <v>0.37</v>
      </c>
      <c r="N1556" s="1" t="s">
        <v>8</v>
      </c>
      <c r="O1556" s="1" t="s">
        <v>28</v>
      </c>
      <c r="P1556" s="1" t="s">
        <v>79</v>
      </c>
      <c r="Q1556" s="1" t="s">
        <v>2486</v>
      </c>
      <c r="R1556" s="1">
        <v>60061</v>
      </c>
      <c r="S1556" s="2">
        <v>42147</v>
      </c>
      <c r="T1556" s="2">
        <v>42149</v>
      </c>
      <c r="U1556" s="1">
        <v>5924.1122999999998</v>
      </c>
      <c r="V1556" s="1">
        <v>41</v>
      </c>
      <c r="W1556" s="1">
        <v>8585.67</v>
      </c>
      <c r="X1556" s="1">
        <v>91175</v>
      </c>
      <c r="Y1556" s="1">
        <f>Table1[[#This Row],[Unit Price]]-Table1[[#This Row],[Discount]]</f>
        <v>204.04999999999998</v>
      </c>
      <c r="Z1556" s="1" t="s">
        <v>3220</v>
      </c>
    </row>
    <row r="1557" spans="1:26" x14ac:dyDescent="0.2">
      <c r="A1557" s="3">
        <v>2458</v>
      </c>
      <c r="B1557" s="3" t="s">
        <v>133</v>
      </c>
      <c r="C1557" s="3" t="s">
        <v>92</v>
      </c>
      <c r="D1557" s="3">
        <v>0.05</v>
      </c>
      <c r="E1557" s="3">
        <v>12.88</v>
      </c>
      <c r="F1557" s="3">
        <v>4.59</v>
      </c>
      <c r="G1557" s="3" t="s">
        <v>14</v>
      </c>
      <c r="H1557" s="3" t="s">
        <v>47</v>
      </c>
      <c r="I1557" s="3" t="s">
        <v>24</v>
      </c>
      <c r="J1557" s="3" t="s">
        <v>544</v>
      </c>
      <c r="K1557" s="3" t="s">
        <v>26</v>
      </c>
      <c r="L1557" s="3" t="s">
        <v>2007</v>
      </c>
      <c r="M1557" s="3">
        <v>0.82</v>
      </c>
      <c r="N1557" s="3" t="s">
        <v>8</v>
      </c>
      <c r="O1557" s="3" t="s">
        <v>28</v>
      </c>
      <c r="P1557" s="3" t="s">
        <v>60</v>
      </c>
      <c r="Q1557" s="3" t="s">
        <v>135</v>
      </c>
      <c r="R1557" s="3">
        <v>55410</v>
      </c>
      <c r="S1557" s="4">
        <v>42147</v>
      </c>
      <c r="T1557" s="4">
        <v>42149</v>
      </c>
      <c r="U1557" s="3">
        <v>5.98</v>
      </c>
      <c r="V1557" s="3">
        <v>3</v>
      </c>
      <c r="W1557" s="3">
        <v>42.35</v>
      </c>
      <c r="X1557" s="3">
        <v>91286</v>
      </c>
      <c r="Y1557" s="3">
        <f>Table1[[#This Row],[Unit Price]]-Table1[[#This Row],[Discount]]</f>
        <v>12.83</v>
      </c>
      <c r="Z1557" s="3" t="s">
        <v>3220</v>
      </c>
    </row>
    <row r="1558" spans="1:26" x14ac:dyDescent="0.2">
      <c r="A1558" s="1">
        <v>1814</v>
      </c>
      <c r="B1558" s="1" t="s">
        <v>2617</v>
      </c>
      <c r="C1558" s="1" t="s">
        <v>46</v>
      </c>
      <c r="D1558" s="1">
        <v>0.09</v>
      </c>
      <c r="E1558" s="1">
        <v>77.510000000000005</v>
      </c>
      <c r="F1558" s="1">
        <v>4</v>
      </c>
      <c r="G1558" s="1" t="s">
        <v>63</v>
      </c>
      <c r="H1558" s="1" t="s">
        <v>47</v>
      </c>
      <c r="I1558" s="1" t="s">
        <v>16</v>
      </c>
      <c r="J1558" s="1" t="s">
        <v>17</v>
      </c>
      <c r="K1558" s="1" t="s">
        <v>49</v>
      </c>
      <c r="L1558" s="1" t="s">
        <v>2025</v>
      </c>
      <c r="M1558" s="1">
        <v>0.76</v>
      </c>
      <c r="N1558" s="1" t="s">
        <v>8</v>
      </c>
      <c r="O1558" s="1" t="s">
        <v>9</v>
      </c>
      <c r="P1558" s="1" t="s">
        <v>10</v>
      </c>
      <c r="Q1558" s="1" t="s">
        <v>2618</v>
      </c>
      <c r="R1558" s="1">
        <v>38654</v>
      </c>
      <c r="S1558" s="2">
        <v>42147</v>
      </c>
      <c r="T1558" s="2">
        <v>42149</v>
      </c>
      <c r="U1558" s="1">
        <v>-986.524</v>
      </c>
      <c r="V1558" s="1">
        <v>17</v>
      </c>
      <c r="W1558" s="1">
        <v>1300.54</v>
      </c>
      <c r="X1558" s="1">
        <v>90524</v>
      </c>
      <c r="Y1558" s="1">
        <f>Table1[[#This Row],[Unit Price]]-Table1[[#This Row],[Discount]]</f>
        <v>77.42</v>
      </c>
      <c r="Z1558" s="1" t="s">
        <v>3219</v>
      </c>
    </row>
    <row r="1559" spans="1:26" x14ac:dyDescent="0.2">
      <c r="A1559" s="3">
        <v>1814</v>
      </c>
      <c r="B1559" s="3" t="s">
        <v>2617</v>
      </c>
      <c r="C1559" s="3" t="s">
        <v>46</v>
      </c>
      <c r="D1559" s="3">
        <v>0</v>
      </c>
      <c r="E1559" s="3">
        <v>2.88</v>
      </c>
      <c r="F1559" s="3">
        <v>0.7</v>
      </c>
      <c r="G1559" s="3" t="s">
        <v>14</v>
      </c>
      <c r="H1559" s="3" t="s">
        <v>47</v>
      </c>
      <c r="I1559" s="3" t="s">
        <v>24</v>
      </c>
      <c r="J1559" s="3" t="s">
        <v>25</v>
      </c>
      <c r="K1559" s="3" t="s">
        <v>26</v>
      </c>
      <c r="L1559" s="3" t="s">
        <v>615</v>
      </c>
      <c r="M1559" s="3">
        <v>0.56000000000000005</v>
      </c>
      <c r="N1559" s="3" t="s">
        <v>8</v>
      </c>
      <c r="O1559" s="3" t="s">
        <v>9</v>
      </c>
      <c r="P1559" s="3" t="s">
        <v>10</v>
      </c>
      <c r="Q1559" s="3" t="s">
        <v>2618</v>
      </c>
      <c r="R1559" s="3">
        <v>38654</v>
      </c>
      <c r="S1559" s="4">
        <v>42147</v>
      </c>
      <c r="T1559" s="4">
        <v>42149</v>
      </c>
      <c r="U1559" s="3">
        <v>-141.666</v>
      </c>
      <c r="V1559" s="3">
        <v>13</v>
      </c>
      <c r="W1559" s="3">
        <v>38.06</v>
      </c>
      <c r="X1559" s="3">
        <v>90524</v>
      </c>
      <c r="Y1559" s="3">
        <f>Table1[[#This Row],[Unit Price]]-Table1[[#This Row],[Discount]]</f>
        <v>2.88</v>
      </c>
      <c r="Z1559" s="3" t="s">
        <v>3219</v>
      </c>
    </row>
    <row r="1560" spans="1:26" x14ac:dyDescent="0.2">
      <c r="A1560" s="1">
        <v>2450</v>
      </c>
      <c r="B1560" s="1" t="s">
        <v>2619</v>
      </c>
      <c r="C1560" s="1" t="s">
        <v>46</v>
      </c>
      <c r="D1560" s="1">
        <v>0.08</v>
      </c>
      <c r="E1560" s="1">
        <v>4.13</v>
      </c>
      <c r="F1560" s="1">
        <v>1.17</v>
      </c>
      <c r="G1560" s="1" t="s">
        <v>14</v>
      </c>
      <c r="H1560" s="1" t="s">
        <v>47</v>
      </c>
      <c r="I1560" s="1" t="s">
        <v>24</v>
      </c>
      <c r="J1560" s="1" t="s">
        <v>25</v>
      </c>
      <c r="K1560" s="1" t="s">
        <v>26</v>
      </c>
      <c r="L1560" s="1" t="s">
        <v>2620</v>
      </c>
      <c r="M1560" s="1">
        <v>0.56999999999999995</v>
      </c>
      <c r="N1560" s="1" t="s">
        <v>8</v>
      </c>
      <c r="O1560" s="1" t="s">
        <v>28</v>
      </c>
      <c r="P1560" s="1" t="s">
        <v>333</v>
      </c>
      <c r="Q1560" s="1" t="s">
        <v>2621</v>
      </c>
      <c r="R1560" s="1">
        <v>53545</v>
      </c>
      <c r="S1560" s="2">
        <v>42147</v>
      </c>
      <c r="T1560" s="2">
        <v>42149</v>
      </c>
      <c r="U1560" s="1">
        <v>-5.54</v>
      </c>
      <c r="V1560" s="1">
        <v>1</v>
      </c>
      <c r="W1560" s="1">
        <v>4.21</v>
      </c>
      <c r="X1560" s="1">
        <v>90322</v>
      </c>
      <c r="Y1560" s="1">
        <f>Table1[[#This Row],[Unit Price]]-Table1[[#This Row],[Discount]]</f>
        <v>4.05</v>
      </c>
      <c r="Z1560" s="1" t="s">
        <v>3220</v>
      </c>
    </row>
    <row r="1561" spans="1:26" x14ac:dyDescent="0.2">
      <c r="A1561" s="3">
        <v>357</v>
      </c>
      <c r="B1561" s="3" t="s">
        <v>2622</v>
      </c>
      <c r="C1561" s="3" t="s">
        <v>1</v>
      </c>
      <c r="D1561" s="3">
        <v>7.0000000000000007E-2</v>
      </c>
      <c r="E1561" s="3">
        <v>124.49</v>
      </c>
      <c r="F1561" s="3">
        <v>51.94</v>
      </c>
      <c r="G1561" s="3" t="s">
        <v>2</v>
      </c>
      <c r="H1561" s="3" t="s">
        <v>70</v>
      </c>
      <c r="I1561" s="3" t="s">
        <v>4</v>
      </c>
      <c r="J1561" s="3" t="s">
        <v>5</v>
      </c>
      <c r="K1561" s="3" t="s">
        <v>6</v>
      </c>
      <c r="L1561" s="3" t="s">
        <v>1125</v>
      </c>
      <c r="M1561" s="3">
        <v>0.63</v>
      </c>
      <c r="N1561" s="3" t="s">
        <v>8</v>
      </c>
      <c r="O1561" s="3" t="s">
        <v>35</v>
      </c>
      <c r="P1561" s="3" t="s">
        <v>564</v>
      </c>
      <c r="Q1561" s="3" t="s">
        <v>2623</v>
      </c>
      <c r="R1561" s="3">
        <v>86401</v>
      </c>
      <c r="S1561" s="4">
        <v>42148</v>
      </c>
      <c r="T1561" s="4">
        <v>42149</v>
      </c>
      <c r="U1561" s="3">
        <v>1074.44</v>
      </c>
      <c r="V1561" s="3">
        <v>14</v>
      </c>
      <c r="W1561" s="3">
        <v>1714.93</v>
      </c>
      <c r="X1561" s="3">
        <v>91131</v>
      </c>
      <c r="Y1561" s="3">
        <f>Table1[[#This Row],[Unit Price]]-Table1[[#This Row],[Discount]]</f>
        <v>124.42</v>
      </c>
      <c r="Z1561" s="3" t="s">
        <v>3221</v>
      </c>
    </row>
    <row r="1562" spans="1:26" x14ac:dyDescent="0.2">
      <c r="A1562" s="1">
        <v>885</v>
      </c>
      <c r="B1562" s="1" t="s">
        <v>2624</v>
      </c>
      <c r="C1562" s="1" t="s">
        <v>1</v>
      </c>
      <c r="D1562" s="1">
        <v>0.06</v>
      </c>
      <c r="E1562" s="1">
        <v>25.98</v>
      </c>
      <c r="F1562" s="1">
        <v>14.36</v>
      </c>
      <c r="G1562" s="1" t="s">
        <v>2</v>
      </c>
      <c r="H1562" s="1" t="s">
        <v>70</v>
      </c>
      <c r="I1562" s="1" t="s">
        <v>4</v>
      </c>
      <c r="J1562" s="1" t="s">
        <v>85</v>
      </c>
      <c r="K1562" s="1" t="s">
        <v>33</v>
      </c>
      <c r="L1562" s="1" t="s">
        <v>760</v>
      </c>
      <c r="M1562" s="1">
        <v>0.6</v>
      </c>
      <c r="N1562" s="1" t="s">
        <v>8</v>
      </c>
      <c r="O1562" s="1" t="s">
        <v>28</v>
      </c>
      <c r="P1562" s="1" t="s">
        <v>163</v>
      </c>
      <c r="Q1562" s="1" t="s">
        <v>2625</v>
      </c>
      <c r="R1562" s="1">
        <v>79109</v>
      </c>
      <c r="S1562" s="2">
        <v>42148</v>
      </c>
      <c r="T1562" s="2">
        <v>42149</v>
      </c>
      <c r="U1562" s="1">
        <v>55.887999999999998</v>
      </c>
      <c r="V1562" s="1">
        <v>41</v>
      </c>
      <c r="W1562" s="1">
        <v>1033.56</v>
      </c>
      <c r="X1562" s="1">
        <v>89537</v>
      </c>
      <c r="Y1562" s="1">
        <f>Table1[[#This Row],[Unit Price]]-Table1[[#This Row],[Discount]]</f>
        <v>25.92</v>
      </c>
      <c r="Z1562" s="1" t="s">
        <v>3220</v>
      </c>
    </row>
    <row r="1563" spans="1:26" x14ac:dyDescent="0.2">
      <c r="A1563" s="3">
        <v>1623</v>
      </c>
      <c r="B1563" s="3" t="s">
        <v>2626</v>
      </c>
      <c r="C1563" s="3" t="s">
        <v>13</v>
      </c>
      <c r="D1563" s="3">
        <v>0.06</v>
      </c>
      <c r="E1563" s="3">
        <v>15.01</v>
      </c>
      <c r="F1563" s="3">
        <v>8.4</v>
      </c>
      <c r="G1563" s="3" t="s">
        <v>14</v>
      </c>
      <c r="H1563" s="3" t="s">
        <v>3</v>
      </c>
      <c r="I1563" s="3" t="s">
        <v>24</v>
      </c>
      <c r="J1563" s="3" t="s">
        <v>48</v>
      </c>
      <c r="K1563" s="3" t="s">
        <v>49</v>
      </c>
      <c r="L1563" s="3" t="s">
        <v>2627</v>
      </c>
      <c r="M1563" s="3">
        <v>0.39</v>
      </c>
      <c r="N1563" s="3" t="s">
        <v>8</v>
      </c>
      <c r="O1563" s="3" t="s">
        <v>28</v>
      </c>
      <c r="P1563" s="3" t="s">
        <v>29</v>
      </c>
      <c r="Q1563" s="3" t="s">
        <v>2628</v>
      </c>
      <c r="R1563" s="3">
        <v>46375</v>
      </c>
      <c r="S1563" s="4">
        <v>42148</v>
      </c>
      <c r="T1563" s="4">
        <v>42150</v>
      </c>
      <c r="U1563" s="3">
        <v>1.6169</v>
      </c>
      <c r="V1563" s="3">
        <v>22</v>
      </c>
      <c r="W1563" s="3">
        <v>333.04</v>
      </c>
      <c r="X1563" s="3">
        <v>87611</v>
      </c>
      <c r="Y1563" s="3">
        <f>Table1[[#This Row],[Unit Price]]-Table1[[#This Row],[Discount]]</f>
        <v>14.95</v>
      </c>
      <c r="Z1563" s="3" t="s">
        <v>3220</v>
      </c>
    </row>
    <row r="1564" spans="1:26" x14ac:dyDescent="0.2">
      <c r="A1564" s="1">
        <v>1623</v>
      </c>
      <c r="B1564" s="1" t="s">
        <v>2626</v>
      </c>
      <c r="C1564" s="1" t="s">
        <v>13</v>
      </c>
      <c r="D1564" s="1">
        <v>0.09</v>
      </c>
      <c r="E1564" s="1">
        <v>40.479999999999997</v>
      </c>
      <c r="F1564" s="1">
        <v>19.989999999999998</v>
      </c>
      <c r="G1564" s="1" t="s">
        <v>14</v>
      </c>
      <c r="H1564" s="1" t="s">
        <v>3</v>
      </c>
      <c r="I1564" s="1" t="s">
        <v>16</v>
      </c>
      <c r="J1564" s="1" t="s">
        <v>17</v>
      </c>
      <c r="K1564" s="1" t="s">
        <v>49</v>
      </c>
      <c r="L1564" s="1" t="s">
        <v>2030</v>
      </c>
      <c r="M1564" s="1">
        <v>0.77</v>
      </c>
      <c r="N1564" s="1" t="s">
        <v>8</v>
      </c>
      <c r="O1564" s="1" t="s">
        <v>28</v>
      </c>
      <c r="P1564" s="1" t="s">
        <v>29</v>
      </c>
      <c r="Q1564" s="1" t="s">
        <v>2628</v>
      </c>
      <c r="R1564" s="1">
        <v>46375</v>
      </c>
      <c r="S1564" s="2">
        <v>42148</v>
      </c>
      <c r="T1564" s="2">
        <v>42150</v>
      </c>
      <c r="U1564" s="1">
        <v>65.394000000000005</v>
      </c>
      <c r="V1564" s="1">
        <v>12</v>
      </c>
      <c r="W1564" s="1">
        <v>472.44</v>
      </c>
      <c r="X1564" s="1">
        <v>87611</v>
      </c>
      <c r="Y1564" s="1">
        <f>Table1[[#This Row],[Unit Price]]-Table1[[#This Row],[Discount]]</f>
        <v>40.389999999999993</v>
      </c>
      <c r="Z1564" s="1" t="s">
        <v>3220</v>
      </c>
    </row>
    <row r="1565" spans="1:26" x14ac:dyDescent="0.2">
      <c r="A1565" s="3">
        <v>1623</v>
      </c>
      <c r="B1565" s="3" t="s">
        <v>2626</v>
      </c>
      <c r="C1565" s="3" t="s">
        <v>13</v>
      </c>
      <c r="D1565" s="3">
        <v>0.05</v>
      </c>
      <c r="E1565" s="3">
        <v>12.28</v>
      </c>
      <c r="F1565" s="3">
        <v>6.13</v>
      </c>
      <c r="G1565" s="3" t="s">
        <v>14</v>
      </c>
      <c r="H1565" s="3" t="s">
        <v>3</v>
      </c>
      <c r="I1565" s="3" t="s">
        <v>24</v>
      </c>
      <c r="J1565" s="3" t="s">
        <v>54</v>
      </c>
      <c r="K1565" s="3" t="s">
        <v>49</v>
      </c>
      <c r="L1565" s="3" t="s">
        <v>2362</v>
      </c>
      <c r="M1565" s="3">
        <v>0.56999999999999995</v>
      </c>
      <c r="N1565" s="3" t="s">
        <v>8</v>
      </c>
      <c r="O1565" s="3" t="s">
        <v>28</v>
      </c>
      <c r="P1565" s="3" t="s">
        <v>29</v>
      </c>
      <c r="Q1565" s="3" t="s">
        <v>2628</v>
      </c>
      <c r="R1565" s="3">
        <v>46375</v>
      </c>
      <c r="S1565" s="4">
        <v>42148</v>
      </c>
      <c r="T1565" s="4">
        <v>42149</v>
      </c>
      <c r="U1565" s="3">
        <v>1.3360000000000001</v>
      </c>
      <c r="V1565" s="3">
        <v>1</v>
      </c>
      <c r="W1565" s="3">
        <v>18.73</v>
      </c>
      <c r="X1565" s="3">
        <v>87611</v>
      </c>
      <c r="Y1565" s="3">
        <f>Table1[[#This Row],[Unit Price]]-Table1[[#This Row],[Discount]]</f>
        <v>12.229999999999999</v>
      </c>
      <c r="Z1565" s="3" t="s">
        <v>3220</v>
      </c>
    </row>
    <row r="1566" spans="1:26" x14ac:dyDescent="0.2">
      <c r="A1566" s="1">
        <v>3096</v>
      </c>
      <c r="B1566" s="1" t="s">
        <v>2629</v>
      </c>
      <c r="C1566" s="1" t="s">
        <v>13</v>
      </c>
      <c r="D1566" s="1">
        <v>0.08</v>
      </c>
      <c r="E1566" s="1">
        <v>40.98</v>
      </c>
      <c r="F1566" s="1">
        <v>7.2</v>
      </c>
      <c r="G1566" s="1" t="s">
        <v>63</v>
      </c>
      <c r="H1566" s="1" t="s">
        <v>15</v>
      </c>
      <c r="I1566" s="1" t="s">
        <v>24</v>
      </c>
      <c r="J1566" s="1" t="s">
        <v>71</v>
      </c>
      <c r="K1566" s="1" t="s">
        <v>49</v>
      </c>
      <c r="L1566" s="1" t="s">
        <v>2630</v>
      </c>
      <c r="M1566" s="1">
        <v>0.6</v>
      </c>
      <c r="N1566" s="1" t="s">
        <v>8</v>
      </c>
      <c r="O1566" s="1" t="s">
        <v>87</v>
      </c>
      <c r="P1566" s="1" t="s">
        <v>293</v>
      </c>
      <c r="Q1566" s="1" t="s">
        <v>2416</v>
      </c>
      <c r="R1566" s="1">
        <v>43026</v>
      </c>
      <c r="S1566" s="2">
        <v>42148</v>
      </c>
      <c r="T1566" s="2">
        <v>42149</v>
      </c>
      <c r="U1566" s="1">
        <v>-16.64</v>
      </c>
      <c r="V1566" s="1">
        <v>3</v>
      </c>
      <c r="W1566" s="1">
        <v>119.86</v>
      </c>
      <c r="X1566" s="1">
        <v>86221</v>
      </c>
      <c r="Y1566" s="1">
        <f>Table1[[#This Row],[Unit Price]]-Table1[[#This Row],[Discount]]</f>
        <v>40.9</v>
      </c>
      <c r="Z1566" s="1" t="s">
        <v>3222</v>
      </c>
    </row>
    <row r="1567" spans="1:26" x14ac:dyDescent="0.2">
      <c r="A1567" s="3">
        <v>3096</v>
      </c>
      <c r="B1567" s="3" t="s">
        <v>2629</v>
      </c>
      <c r="C1567" s="3" t="s">
        <v>13</v>
      </c>
      <c r="D1567" s="3">
        <v>0.08</v>
      </c>
      <c r="E1567" s="3">
        <v>8.1199999999999992</v>
      </c>
      <c r="F1567" s="3">
        <v>2.83</v>
      </c>
      <c r="G1567" s="3" t="s">
        <v>63</v>
      </c>
      <c r="H1567" s="3" t="s">
        <v>15</v>
      </c>
      <c r="I1567" s="3" t="s">
        <v>16</v>
      </c>
      <c r="J1567" s="3" t="s">
        <v>17</v>
      </c>
      <c r="K1567" s="3" t="s">
        <v>18</v>
      </c>
      <c r="L1567" s="3" t="s">
        <v>1674</v>
      </c>
      <c r="M1567" s="3">
        <v>0.77</v>
      </c>
      <c r="N1567" s="3" t="s">
        <v>8</v>
      </c>
      <c r="O1567" s="3" t="s">
        <v>87</v>
      </c>
      <c r="P1567" s="3" t="s">
        <v>293</v>
      </c>
      <c r="Q1567" s="3" t="s">
        <v>2416</v>
      </c>
      <c r="R1567" s="3">
        <v>43026</v>
      </c>
      <c r="S1567" s="4">
        <v>42148</v>
      </c>
      <c r="T1567" s="4">
        <v>42149</v>
      </c>
      <c r="U1567" s="3">
        <v>-59.73</v>
      </c>
      <c r="V1567" s="3">
        <v>12</v>
      </c>
      <c r="W1567" s="3">
        <v>98.77</v>
      </c>
      <c r="X1567" s="3">
        <v>86221</v>
      </c>
      <c r="Y1567" s="3">
        <f>Table1[[#This Row],[Unit Price]]-Table1[[#This Row],[Discount]]</f>
        <v>8.0399999999999991</v>
      </c>
      <c r="Z1567" s="3" t="s">
        <v>3222</v>
      </c>
    </row>
    <row r="1568" spans="1:26" x14ac:dyDescent="0.2">
      <c r="A1568" s="1">
        <v>3096</v>
      </c>
      <c r="B1568" s="1" t="s">
        <v>2629</v>
      </c>
      <c r="C1568" s="1" t="s">
        <v>13</v>
      </c>
      <c r="D1568" s="1">
        <v>0.02</v>
      </c>
      <c r="E1568" s="1">
        <v>262.11</v>
      </c>
      <c r="F1568" s="1">
        <v>62.74</v>
      </c>
      <c r="G1568" s="1" t="s">
        <v>2</v>
      </c>
      <c r="H1568" s="1" t="s">
        <v>15</v>
      </c>
      <c r="I1568" s="1" t="s">
        <v>4</v>
      </c>
      <c r="J1568" s="1" t="s">
        <v>5</v>
      </c>
      <c r="K1568" s="1" t="s">
        <v>6</v>
      </c>
      <c r="L1568" s="1" t="s">
        <v>2631</v>
      </c>
      <c r="M1568" s="1">
        <v>0.75</v>
      </c>
      <c r="N1568" s="1" t="s">
        <v>8</v>
      </c>
      <c r="O1568" s="1" t="s">
        <v>87</v>
      </c>
      <c r="P1568" s="1" t="s">
        <v>293</v>
      </c>
      <c r="Q1568" s="1" t="s">
        <v>2416</v>
      </c>
      <c r="R1568" s="1">
        <v>43026</v>
      </c>
      <c r="S1568" s="2">
        <v>42148</v>
      </c>
      <c r="T1568" s="2">
        <v>42149</v>
      </c>
      <c r="U1568" s="1">
        <v>-633.441237</v>
      </c>
      <c r="V1568" s="1">
        <v>9</v>
      </c>
      <c r="W1568" s="1">
        <v>2495.35</v>
      </c>
      <c r="X1568" s="1">
        <v>86221</v>
      </c>
      <c r="Y1568" s="1">
        <f>Table1[[#This Row],[Unit Price]]-Table1[[#This Row],[Discount]]</f>
        <v>262.09000000000003</v>
      </c>
      <c r="Z1568" s="1" t="s">
        <v>3222</v>
      </c>
    </row>
    <row r="1569" spans="1:26" x14ac:dyDescent="0.2">
      <c r="A1569" s="3">
        <v>3366</v>
      </c>
      <c r="B1569" s="3" t="s">
        <v>2632</v>
      </c>
      <c r="C1569" s="3" t="s">
        <v>23</v>
      </c>
      <c r="D1569" s="3">
        <v>0.1</v>
      </c>
      <c r="E1569" s="3">
        <v>80.97</v>
      </c>
      <c r="F1569" s="3">
        <v>33.6</v>
      </c>
      <c r="G1569" s="3" t="s">
        <v>2</v>
      </c>
      <c r="H1569" s="3" t="s">
        <v>47</v>
      </c>
      <c r="I1569" s="3" t="s">
        <v>16</v>
      </c>
      <c r="J1569" s="3" t="s">
        <v>32</v>
      </c>
      <c r="K1569" s="3" t="s">
        <v>33</v>
      </c>
      <c r="L1569" s="3" t="s">
        <v>885</v>
      </c>
      <c r="M1569" s="3">
        <v>0.37</v>
      </c>
      <c r="N1569" s="3" t="s">
        <v>8</v>
      </c>
      <c r="O1569" s="3" t="s">
        <v>87</v>
      </c>
      <c r="P1569" s="3" t="s">
        <v>293</v>
      </c>
      <c r="Q1569" s="3" t="s">
        <v>557</v>
      </c>
      <c r="R1569" s="3">
        <v>45373</v>
      </c>
      <c r="S1569" s="4">
        <v>42148</v>
      </c>
      <c r="T1569" s="4">
        <v>42153</v>
      </c>
      <c r="U1569" s="3">
        <v>66.22</v>
      </c>
      <c r="V1569" s="3">
        <v>11</v>
      </c>
      <c r="W1569" s="3">
        <v>837.57</v>
      </c>
      <c r="X1569" s="3">
        <v>90501</v>
      </c>
      <c r="Y1569" s="3">
        <f>Table1[[#This Row],[Unit Price]]-Table1[[#This Row],[Discount]]</f>
        <v>80.87</v>
      </c>
      <c r="Z1569" s="3" t="s">
        <v>3222</v>
      </c>
    </row>
    <row r="1570" spans="1:26" x14ac:dyDescent="0.2">
      <c r="A1570" s="1">
        <v>3366</v>
      </c>
      <c r="B1570" s="1" t="s">
        <v>2632</v>
      </c>
      <c r="C1570" s="1" t="s">
        <v>23</v>
      </c>
      <c r="D1570" s="1">
        <v>0.02</v>
      </c>
      <c r="E1570" s="1">
        <v>6.48</v>
      </c>
      <c r="F1570" s="1">
        <v>5.1100000000000003</v>
      </c>
      <c r="G1570" s="1" t="s">
        <v>14</v>
      </c>
      <c r="H1570" s="1" t="s">
        <v>47</v>
      </c>
      <c r="I1570" s="1" t="s">
        <v>24</v>
      </c>
      <c r="J1570" s="1" t="s">
        <v>64</v>
      </c>
      <c r="K1570" s="1" t="s">
        <v>49</v>
      </c>
      <c r="L1570" s="1" t="s">
        <v>2568</v>
      </c>
      <c r="M1570" s="1">
        <v>0.37</v>
      </c>
      <c r="N1570" s="1" t="s">
        <v>8</v>
      </c>
      <c r="O1570" s="1" t="s">
        <v>87</v>
      </c>
      <c r="P1570" s="1" t="s">
        <v>293</v>
      </c>
      <c r="Q1570" s="1" t="s">
        <v>557</v>
      </c>
      <c r="R1570" s="1">
        <v>45373</v>
      </c>
      <c r="S1570" s="2">
        <v>42148</v>
      </c>
      <c r="T1570" s="2">
        <v>42152</v>
      </c>
      <c r="U1570" s="1">
        <v>-23.53</v>
      </c>
      <c r="V1570" s="1">
        <v>8</v>
      </c>
      <c r="W1570" s="1">
        <v>56.22</v>
      </c>
      <c r="X1570" s="1">
        <v>90501</v>
      </c>
      <c r="Y1570" s="1">
        <f>Table1[[#This Row],[Unit Price]]-Table1[[#This Row],[Discount]]</f>
        <v>6.4600000000000009</v>
      </c>
      <c r="Z1570" s="1" t="s">
        <v>3222</v>
      </c>
    </row>
    <row r="1571" spans="1:26" x14ac:dyDescent="0.2">
      <c r="A1571" s="3">
        <v>1450</v>
      </c>
      <c r="B1571" s="3" t="s">
        <v>2633</v>
      </c>
      <c r="C1571" s="3" t="s">
        <v>92</v>
      </c>
      <c r="D1571" s="3">
        <v>0.1</v>
      </c>
      <c r="E1571" s="3">
        <v>218.08</v>
      </c>
      <c r="F1571" s="3">
        <v>18.059999999999999</v>
      </c>
      <c r="G1571" s="3" t="s">
        <v>63</v>
      </c>
      <c r="H1571" s="3" t="s">
        <v>15</v>
      </c>
      <c r="I1571" s="3" t="s">
        <v>4</v>
      </c>
      <c r="J1571" s="3" t="s">
        <v>85</v>
      </c>
      <c r="K1571" s="3" t="s">
        <v>40</v>
      </c>
      <c r="L1571" s="3" t="s">
        <v>2592</v>
      </c>
      <c r="M1571" s="3">
        <v>0.56999999999999995</v>
      </c>
      <c r="N1571" s="3" t="s">
        <v>8</v>
      </c>
      <c r="O1571" s="3" t="s">
        <v>35</v>
      </c>
      <c r="P1571" s="3" t="s">
        <v>66</v>
      </c>
      <c r="Q1571" s="3" t="s">
        <v>2634</v>
      </c>
      <c r="R1571" s="3">
        <v>96150</v>
      </c>
      <c r="S1571" s="4">
        <v>42148</v>
      </c>
      <c r="T1571" s="4">
        <v>42149</v>
      </c>
      <c r="U1571" s="3">
        <v>1318.83</v>
      </c>
      <c r="V1571" s="3">
        <v>12</v>
      </c>
      <c r="W1571" s="3">
        <v>2366.5100000000002</v>
      </c>
      <c r="X1571" s="3">
        <v>86735</v>
      </c>
      <c r="Y1571" s="3">
        <f>Table1[[#This Row],[Unit Price]]-Table1[[#This Row],[Discount]]</f>
        <v>217.98000000000002</v>
      </c>
      <c r="Z1571" s="3" t="s">
        <v>3221</v>
      </c>
    </row>
    <row r="1572" spans="1:26" x14ac:dyDescent="0.2">
      <c r="A1572" s="1">
        <v>2422</v>
      </c>
      <c r="B1572" s="1" t="s">
        <v>701</v>
      </c>
      <c r="C1572" s="1" t="s">
        <v>46</v>
      </c>
      <c r="D1572" s="1">
        <v>0.05</v>
      </c>
      <c r="E1572" s="1">
        <v>150.97999999999999</v>
      </c>
      <c r="F1572" s="1">
        <v>43.71</v>
      </c>
      <c r="G1572" s="1" t="s">
        <v>2</v>
      </c>
      <c r="H1572" s="1" t="s">
        <v>47</v>
      </c>
      <c r="I1572" s="1" t="s">
        <v>4</v>
      </c>
      <c r="J1572" s="1" t="s">
        <v>85</v>
      </c>
      <c r="K1572" s="1" t="s">
        <v>33</v>
      </c>
      <c r="L1572" s="1" t="s">
        <v>2635</v>
      </c>
      <c r="M1572" s="1">
        <v>0.55000000000000004</v>
      </c>
      <c r="N1572" s="1" t="s">
        <v>8</v>
      </c>
      <c r="O1572" s="1" t="s">
        <v>28</v>
      </c>
      <c r="P1572" s="1" t="s">
        <v>163</v>
      </c>
      <c r="Q1572" s="1" t="s">
        <v>703</v>
      </c>
      <c r="R1572" s="1">
        <v>77340</v>
      </c>
      <c r="S1572" s="2">
        <v>42148</v>
      </c>
      <c r="T1572" s="2">
        <v>42149</v>
      </c>
      <c r="U1572" s="1">
        <v>650.29999999999995</v>
      </c>
      <c r="V1572" s="1">
        <v>12</v>
      </c>
      <c r="W1572" s="1">
        <v>1857.08</v>
      </c>
      <c r="X1572" s="1">
        <v>89053</v>
      </c>
      <c r="Y1572" s="1">
        <f>Table1[[#This Row],[Unit Price]]-Table1[[#This Row],[Discount]]</f>
        <v>150.92999999999998</v>
      </c>
      <c r="Z1572" s="1" t="s">
        <v>3220</v>
      </c>
    </row>
    <row r="1573" spans="1:26" x14ac:dyDescent="0.2">
      <c r="A1573" s="3">
        <v>3063</v>
      </c>
      <c r="B1573" s="3" t="s">
        <v>1367</v>
      </c>
      <c r="C1573" s="3" t="s">
        <v>46</v>
      </c>
      <c r="D1573" s="3">
        <v>0.03</v>
      </c>
      <c r="E1573" s="3">
        <v>20.99</v>
      </c>
      <c r="F1573" s="3">
        <v>0.99</v>
      </c>
      <c r="G1573" s="3" t="s">
        <v>14</v>
      </c>
      <c r="H1573" s="3" t="s">
        <v>15</v>
      </c>
      <c r="I1573" s="3" t="s">
        <v>16</v>
      </c>
      <c r="J1573" s="3" t="s">
        <v>111</v>
      </c>
      <c r="K1573" s="3" t="s">
        <v>26</v>
      </c>
      <c r="L1573" s="3" t="s">
        <v>2307</v>
      </c>
      <c r="M1573" s="3">
        <v>0.56999999999999995</v>
      </c>
      <c r="N1573" s="3" t="s">
        <v>8</v>
      </c>
      <c r="O1573" s="3" t="s">
        <v>35</v>
      </c>
      <c r="P1573" s="3" t="s">
        <v>42</v>
      </c>
      <c r="Q1573" s="3" t="s">
        <v>1368</v>
      </c>
      <c r="R1573" s="3">
        <v>98034</v>
      </c>
      <c r="S1573" s="4">
        <v>42148</v>
      </c>
      <c r="T1573" s="4">
        <v>42150</v>
      </c>
      <c r="U1573" s="3">
        <v>4.1821999999999999</v>
      </c>
      <c r="V1573" s="3">
        <v>9</v>
      </c>
      <c r="W1573" s="3">
        <v>158.87</v>
      </c>
      <c r="X1573" s="3">
        <v>88449</v>
      </c>
      <c r="Y1573" s="3">
        <f>Table1[[#This Row],[Unit Price]]-Table1[[#This Row],[Discount]]</f>
        <v>20.959999999999997</v>
      </c>
      <c r="Z1573" s="3" t="s">
        <v>3221</v>
      </c>
    </row>
    <row r="1574" spans="1:26" x14ac:dyDescent="0.2">
      <c r="A1574" s="1">
        <v>444</v>
      </c>
      <c r="B1574" s="1" t="s">
        <v>2636</v>
      </c>
      <c r="C1574" s="1" t="s">
        <v>1</v>
      </c>
      <c r="D1574" s="1">
        <v>0</v>
      </c>
      <c r="E1574" s="1">
        <v>7.59</v>
      </c>
      <c r="F1574" s="1">
        <v>4</v>
      </c>
      <c r="G1574" s="1" t="s">
        <v>14</v>
      </c>
      <c r="H1574" s="1" t="s">
        <v>3</v>
      </c>
      <c r="I1574" s="1" t="s">
        <v>4</v>
      </c>
      <c r="J1574" s="1" t="s">
        <v>102</v>
      </c>
      <c r="K1574" s="1" t="s">
        <v>26</v>
      </c>
      <c r="L1574" s="1" t="s">
        <v>1663</v>
      </c>
      <c r="M1574" s="1">
        <v>0.42</v>
      </c>
      <c r="N1574" s="1" t="s">
        <v>8</v>
      </c>
      <c r="O1574" s="1" t="s">
        <v>28</v>
      </c>
      <c r="P1574" s="1" t="s">
        <v>79</v>
      </c>
      <c r="Q1574" s="1" t="s">
        <v>2483</v>
      </c>
      <c r="R1574" s="1">
        <v>61801</v>
      </c>
      <c r="S1574" s="2">
        <v>42149</v>
      </c>
      <c r="T1574" s="2">
        <v>42152</v>
      </c>
      <c r="U1574" s="1">
        <v>86.438000000000002</v>
      </c>
      <c r="V1574" s="1">
        <v>43</v>
      </c>
      <c r="W1574" s="1">
        <v>355.92</v>
      </c>
      <c r="X1574" s="1">
        <v>88085</v>
      </c>
      <c r="Y1574" s="1">
        <f>Table1[[#This Row],[Unit Price]]-Table1[[#This Row],[Discount]]</f>
        <v>7.59</v>
      </c>
      <c r="Z1574" s="1" t="s">
        <v>3220</v>
      </c>
    </row>
    <row r="1575" spans="1:26" x14ac:dyDescent="0.2">
      <c r="A1575" s="3">
        <v>526</v>
      </c>
      <c r="B1575" s="3" t="s">
        <v>588</v>
      </c>
      <c r="C1575" s="3" t="s">
        <v>13</v>
      </c>
      <c r="D1575" s="3">
        <v>0.09</v>
      </c>
      <c r="E1575" s="3">
        <v>17.98</v>
      </c>
      <c r="F1575" s="3">
        <v>8.51</v>
      </c>
      <c r="G1575" s="3" t="s">
        <v>14</v>
      </c>
      <c r="H1575" s="3" t="s">
        <v>47</v>
      </c>
      <c r="I1575" s="3" t="s">
        <v>16</v>
      </c>
      <c r="J1575" s="3" t="s">
        <v>32</v>
      </c>
      <c r="K1575" s="3" t="s">
        <v>120</v>
      </c>
      <c r="L1575" s="3" t="s">
        <v>1856</v>
      </c>
      <c r="M1575" s="3">
        <v>0.4</v>
      </c>
      <c r="N1575" s="3" t="s">
        <v>8</v>
      </c>
      <c r="O1575" s="3" t="s">
        <v>35</v>
      </c>
      <c r="P1575" s="3" t="s">
        <v>564</v>
      </c>
      <c r="Q1575" s="3" t="s">
        <v>590</v>
      </c>
      <c r="R1575" s="3">
        <v>85204</v>
      </c>
      <c r="S1575" s="4">
        <v>42149</v>
      </c>
      <c r="T1575" s="4">
        <v>42151</v>
      </c>
      <c r="U1575" s="3">
        <v>-6.6120000000000001</v>
      </c>
      <c r="V1575" s="3">
        <v>12</v>
      </c>
      <c r="W1575" s="3">
        <v>211.13</v>
      </c>
      <c r="X1575" s="3">
        <v>90026</v>
      </c>
      <c r="Y1575" s="3">
        <f>Table1[[#This Row],[Unit Price]]-Table1[[#This Row],[Discount]]</f>
        <v>17.89</v>
      </c>
      <c r="Z1575" s="3" t="s">
        <v>3221</v>
      </c>
    </row>
    <row r="1576" spans="1:26" x14ac:dyDescent="0.2">
      <c r="A1576" s="1">
        <v>1008</v>
      </c>
      <c r="B1576" s="1" t="s">
        <v>2637</v>
      </c>
      <c r="C1576" s="1" t="s">
        <v>13</v>
      </c>
      <c r="D1576" s="1">
        <v>0.01</v>
      </c>
      <c r="E1576" s="1">
        <v>3.15</v>
      </c>
      <c r="F1576" s="1">
        <v>0.49</v>
      </c>
      <c r="G1576" s="1" t="s">
        <v>14</v>
      </c>
      <c r="H1576" s="1" t="s">
        <v>47</v>
      </c>
      <c r="I1576" s="1" t="s">
        <v>24</v>
      </c>
      <c r="J1576" s="1" t="s">
        <v>128</v>
      </c>
      <c r="K1576" s="1" t="s">
        <v>49</v>
      </c>
      <c r="L1576" s="1" t="s">
        <v>2638</v>
      </c>
      <c r="M1576" s="1">
        <v>0.37</v>
      </c>
      <c r="N1576" s="1" t="s">
        <v>8</v>
      </c>
      <c r="O1576" s="1" t="s">
        <v>87</v>
      </c>
      <c r="P1576" s="1" t="s">
        <v>307</v>
      </c>
      <c r="Q1576" s="1" t="s">
        <v>2639</v>
      </c>
      <c r="R1576" s="1">
        <v>4038</v>
      </c>
      <c r="S1576" s="2">
        <v>42149</v>
      </c>
      <c r="T1576" s="2">
        <v>42151</v>
      </c>
      <c r="U1576" s="1">
        <v>17.505299999999998</v>
      </c>
      <c r="V1576" s="1">
        <v>8</v>
      </c>
      <c r="W1576" s="1">
        <v>25.37</v>
      </c>
      <c r="X1576" s="1">
        <v>88371</v>
      </c>
      <c r="Y1576" s="1">
        <f>Table1[[#This Row],[Unit Price]]-Table1[[#This Row],[Discount]]</f>
        <v>3.14</v>
      </c>
      <c r="Z1576" s="1" t="s">
        <v>3222</v>
      </c>
    </row>
    <row r="1577" spans="1:26" x14ac:dyDescent="0.2">
      <c r="A1577" s="3">
        <v>744</v>
      </c>
      <c r="B1577" s="3" t="s">
        <v>562</v>
      </c>
      <c r="C1577" s="3" t="s">
        <v>23</v>
      </c>
      <c r="D1577" s="3">
        <v>0.09</v>
      </c>
      <c r="E1577" s="3">
        <v>125.99</v>
      </c>
      <c r="F1577" s="3">
        <v>8.99</v>
      </c>
      <c r="G1577" s="3" t="s">
        <v>14</v>
      </c>
      <c r="H1577" s="3" t="s">
        <v>15</v>
      </c>
      <c r="I1577" s="3" t="s">
        <v>16</v>
      </c>
      <c r="J1577" s="3" t="s">
        <v>111</v>
      </c>
      <c r="K1577" s="3" t="s">
        <v>49</v>
      </c>
      <c r="L1577" s="3" t="s">
        <v>1630</v>
      </c>
      <c r="M1577" s="3">
        <v>0.55000000000000004</v>
      </c>
      <c r="N1577" s="3" t="s">
        <v>8</v>
      </c>
      <c r="O1577" s="3" t="s">
        <v>35</v>
      </c>
      <c r="P1577" s="3" t="s">
        <v>564</v>
      </c>
      <c r="Q1577" s="3" t="s">
        <v>565</v>
      </c>
      <c r="R1577" s="3">
        <v>85737</v>
      </c>
      <c r="S1577" s="4">
        <v>42149</v>
      </c>
      <c r="T1577" s="4">
        <v>42157</v>
      </c>
      <c r="U1577" s="3">
        <v>916.68060000000003</v>
      </c>
      <c r="V1577" s="3">
        <v>20</v>
      </c>
      <c r="W1577" s="3">
        <v>2104.9899999999998</v>
      </c>
      <c r="X1577" s="3">
        <v>87727</v>
      </c>
      <c r="Y1577" s="3">
        <f>Table1[[#This Row],[Unit Price]]-Table1[[#This Row],[Discount]]</f>
        <v>125.89999999999999</v>
      </c>
      <c r="Z1577" s="3" t="s">
        <v>3221</v>
      </c>
    </row>
    <row r="1578" spans="1:26" x14ac:dyDescent="0.2">
      <c r="A1578" s="1">
        <v>3287</v>
      </c>
      <c r="B1578" s="1" t="s">
        <v>2640</v>
      </c>
      <c r="C1578" s="1" t="s">
        <v>23</v>
      </c>
      <c r="D1578" s="1">
        <v>0.08</v>
      </c>
      <c r="E1578" s="1">
        <v>30.56</v>
      </c>
      <c r="F1578" s="1">
        <v>2.99</v>
      </c>
      <c r="G1578" s="1" t="s">
        <v>14</v>
      </c>
      <c r="H1578" s="1" t="s">
        <v>3</v>
      </c>
      <c r="I1578" s="1" t="s">
        <v>24</v>
      </c>
      <c r="J1578" s="1" t="s">
        <v>48</v>
      </c>
      <c r="K1578" s="1" t="s">
        <v>49</v>
      </c>
      <c r="L1578" s="1" t="s">
        <v>1029</v>
      </c>
      <c r="M1578" s="1">
        <v>0.35</v>
      </c>
      <c r="N1578" s="1" t="s">
        <v>8</v>
      </c>
      <c r="O1578" s="1" t="s">
        <v>35</v>
      </c>
      <c r="P1578" s="1" t="s">
        <v>66</v>
      </c>
      <c r="Q1578" s="1" t="s">
        <v>2641</v>
      </c>
      <c r="R1578" s="1">
        <v>95746</v>
      </c>
      <c r="S1578" s="2">
        <v>42149</v>
      </c>
      <c r="T1578" s="2">
        <v>42151</v>
      </c>
      <c r="U1578" s="1">
        <v>352.87979999999999</v>
      </c>
      <c r="V1578" s="1">
        <v>17</v>
      </c>
      <c r="W1578" s="1">
        <v>511.42</v>
      </c>
      <c r="X1578" s="1">
        <v>89897</v>
      </c>
      <c r="Y1578" s="1">
        <f>Table1[[#This Row],[Unit Price]]-Table1[[#This Row],[Discount]]</f>
        <v>30.48</v>
      </c>
      <c r="Z1578" s="1" t="s">
        <v>3221</v>
      </c>
    </row>
    <row r="1579" spans="1:26" x14ac:dyDescent="0.2">
      <c r="A1579" s="3">
        <v>827</v>
      </c>
      <c r="B1579" s="3" t="s">
        <v>2642</v>
      </c>
      <c r="C1579" s="3" t="s">
        <v>92</v>
      </c>
      <c r="D1579" s="3">
        <v>0.01</v>
      </c>
      <c r="E1579" s="3">
        <v>6.98</v>
      </c>
      <c r="F1579" s="3">
        <v>1.6</v>
      </c>
      <c r="G1579" s="3" t="s">
        <v>14</v>
      </c>
      <c r="H1579" s="3" t="s">
        <v>47</v>
      </c>
      <c r="I1579" s="3" t="s">
        <v>24</v>
      </c>
      <c r="J1579" s="3" t="s">
        <v>64</v>
      </c>
      <c r="K1579" s="3" t="s">
        <v>26</v>
      </c>
      <c r="L1579" s="3" t="s">
        <v>698</v>
      </c>
      <c r="M1579" s="3">
        <v>0.38</v>
      </c>
      <c r="N1579" s="3" t="s">
        <v>8</v>
      </c>
      <c r="O1579" s="3" t="s">
        <v>28</v>
      </c>
      <c r="P1579" s="3" t="s">
        <v>163</v>
      </c>
      <c r="Q1579" s="3" t="s">
        <v>2625</v>
      </c>
      <c r="R1579" s="3">
        <v>79109</v>
      </c>
      <c r="S1579" s="4">
        <v>42149</v>
      </c>
      <c r="T1579" s="4">
        <v>42150</v>
      </c>
      <c r="U1579" s="3">
        <v>0.34599999999999997</v>
      </c>
      <c r="V1579" s="3">
        <v>3</v>
      </c>
      <c r="W1579" s="3">
        <v>21.93</v>
      </c>
      <c r="X1579" s="3">
        <v>89259</v>
      </c>
      <c r="Y1579" s="3">
        <f>Table1[[#This Row],[Unit Price]]-Table1[[#This Row],[Discount]]</f>
        <v>6.9700000000000006</v>
      </c>
      <c r="Z1579" s="3" t="s">
        <v>3220</v>
      </c>
    </row>
    <row r="1580" spans="1:26" x14ac:dyDescent="0.2">
      <c r="A1580" s="1">
        <v>1237</v>
      </c>
      <c r="B1580" s="1" t="s">
        <v>1892</v>
      </c>
      <c r="C1580" s="1" t="s">
        <v>92</v>
      </c>
      <c r="D1580" s="1">
        <v>0.05</v>
      </c>
      <c r="E1580" s="1">
        <v>300.98</v>
      </c>
      <c r="F1580" s="1">
        <v>13.99</v>
      </c>
      <c r="G1580" s="1" t="s">
        <v>14</v>
      </c>
      <c r="H1580" s="1" t="s">
        <v>70</v>
      </c>
      <c r="I1580" s="1" t="s">
        <v>16</v>
      </c>
      <c r="J1580" s="1" t="s">
        <v>32</v>
      </c>
      <c r="K1580" s="1" t="s">
        <v>120</v>
      </c>
      <c r="L1580" s="1" t="s">
        <v>2643</v>
      </c>
      <c r="M1580" s="1">
        <v>0.39</v>
      </c>
      <c r="N1580" s="1" t="s">
        <v>8</v>
      </c>
      <c r="O1580" s="1" t="s">
        <v>28</v>
      </c>
      <c r="P1580" s="1" t="s">
        <v>163</v>
      </c>
      <c r="Q1580" s="1" t="s">
        <v>1894</v>
      </c>
      <c r="R1580" s="1">
        <v>75007</v>
      </c>
      <c r="S1580" s="2">
        <v>42149</v>
      </c>
      <c r="T1580" s="2">
        <v>42150</v>
      </c>
      <c r="U1580" s="1">
        <v>3985.3089</v>
      </c>
      <c r="V1580" s="1">
        <v>20</v>
      </c>
      <c r="W1580" s="1">
        <v>5775.81</v>
      </c>
      <c r="X1580" s="1">
        <v>86077</v>
      </c>
      <c r="Y1580" s="1">
        <f>Table1[[#This Row],[Unit Price]]-Table1[[#This Row],[Discount]]</f>
        <v>300.93</v>
      </c>
      <c r="Z1580" s="1" t="s">
        <v>3220</v>
      </c>
    </row>
    <row r="1581" spans="1:26" x14ac:dyDescent="0.2">
      <c r="A1581" s="3">
        <v>1237</v>
      </c>
      <c r="B1581" s="3" t="s">
        <v>1892</v>
      </c>
      <c r="C1581" s="3" t="s">
        <v>92</v>
      </c>
      <c r="D1581" s="3">
        <v>0.04</v>
      </c>
      <c r="E1581" s="3">
        <v>205.99</v>
      </c>
      <c r="F1581" s="3">
        <v>5</v>
      </c>
      <c r="G1581" s="3" t="s">
        <v>63</v>
      </c>
      <c r="H1581" s="3" t="s">
        <v>70</v>
      </c>
      <c r="I1581" s="3" t="s">
        <v>16</v>
      </c>
      <c r="J1581" s="3" t="s">
        <v>111</v>
      </c>
      <c r="K1581" s="3" t="s">
        <v>49</v>
      </c>
      <c r="L1581" s="3" t="s">
        <v>2644</v>
      </c>
      <c r="M1581" s="3">
        <v>0.59</v>
      </c>
      <c r="N1581" s="3" t="s">
        <v>8</v>
      </c>
      <c r="O1581" s="3" t="s">
        <v>28</v>
      </c>
      <c r="P1581" s="3" t="s">
        <v>163</v>
      </c>
      <c r="Q1581" s="3" t="s">
        <v>1894</v>
      </c>
      <c r="R1581" s="3">
        <v>75007</v>
      </c>
      <c r="S1581" s="4">
        <v>42149</v>
      </c>
      <c r="T1581" s="4">
        <v>42150</v>
      </c>
      <c r="U1581" s="3">
        <v>13.956799999999999</v>
      </c>
      <c r="V1581" s="3">
        <v>11</v>
      </c>
      <c r="W1581" s="3">
        <v>1878.24</v>
      </c>
      <c r="X1581" s="3">
        <v>86077</v>
      </c>
      <c r="Y1581" s="3">
        <f>Table1[[#This Row],[Unit Price]]-Table1[[#This Row],[Discount]]</f>
        <v>205.95000000000002</v>
      </c>
      <c r="Z1581" s="3" t="s">
        <v>3220</v>
      </c>
    </row>
    <row r="1582" spans="1:26" x14ac:dyDescent="0.2">
      <c r="A1582" s="1">
        <v>1472</v>
      </c>
      <c r="B1582" s="1" t="s">
        <v>2645</v>
      </c>
      <c r="C1582" s="1" t="s">
        <v>92</v>
      </c>
      <c r="D1582" s="1">
        <v>0.05</v>
      </c>
      <c r="E1582" s="1">
        <v>20.27</v>
      </c>
      <c r="F1582" s="1">
        <v>3.99</v>
      </c>
      <c r="G1582" s="1" t="s">
        <v>14</v>
      </c>
      <c r="H1582" s="1" t="s">
        <v>47</v>
      </c>
      <c r="I1582" s="1" t="s">
        <v>24</v>
      </c>
      <c r="J1582" s="1" t="s">
        <v>71</v>
      </c>
      <c r="K1582" s="1" t="s">
        <v>49</v>
      </c>
      <c r="L1582" s="1" t="s">
        <v>1776</v>
      </c>
      <c r="M1582" s="1">
        <v>0.56999999999999995</v>
      </c>
      <c r="N1582" s="1" t="s">
        <v>8</v>
      </c>
      <c r="O1582" s="1" t="s">
        <v>87</v>
      </c>
      <c r="P1582" s="1" t="s">
        <v>293</v>
      </c>
      <c r="Q1582" s="1" t="s">
        <v>2646</v>
      </c>
      <c r="R1582" s="1">
        <v>44145</v>
      </c>
      <c r="S1582" s="2">
        <v>42149</v>
      </c>
      <c r="T1582" s="2">
        <v>42150</v>
      </c>
      <c r="U1582" s="1">
        <v>309.25400000000002</v>
      </c>
      <c r="V1582" s="1">
        <v>30</v>
      </c>
      <c r="W1582" s="1">
        <v>621.55999999999995</v>
      </c>
      <c r="X1582" s="1">
        <v>87079</v>
      </c>
      <c r="Y1582" s="1">
        <f>Table1[[#This Row],[Unit Price]]-Table1[[#This Row],[Discount]]</f>
        <v>20.22</v>
      </c>
      <c r="Z1582" s="1" t="s">
        <v>3222</v>
      </c>
    </row>
    <row r="1583" spans="1:26" x14ac:dyDescent="0.2">
      <c r="A1583" s="3">
        <v>2339</v>
      </c>
      <c r="B1583" s="3" t="s">
        <v>2647</v>
      </c>
      <c r="C1583" s="3" t="s">
        <v>92</v>
      </c>
      <c r="D1583" s="3">
        <v>0.05</v>
      </c>
      <c r="E1583" s="3">
        <v>11.58</v>
      </c>
      <c r="F1583" s="3">
        <v>6.97</v>
      </c>
      <c r="G1583" s="3" t="s">
        <v>14</v>
      </c>
      <c r="H1583" s="3" t="s">
        <v>47</v>
      </c>
      <c r="I1583" s="3" t="s">
        <v>24</v>
      </c>
      <c r="J1583" s="3" t="s">
        <v>321</v>
      </c>
      <c r="K1583" s="3" t="s">
        <v>49</v>
      </c>
      <c r="L1583" s="3" t="s">
        <v>600</v>
      </c>
      <c r="M1583" s="3">
        <v>0.35</v>
      </c>
      <c r="N1583" s="3" t="s">
        <v>8</v>
      </c>
      <c r="O1583" s="3" t="s">
        <v>28</v>
      </c>
      <c r="P1583" s="3" t="s">
        <v>163</v>
      </c>
      <c r="Q1583" s="3" t="s">
        <v>2648</v>
      </c>
      <c r="R1583" s="3">
        <v>77015</v>
      </c>
      <c r="S1583" s="4">
        <v>42149</v>
      </c>
      <c r="T1583" s="4">
        <v>42152</v>
      </c>
      <c r="U1583" s="3">
        <v>2.806</v>
      </c>
      <c r="V1583" s="3">
        <v>6</v>
      </c>
      <c r="W1583" s="3">
        <v>73.959999999999994</v>
      </c>
      <c r="X1583" s="3">
        <v>91482</v>
      </c>
      <c r="Y1583" s="3">
        <f>Table1[[#This Row],[Unit Price]]-Table1[[#This Row],[Discount]]</f>
        <v>11.53</v>
      </c>
      <c r="Z1583" s="3" t="s">
        <v>3220</v>
      </c>
    </row>
    <row r="1584" spans="1:26" x14ac:dyDescent="0.2">
      <c r="A1584" s="1">
        <v>2652</v>
      </c>
      <c r="B1584" s="1" t="s">
        <v>2649</v>
      </c>
      <c r="C1584" s="1" t="s">
        <v>92</v>
      </c>
      <c r="D1584" s="1">
        <v>0.06</v>
      </c>
      <c r="E1584" s="1">
        <v>47.9</v>
      </c>
      <c r="F1584" s="1">
        <v>5.86</v>
      </c>
      <c r="G1584" s="1" t="s">
        <v>14</v>
      </c>
      <c r="H1584" s="1" t="s">
        <v>15</v>
      </c>
      <c r="I1584" s="1" t="s">
        <v>24</v>
      </c>
      <c r="J1584" s="1" t="s">
        <v>64</v>
      </c>
      <c r="K1584" s="1" t="s">
        <v>49</v>
      </c>
      <c r="L1584" s="1" t="s">
        <v>1285</v>
      </c>
      <c r="M1584" s="1">
        <v>0.37</v>
      </c>
      <c r="N1584" s="1" t="s">
        <v>8</v>
      </c>
      <c r="O1584" s="1" t="s">
        <v>35</v>
      </c>
      <c r="P1584" s="1" t="s">
        <v>66</v>
      </c>
      <c r="Q1584" s="1" t="s">
        <v>1670</v>
      </c>
      <c r="R1584" s="1">
        <v>93309</v>
      </c>
      <c r="S1584" s="2">
        <v>42149</v>
      </c>
      <c r="T1584" s="2">
        <v>42151</v>
      </c>
      <c r="U1584" s="1">
        <v>21.78</v>
      </c>
      <c r="V1584" s="1">
        <v>2</v>
      </c>
      <c r="W1584" s="1">
        <v>94.2</v>
      </c>
      <c r="X1584" s="1">
        <v>89361</v>
      </c>
      <c r="Y1584" s="1">
        <f>Table1[[#This Row],[Unit Price]]-Table1[[#This Row],[Discount]]</f>
        <v>47.839999999999996</v>
      </c>
      <c r="Z1584" s="1" t="s">
        <v>3221</v>
      </c>
    </row>
    <row r="1585" spans="1:26" x14ac:dyDescent="0.2">
      <c r="A1585" s="3">
        <v>129</v>
      </c>
      <c r="B1585" s="3" t="s">
        <v>807</v>
      </c>
      <c r="C1585" s="3" t="s">
        <v>46</v>
      </c>
      <c r="D1585" s="3">
        <v>7.0000000000000007E-2</v>
      </c>
      <c r="E1585" s="3">
        <v>15.74</v>
      </c>
      <c r="F1585" s="3">
        <v>1.39</v>
      </c>
      <c r="G1585" s="3" t="s">
        <v>14</v>
      </c>
      <c r="H1585" s="3" t="s">
        <v>3</v>
      </c>
      <c r="I1585" s="3" t="s">
        <v>24</v>
      </c>
      <c r="J1585" s="3" t="s">
        <v>321</v>
      </c>
      <c r="K1585" s="3" t="s">
        <v>49</v>
      </c>
      <c r="L1585" s="3" t="s">
        <v>2650</v>
      </c>
      <c r="M1585" s="3">
        <v>0.4</v>
      </c>
      <c r="N1585" s="3" t="s">
        <v>8</v>
      </c>
      <c r="O1585" s="3" t="s">
        <v>28</v>
      </c>
      <c r="P1585" s="3" t="s">
        <v>79</v>
      </c>
      <c r="Q1585" s="3" t="s">
        <v>808</v>
      </c>
      <c r="R1585" s="3">
        <v>62002</v>
      </c>
      <c r="S1585" s="4">
        <v>42149</v>
      </c>
      <c r="T1585" s="4">
        <v>42150</v>
      </c>
      <c r="U1585" s="3">
        <v>149.8887</v>
      </c>
      <c r="V1585" s="3">
        <v>14</v>
      </c>
      <c r="W1585" s="3">
        <v>217.23</v>
      </c>
      <c r="X1585" s="3">
        <v>86694</v>
      </c>
      <c r="Y1585" s="3">
        <f>Table1[[#This Row],[Unit Price]]-Table1[[#This Row],[Discount]]</f>
        <v>15.67</v>
      </c>
      <c r="Z1585" s="3" t="s">
        <v>3220</v>
      </c>
    </row>
    <row r="1586" spans="1:26" x14ac:dyDescent="0.2">
      <c r="A1586" s="1">
        <v>1054</v>
      </c>
      <c r="B1586" s="1" t="s">
        <v>2651</v>
      </c>
      <c r="C1586" s="1" t="s">
        <v>46</v>
      </c>
      <c r="D1586" s="1">
        <v>0.03</v>
      </c>
      <c r="E1586" s="1">
        <v>5.44</v>
      </c>
      <c r="F1586" s="1">
        <v>7.46</v>
      </c>
      <c r="G1586" s="1" t="s">
        <v>63</v>
      </c>
      <c r="H1586" s="1" t="s">
        <v>70</v>
      </c>
      <c r="I1586" s="1" t="s">
        <v>24</v>
      </c>
      <c r="J1586" s="1" t="s">
        <v>48</v>
      </c>
      <c r="K1586" s="1" t="s">
        <v>49</v>
      </c>
      <c r="L1586" s="1" t="s">
        <v>1218</v>
      </c>
      <c r="M1586" s="1">
        <v>0.36</v>
      </c>
      <c r="N1586" s="1" t="s">
        <v>8</v>
      </c>
      <c r="O1586" s="1" t="s">
        <v>35</v>
      </c>
      <c r="P1586" s="1" t="s">
        <v>564</v>
      </c>
      <c r="Q1586" s="1" t="s">
        <v>2652</v>
      </c>
      <c r="R1586" s="1">
        <v>85374</v>
      </c>
      <c r="S1586" s="2">
        <v>42149</v>
      </c>
      <c r="T1586" s="2">
        <v>42151</v>
      </c>
      <c r="U1586" s="1">
        <v>-51.704000000000001</v>
      </c>
      <c r="V1586" s="1">
        <v>4</v>
      </c>
      <c r="W1586" s="1">
        <v>26.31</v>
      </c>
      <c r="X1586" s="1">
        <v>90069</v>
      </c>
      <c r="Y1586" s="1">
        <f>Table1[[#This Row],[Unit Price]]-Table1[[#This Row],[Discount]]</f>
        <v>5.41</v>
      </c>
      <c r="Z1586" s="1" t="s">
        <v>3221</v>
      </c>
    </row>
    <row r="1587" spans="1:26" x14ac:dyDescent="0.2">
      <c r="A1587" s="3">
        <v>1054</v>
      </c>
      <c r="B1587" s="3" t="s">
        <v>2651</v>
      </c>
      <c r="C1587" s="3" t="s">
        <v>46</v>
      </c>
      <c r="D1587" s="3">
        <v>0.08</v>
      </c>
      <c r="E1587" s="3">
        <v>26.38</v>
      </c>
      <c r="F1587" s="3">
        <v>5.58</v>
      </c>
      <c r="G1587" s="3" t="s">
        <v>14</v>
      </c>
      <c r="H1587" s="3" t="s">
        <v>70</v>
      </c>
      <c r="I1587" s="3" t="s">
        <v>24</v>
      </c>
      <c r="J1587" s="3" t="s">
        <v>64</v>
      </c>
      <c r="K1587" s="3" t="s">
        <v>49</v>
      </c>
      <c r="L1587" s="3" t="s">
        <v>2653</v>
      </c>
      <c r="M1587" s="3">
        <v>0.39</v>
      </c>
      <c r="N1587" s="3" t="s">
        <v>8</v>
      </c>
      <c r="O1587" s="3" t="s">
        <v>35</v>
      </c>
      <c r="P1587" s="3" t="s">
        <v>564</v>
      </c>
      <c r="Q1587" s="3" t="s">
        <v>2652</v>
      </c>
      <c r="R1587" s="3">
        <v>85374</v>
      </c>
      <c r="S1587" s="4">
        <v>42149</v>
      </c>
      <c r="T1587" s="4">
        <v>42150</v>
      </c>
      <c r="U1587" s="3">
        <v>144.7482</v>
      </c>
      <c r="V1587" s="3">
        <v>8</v>
      </c>
      <c r="W1587" s="3">
        <v>209.78</v>
      </c>
      <c r="X1587" s="3">
        <v>90069</v>
      </c>
      <c r="Y1587" s="3">
        <f>Table1[[#This Row],[Unit Price]]-Table1[[#This Row],[Discount]]</f>
        <v>26.3</v>
      </c>
      <c r="Z1587" s="3" t="s">
        <v>3221</v>
      </c>
    </row>
    <row r="1588" spans="1:26" x14ac:dyDescent="0.2">
      <c r="A1588" s="1">
        <v>1054</v>
      </c>
      <c r="B1588" s="1" t="s">
        <v>2651</v>
      </c>
      <c r="C1588" s="1" t="s">
        <v>46</v>
      </c>
      <c r="D1588" s="1">
        <v>0.06</v>
      </c>
      <c r="E1588" s="1">
        <v>20.99</v>
      </c>
      <c r="F1588" s="1">
        <v>2.5</v>
      </c>
      <c r="G1588" s="1" t="s">
        <v>14</v>
      </c>
      <c r="H1588" s="1" t="s">
        <v>70</v>
      </c>
      <c r="I1588" s="1" t="s">
        <v>16</v>
      </c>
      <c r="J1588" s="1" t="s">
        <v>111</v>
      </c>
      <c r="K1588" s="1" t="s">
        <v>26</v>
      </c>
      <c r="L1588" s="1" t="s">
        <v>1177</v>
      </c>
      <c r="M1588" s="1">
        <v>0.81</v>
      </c>
      <c r="N1588" s="1" t="s">
        <v>8</v>
      </c>
      <c r="O1588" s="1" t="s">
        <v>35</v>
      </c>
      <c r="P1588" s="1" t="s">
        <v>564</v>
      </c>
      <c r="Q1588" s="1" t="s">
        <v>2652</v>
      </c>
      <c r="R1588" s="1">
        <v>85374</v>
      </c>
      <c r="S1588" s="2">
        <v>42149</v>
      </c>
      <c r="T1588" s="2">
        <v>42151</v>
      </c>
      <c r="U1588" s="1">
        <v>-112.18899999999999</v>
      </c>
      <c r="V1588" s="1">
        <v>1</v>
      </c>
      <c r="W1588" s="1">
        <v>17.829999999999998</v>
      </c>
      <c r="X1588" s="1">
        <v>90069</v>
      </c>
      <c r="Y1588" s="1">
        <f>Table1[[#This Row],[Unit Price]]-Table1[[#This Row],[Discount]]</f>
        <v>20.93</v>
      </c>
      <c r="Z1588" s="1" t="s">
        <v>3221</v>
      </c>
    </row>
    <row r="1589" spans="1:26" x14ac:dyDescent="0.2">
      <c r="A1589" s="3">
        <v>2391</v>
      </c>
      <c r="B1589" s="3" t="s">
        <v>2654</v>
      </c>
      <c r="C1589" s="3" t="s">
        <v>46</v>
      </c>
      <c r="D1589" s="3">
        <v>0.06</v>
      </c>
      <c r="E1589" s="3">
        <v>4.7699999999999996</v>
      </c>
      <c r="F1589" s="3">
        <v>2.39</v>
      </c>
      <c r="G1589" s="3" t="s">
        <v>14</v>
      </c>
      <c r="H1589" s="3" t="s">
        <v>70</v>
      </c>
      <c r="I1589" s="3" t="s">
        <v>16</v>
      </c>
      <c r="J1589" s="3" t="s">
        <v>17</v>
      </c>
      <c r="K1589" s="3" t="s">
        <v>18</v>
      </c>
      <c r="L1589" s="3" t="s">
        <v>2655</v>
      </c>
      <c r="M1589" s="3">
        <v>0.72</v>
      </c>
      <c r="N1589" s="3" t="s">
        <v>8</v>
      </c>
      <c r="O1589" s="3" t="s">
        <v>87</v>
      </c>
      <c r="P1589" s="3" t="s">
        <v>88</v>
      </c>
      <c r="Q1589" s="3" t="s">
        <v>2656</v>
      </c>
      <c r="R1589" s="3">
        <v>11572</v>
      </c>
      <c r="S1589" s="4">
        <v>42149</v>
      </c>
      <c r="T1589" s="4">
        <v>42150</v>
      </c>
      <c r="U1589" s="3">
        <v>-45.64</v>
      </c>
      <c r="V1589" s="3">
        <v>9</v>
      </c>
      <c r="W1589" s="3">
        <v>42.46</v>
      </c>
      <c r="X1589" s="3">
        <v>91122</v>
      </c>
      <c r="Y1589" s="3">
        <f>Table1[[#This Row],[Unit Price]]-Table1[[#This Row],[Discount]]</f>
        <v>4.71</v>
      </c>
      <c r="Z1589" s="3" t="s">
        <v>3222</v>
      </c>
    </row>
    <row r="1590" spans="1:26" x14ac:dyDescent="0.2">
      <c r="A1590" s="1">
        <v>2391</v>
      </c>
      <c r="B1590" s="1" t="s">
        <v>2654</v>
      </c>
      <c r="C1590" s="1" t="s">
        <v>46</v>
      </c>
      <c r="D1590" s="1">
        <v>0.1</v>
      </c>
      <c r="E1590" s="1">
        <v>27.18</v>
      </c>
      <c r="F1590" s="1">
        <v>8.23</v>
      </c>
      <c r="G1590" s="1" t="s">
        <v>14</v>
      </c>
      <c r="H1590" s="1" t="s">
        <v>70</v>
      </c>
      <c r="I1590" s="1" t="s">
        <v>24</v>
      </c>
      <c r="J1590" s="1" t="s">
        <v>321</v>
      </c>
      <c r="K1590" s="1" t="s">
        <v>49</v>
      </c>
      <c r="L1590" s="1" t="s">
        <v>2657</v>
      </c>
      <c r="M1590" s="1">
        <v>0.38</v>
      </c>
      <c r="N1590" s="1" t="s">
        <v>8</v>
      </c>
      <c r="O1590" s="1" t="s">
        <v>87</v>
      </c>
      <c r="P1590" s="1" t="s">
        <v>88</v>
      </c>
      <c r="Q1590" s="1" t="s">
        <v>2656</v>
      </c>
      <c r="R1590" s="1">
        <v>11572</v>
      </c>
      <c r="S1590" s="2">
        <v>42149</v>
      </c>
      <c r="T1590" s="2">
        <v>42151</v>
      </c>
      <c r="U1590" s="1">
        <v>204.49</v>
      </c>
      <c r="V1590" s="1">
        <v>12</v>
      </c>
      <c r="W1590" s="1">
        <v>314.06</v>
      </c>
      <c r="X1590" s="1">
        <v>91122</v>
      </c>
      <c r="Y1590" s="1">
        <f>Table1[[#This Row],[Unit Price]]-Table1[[#This Row],[Discount]]</f>
        <v>27.08</v>
      </c>
      <c r="Z1590" s="1" t="s">
        <v>3222</v>
      </c>
    </row>
    <row r="1591" spans="1:26" x14ac:dyDescent="0.2">
      <c r="A1591" s="3">
        <v>2868</v>
      </c>
      <c r="B1591" s="3" t="s">
        <v>298</v>
      </c>
      <c r="C1591" s="3" t="s">
        <v>46</v>
      </c>
      <c r="D1591" s="3">
        <v>0.08</v>
      </c>
      <c r="E1591" s="3">
        <v>15.99</v>
      </c>
      <c r="F1591" s="3">
        <v>13.18</v>
      </c>
      <c r="G1591" s="3" t="s">
        <v>63</v>
      </c>
      <c r="H1591" s="3" t="s">
        <v>70</v>
      </c>
      <c r="I1591" s="3" t="s">
        <v>24</v>
      </c>
      <c r="J1591" s="3" t="s">
        <v>48</v>
      </c>
      <c r="K1591" s="3" t="s">
        <v>49</v>
      </c>
      <c r="L1591" s="3" t="s">
        <v>271</v>
      </c>
      <c r="M1591" s="3">
        <v>0.37</v>
      </c>
      <c r="N1591" s="3" t="s">
        <v>8</v>
      </c>
      <c r="O1591" s="3" t="s">
        <v>35</v>
      </c>
      <c r="P1591" s="3" t="s">
        <v>42</v>
      </c>
      <c r="Q1591" s="3" t="s">
        <v>300</v>
      </c>
      <c r="R1591" s="3">
        <v>98026</v>
      </c>
      <c r="S1591" s="4">
        <v>42149</v>
      </c>
      <c r="T1591" s="4">
        <v>42151</v>
      </c>
      <c r="U1591" s="3">
        <v>-66.584999999999994</v>
      </c>
      <c r="V1591" s="3">
        <v>4</v>
      </c>
      <c r="W1591" s="3">
        <v>66.02</v>
      </c>
      <c r="X1591" s="3">
        <v>85828</v>
      </c>
      <c r="Y1591" s="3">
        <f>Table1[[#This Row],[Unit Price]]-Table1[[#This Row],[Discount]]</f>
        <v>15.91</v>
      </c>
      <c r="Z1591" s="3" t="s">
        <v>3221</v>
      </c>
    </row>
    <row r="1592" spans="1:26" x14ac:dyDescent="0.2">
      <c r="A1592" s="1">
        <v>2266</v>
      </c>
      <c r="B1592" s="1" t="s">
        <v>2658</v>
      </c>
      <c r="C1592" s="1" t="s">
        <v>1</v>
      </c>
      <c r="D1592" s="1">
        <v>0.02</v>
      </c>
      <c r="E1592" s="1">
        <v>11.33</v>
      </c>
      <c r="F1592" s="1">
        <v>6.12</v>
      </c>
      <c r="G1592" s="1" t="s">
        <v>14</v>
      </c>
      <c r="H1592" s="1" t="s">
        <v>70</v>
      </c>
      <c r="I1592" s="1" t="s">
        <v>24</v>
      </c>
      <c r="J1592" s="1" t="s">
        <v>71</v>
      </c>
      <c r="K1592" s="1" t="s">
        <v>120</v>
      </c>
      <c r="L1592" s="1" t="s">
        <v>1929</v>
      </c>
      <c r="M1592" s="1">
        <v>0.42</v>
      </c>
      <c r="N1592" s="1" t="s">
        <v>8</v>
      </c>
      <c r="O1592" s="1" t="s">
        <v>28</v>
      </c>
      <c r="P1592" s="1" t="s">
        <v>56</v>
      </c>
      <c r="Q1592" s="1" t="s">
        <v>2659</v>
      </c>
      <c r="R1592" s="1">
        <v>63122</v>
      </c>
      <c r="S1592" s="2">
        <v>42150</v>
      </c>
      <c r="T1592" s="2">
        <v>42152</v>
      </c>
      <c r="U1592" s="1">
        <v>-14.52</v>
      </c>
      <c r="V1592" s="1">
        <v>3</v>
      </c>
      <c r="W1592" s="1">
        <v>35.35</v>
      </c>
      <c r="X1592" s="1">
        <v>86610</v>
      </c>
      <c r="Y1592" s="1">
        <f>Table1[[#This Row],[Unit Price]]-Table1[[#This Row],[Discount]]</f>
        <v>11.31</v>
      </c>
      <c r="Z1592" s="1" t="s">
        <v>3220</v>
      </c>
    </row>
    <row r="1593" spans="1:26" x14ac:dyDescent="0.2">
      <c r="A1593" s="3">
        <v>2266</v>
      </c>
      <c r="B1593" s="3" t="s">
        <v>2658</v>
      </c>
      <c r="C1593" s="3" t="s">
        <v>1</v>
      </c>
      <c r="D1593" s="3">
        <v>0.01</v>
      </c>
      <c r="E1593" s="3">
        <v>15.67</v>
      </c>
      <c r="F1593" s="3">
        <v>1.39</v>
      </c>
      <c r="G1593" s="3" t="s">
        <v>14</v>
      </c>
      <c r="H1593" s="3" t="s">
        <v>70</v>
      </c>
      <c r="I1593" s="3" t="s">
        <v>24</v>
      </c>
      <c r="J1593" s="3" t="s">
        <v>321</v>
      </c>
      <c r="K1593" s="3" t="s">
        <v>49</v>
      </c>
      <c r="L1593" s="3" t="s">
        <v>2460</v>
      </c>
      <c r="M1593" s="3">
        <v>0.38</v>
      </c>
      <c r="N1593" s="3" t="s">
        <v>8</v>
      </c>
      <c r="O1593" s="3" t="s">
        <v>28</v>
      </c>
      <c r="P1593" s="3" t="s">
        <v>56</v>
      </c>
      <c r="Q1593" s="3" t="s">
        <v>2659</v>
      </c>
      <c r="R1593" s="3">
        <v>63122</v>
      </c>
      <c r="S1593" s="4">
        <v>42150</v>
      </c>
      <c r="T1593" s="4">
        <v>42151</v>
      </c>
      <c r="U1593" s="3">
        <v>171.26490000000001</v>
      </c>
      <c r="V1593" s="3">
        <v>16</v>
      </c>
      <c r="W1593" s="3">
        <v>248.21</v>
      </c>
      <c r="X1593" s="3">
        <v>86610</v>
      </c>
      <c r="Y1593" s="3">
        <f>Table1[[#This Row],[Unit Price]]-Table1[[#This Row],[Discount]]</f>
        <v>15.66</v>
      </c>
      <c r="Z1593" s="3" t="s">
        <v>3220</v>
      </c>
    </row>
    <row r="1594" spans="1:26" x14ac:dyDescent="0.2">
      <c r="A1594" s="1">
        <v>2928</v>
      </c>
      <c r="B1594" s="1" t="s">
        <v>2660</v>
      </c>
      <c r="C1594" s="1" t="s">
        <v>1</v>
      </c>
      <c r="D1594" s="1">
        <v>0.02</v>
      </c>
      <c r="E1594" s="1">
        <v>5.58</v>
      </c>
      <c r="F1594" s="1">
        <v>2.99</v>
      </c>
      <c r="G1594" s="1" t="s">
        <v>14</v>
      </c>
      <c r="H1594" s="1" t="s">
        <v>15</v>
      </c>
      <c r="I1594" s="1" t="s">
        <v>24</v>
      </c>
      <c r="J1594" s="1" t="s">
        <v>48</v>
      </c>
      <c r="K1594" s="1" t="s">
        <v>49</v>
      </c>
      <c r="L1594" s="1" t="s">
        <v>2661</v>
      </c>
      <c r="M1594" s="1">
        <v>0.37</v>
      </c>
      <c r="N1594" s="1" t="s">
        <v>8</v>
      </c>
      <c r="O1594" s="1" t="s">
        <v>9</v>
      </c>
      <c r="P1594" s="1" t="s">
        <v>247</v>
      </c>
      <c r="Q1594" s="1" t="s">
        <v>2662</v>
      </c>
      <c r="R1594" s="1">
        <v>29418</v>
      </c>
      <c r="S1594" s="2">
        <v>42150</v>
      </c>
      <c r="T1594" s="2">
        <v>42152</v>
      </c>
      <c r="U1594" s="1">
        <v>689.32799999999997</v>
      </c>
      <c r="V1594" s="1">
        <v>42</v>
      </c>
      <c r="W1594" s="1">
        <v>236.83</v>
      </c>
      <c r="X1594" s="1">
        <v>90218</v>
      </c>
      <c r="Y1594" s="1">
        <f>Table1[[#This Row],[Unit Price]]-Table1[[#This Row],[Discount]]</f>
        <v>5.5600000000000005</v>
      </c>
      <c r="Z1594" s="1" t="s">
        <v>3219</v>
      </c>
    </row>
    <row r="1595" spans="1:26" x14ac:dyDescent="0.2">
      <c r="A1595" s="3">
        <v>2928</v>
      </c>
      <c r="B1595" s="3" t="s">
        <v>2660</v>
      </c>
      <c r="C1595" s="3" t="s">
        <v>1</v>
      </c>
      <c r="D1595" s="3">
        <v>0.02</v>
      </c>
      <c r="E1595" s="3">
        <v>54.1</v>
      </c>
      <c r="F1595" s="3">
        <v>19.989999999999998</v>
      </c>
      <c r="G1595" s="3" t="s">
        <v>14</v>
      </c>
      <c r="H1595" s="3" t="s">
        <v>15</v>
      </c>
      <c r="I1595" s="3" t="s">
        <v>24</v>
      </c>
      <c r="J1595" s="3" t="s">
        <v>54</v>
      </c>
      <c r="K1595" s="3" t="s">
        <v>49</v>
      </c>
      <c r="L1595" s="3" t="s">
        <v>1240</v>
      </c>
      <c r="M1595" s="3">
        <v>0.59</v>
      </c>
      <c r="N1595" s="3" t="s">
        <v>8</v>
      </c>
      <c r="O1595" s="3" t="s">
        <v>9</v>
      </c>
      <c r="P1595" s="3" t="s">
        <v>247</v>
      </c>
      <c r="Q1595" s="3" t="s">
        <v>2662</v>
      </c>
      <c r="R1595" s="3">
        <v>29418</v>
      </c>
      <c r="S1595" s="4">
        <v>42150</v>
      </c>
      <c r="T1595" s="4">
        <v>42151</v>
      </c>
      <c r="U1595" s="3">
        <v>-33.585999999999999</v>
      </c>
      <c r="V1595" s="3">
        <v>36</v>
      </c>
      <c r="W1595" s="3">
        <v>1944.87</v>
      </c>
      <c r="X1595" s="3">
        <v>90218</v>
      </c>
      <c r="Y1595" s="3">
        <f>Table1[[#This Row],[Unit Price]]-Table1[[#This Row],[Discount]]</f>
        <v>54.08</v>
      </c>
      <c r="Z1595" s="3" t="s">
        <v>3219</v>
      </c>
    </row>
    <row r="1596" spans="1:26" x14ac:dyDescent="0.2">
      <c r="A1596" s="1">
        <v>2941</v>
      </c>
      <c r="B1596" s="1" t="s">
        <v>2663</v>
      </c>
      <c r="C1596" s="1" t="s">
        <v>1</v>
      </c>
      <c r="D1596" s="1">
        <v>0.05</v>
      </c>
      <c r="E1596" s="1">
        <v>2.62</v>
      </c>
      <c r="F1596" s="1">
        <v>0.8</v>
      </c>
      <c r="G1596" s="1" t="s">
        <v>14</v>
      </c>
      <c r="H1596" s="1" t="s">
        <v>3</v>
      </c>
      <c r="I1596" s="1" t="s">
        <v>24</v>
      </c>
      <c r="J1596" s="1" t="s">
        <v>152</v>
      </c>
      <c r="K1596" s="1" t="s">
        <v>26</v>
      </c>
      <c r="L1596" s="1" t="s">
        <v>2100</v>
      </c>
      <c r="M1596" s="1">
        <v>0.39</v>
      </c>
      <c r="N1596" s="1" t="s">
        <v>8</v>
      </c>
      <c r="O1596" s="1" t="s">
        <v>87</v>
      </c>
      <c r="P1596" s="1" t="s">
        <v>373</v>
      </c>
      <c r="Q1596" s="1" t="s">
        <v>1617</v>
      </c>
      <c r="R1596" s="1">
        <v>7960</v>
      </c>
      <c r="S1596" s="2">
        <v>42150</v>
      </c>
      <c r="T1596" s="2">
        <v>42151</v>
      </c>
      <c r="U1596" s="1">
        <v>12.71</v>
      </c>
      <c r="V1596" s="1">
        <v>8</v>
      </c>
      <c r="W1596" s="1">
        <v>21.41</v>
      </c>
      <c r="X1596" s="1">
        <v>87618</v>
      </c>
      <c r="Y1596" s="1">
        <f>Table1[[#This Row],[Unit Price]]-Table1[[#This Row],[Discount]]</f>
        <v>2.5700000000000003</v>
      </c>
      <c r="Z1596" s="1" t="s">
        <v>3222</v>
      </c>
    </row>
    <row r="1597" spans="1:26" x14ac:dyDescent="0.2">
      <c r="A1597" s="3">
        <v>241</v>
      </c>
      <c r="B1597" s="3" t="s">
        <v>2216</v>
      </c>
      <c r="C1597" s="3" t="s">
        <v>23</v>
      </c>
      <c r="D1597" s="3">
        <v>0.01</v>
      </c>
      <c r="E1597" s="3">
        <v>5.94</v>
      </c>
      <c r="F1597" s="3">
        <v>9.92</v>
      </c>
      <c r="G1597" s="3" t="s">
        <v>14</v>
      </c>
      <c r="H1597" s="3" t="s">
        <v>3</v>
      </c>
      <c r="I1597" s="3" t="s">
        <v>24</v>
      </c>
      <c r="J1597" s="3" t="s">
        <v>48</v>
      </c>
      <c r="K1597" s="3" t="s">
        <v>49</v>
      </c>
      <c r="L1597" s="3" t="s">
        <v>2567</v>
      </c>
      <c r="M1597" s="3">
        <v>0.38</v>
      </c>
      <c r="N1597" s="3" t="s">
        <v>8</v>
      </c>
      <c r="O1597" s="3" t="s">
        <v>35</v>
      </c>
      <c r="P1597" s="3" t="s">
        <v>36</v>
      </c>
      <c r="Q1597" s="3" t="s">
        <v>2217</v>
      </c>
      <c r="R1597" s="3">
        <v>81503</v>
      </c>
      <c r="S1597" s="4">
        <v>42150</v>
      </c>
      <c r="T1597" s="4">
        <v>42157</v>
      </c>
      <c r="U1597" s="3">
        <v>-256.51900000000001</v>
      </c>
      <c r="V1597" s="3">
        <v>13</v>
      </c>
      <c r="W1597" s="3">
        <v>79.930000000000007</v>
      </c>
      <c r="X1597" s="3">
        <v>90480</v>
      </c>
      <c r="Y1597" s="3">
        <f>Table1[[#This Row],[Unit Price]]-Table1[[#This Row],[Discount]]</f>
        <v>5.9300000000000006</v>
      </c>
      <c r="Z1597" s="3" t="s">
        <v>3221</v>
      </c>
    </row>
    <row r="1598" spans="1:26" x14ac:dyDescent="0.2">
      <c r="A1598" s="1">
        <v>241</v>
      </c>
      <c r="B1598" s="1" t="s">
        <v>2216</v>
      </c>
      <c r="C1598" s="1" t="s">
        <v>23</v>
      </c>
      <c r="D1598" s="1">
        <v>0.02</v>
      </c>
      <c r="E1598" s="1">
        <v>125.99</v>
      </c>
      <c r="F1598" s="1">
        <v>3</v>
      </c>
      <c r="G1598" s="1" t="s">
        <v>14</v>
      </c>
      <c r="H1598" s="1" t="s">
        <v>3</v>
      </c>
      <c r="I1598" s="1" t="s">
        <v>16</v>
      </c>
      <c r="J1598" s="1" t="s">
        <v>111</v>
      </c>
      <c r="K1598" s="1" t="s">
        <v>49</v>
      </c>
      <c r="L1598" s="1" t="s">
        <v>2664</v>
      </c>
      <c r="M1598" s="1">
        <v>0.59</v>
      </c>
      <c r="N1598" s="1" t="s">
        <v>8</v>
      </c>
      <c r="O1598" s="1" t="s">
        <v>35</v>
      </c>
      <c r="P1598" s="1" t="s">
        <v>36</v>
      </c>
      <c r="Q1598" s="1" t="s">
        <v>2217</v>
      </c>
      <c r="R1598" s="1">
        <v>81503</v>
      </c>
      <c r="S1598" s="2">
        <v>42150</v>
      </c>
      <c r="T1598" s="2">
        <v>42150</v>
      </c>
      <c r="U1598" s="1">
        <v>398.358</v>
      </c>
      <c r="V1598" s="1">
        <v>8</v>
      </c>
      <c r="W1598" s="1">
        <v>873.18</v>
      </c>
      <c r="X1598" s="1">
        <v>90480</v>
      </c>
      <c r="Y1598" s="1">
        <f>Table1[[#This Row],[Unit Price]]-Table1[[#This Row],[Discount]]</f>
        <v>125.97</v>
      </c>
      <c r="Z1598" s="1" t="s">
        <v>3221</v>
      </c>
    </row>
    <row r="1599" spans="1:26" x14ac:dyDescent="0.2">
      <c r="A1599" s="3">
        <v>451</v>
      </c>
      <c r="B1599" s="3" t="s">
        <v>195</v>
      </c>
      <c r="C1599" s="3" t="s">
        <v>1</v>
      </c>
      <c r="D1599" s="3">
        <v>0.04</v>
      </c>
      <c r="E1599" s="3">
        <v>37.700000000000003</v>
      </c>
      <c r="F1599" s="3">
        <v>2.99</v>
      </c>
      <c r="G1599" s="3" t="s">
        <v>14</v>
      </c>
      <c r="H1599" s="3" t="s">
        <v>47</v>
      </c>
      <c r="I1599" s="3" t="s">
        <v>24</v>
      </c>
      <c r="J1599" s="3" t="s">
        <v>48</v>
      </c>
      <c r="K1599" s="3" t="s">
        <v>49</v>
      </c>
      <c r="L1599" s="3" t="s">
        <v>2492</v>
      </c>
      <c r="M1599" s="3">
        <v>0.35</v>
      </c>
      <c r="N1599" s="3" t="s">
        <v>8</v>
      </c>
      <c r="O1599" s="3" t="s">
        <v>35</v>
      </c>
      <c r="P1599" s="3" t="s">
        <v>66</v>
      </c>
      <c r="Q1599" s="3" t="s">
        <v>197</v>
      </c>
      <c r="R1599" s="3">
        <v>94024</v>
      </c>
      <c r="S1599" s="4">
        <v>42151</v>
      </c>
      <c r="T1599" s="4">
        <v>42152</v>
      </c>
      <c r="U1599" s="3">
        <v>299.6739</v>
      </c>
      <c r="V1599" s="3">
        <v>12</v>
      </c>
      <c r="W1599" s="3">
        <v>434.31</v>
      </c>
      <c r="X1599" s="3">
        <v>86012</v>
      </c>
      <c r="Y1599" s="3">
        <f>Table1[[#This Row],[Unit Price]]-Table1[[#This Row],[Discount]]</f>
        <v>37.660000000000004</v>
      </c>
      <c r="Z1599" s="3" t="s">
        <v>3221</v>
      </c>
    </row>
    <row r="1600" spans="1:26" x14ac:dyDescent="0.2">
      <c r="A1600" s="1">
        <v>452</v>
      </c>
      <c r="B1600" s="1" t="s">
        <v>2665</v>
      </c>
      <c r="C1600" s="1" t="s">
        <v>1</v>
      </c>
      <c r="D1600" s="1">
        <v>0.01</v>
      </c>
      <c r="E1600" s="1">
        <v>55.99</v>
      </c>
      <c r="F1600" s="1">
        <v>5</v>
      </c>
      <c r="G1600" s="1" t="s">
        <v>14</v>
      </c>
      <c r="H1600" s="1" t="s">
        <v>47</v>
      </c>
      <c r="I1600" s="1" t="s">
        <v>16</v>
      </c>
      <c r="J1600" s="1" t="s">
        <v>111</v>
      </c>
      <c r="K1600" s="1" t="s">
        <v>18</v>
      </c>
      <c r="L1600" s="1" t="s">
        <v>1914</v>
      </c>
      <c r="M1600" s="1">
        <v>0.83</v>
      </c>
      <c r="N1600" s="1" t="s">
        <v>8</v>
      </c>
      <c r="O1600" s="1" t="s">
        <v>35</v>
      </c>
      <c r="P1600" s="1" t="s">
        <v>66</v>
      </c>
      <c r="Q1600" s="1" t="s">
        <v>2666</v>
      </c>
      <c r="R1600" s="1">
        <v>93635</v>
      </c>
      <c r="S1600" s="2">
        <v>42151</v>
      </c>
      <c r="T1600" s="2">
        <v>42152</v>
      </c>
      <c r="U1600" s="1">
        <v>-235.89500000000001</v>
      </c>
      <c r="V1600" s="1">
        <v>1</v>
      </c>
      <c r="W1600" s="1">
        <v>51.83</v>
      </c>
      <c r="X1600" s="1">
        <v>86012</v>
      </c>
      <c r="Y1600" s="1">
        <f>Table1[[#This Row],[Unit Price]]-Table1[[#This Row],[Discount]]</f>
        <v>55.980000000000004</v>
      </c>
      <c r="Z1600" s="1" t="s">
        <v>3221</v>
      </c>
    </row>
    <row r="1601" spans="1:26" x14ac:dyDescent="0.2">
      <c r="A1601" s="3">
        <v>865</v>
      </c>
      <c r="B1601" s="3" t="s">
        <v>1362</v>
      </c>
      <c r="C1601" s="3" t="s">
        <v>1</v>
      </c>
      <c r="D1601" s="3">
        <v>0.03</v>
      </c>
      <c r="E1601" s="3">
        <v>14.2</v>
      </c>
      <c r="F1601" s="3">
        <v>5.3</v>
      </c>
      <c r="G1601" s="3" t="s">
        <v>14</v>
      </c>
      <c r="H1601" s="3" t="s">
        <v>70</v>
      </c>
      <c r="I1601" s="3" t="s">
        <v>4</v>
      </c>
      <c r="J1601" s="3" t="s">
        <v>102</v>
      </c>
      <c r="K1601" s="3" t="s">
        <v>26</v>
      </c>
      <c r="L1601" s="3" t="s">
        <v>264</v>
      </c>
      <c r="M1601" s="3">
        <v>0.46</v>
      </c>
      <c r="N1601" s="3" t="s">
        <v>8</v>
      </c>
      <c r="O1601" s="3" t="s">
        <v>28</v>
      </c>
      <c r="P1601" s="3" t="s">
        <v>29</v>
      </c>
      <c r="Q1601" s="3" t="s">
        <v>1018</v>
      </c>
      <c r="R1601" s="3">
        <v>46312</v>
      </c>
      <c r="S1601" s="4">
        <v>42151</v>
      </c>
      <c r="T1601" s="4">
        <v>42152</v>
      </c>
      <c r="U1601" s="3">
        <v>122.21</v>
      </c>
      <c r="V1601" s="3">
        <v>18</v>
      </c>
      <c r="W1601" s="3">
        <v>267.2</v>
      </c>
      <c r="X1601" s="3">
        <v>90674</v>
      </c>
      <c r="Y1601" s="3">
        <f>Table1[[#This Row],[Unit Price]]-Table1[[#This Row],[Discount]]</f>
        <v>14.17</v>
      </c>
      <c r="Z1601" s="3" t="s">
        <v>3220</v>
      </c>
    </row>
    <row r="1602" spans="1:26" x14ac:dyDescent="0.2">
      <c r="A1602" s="1">
        <v>370</v>
      </c>
      <c r="B1602" s="1" t="s">
        <v>2667</v>
      </c>
      <c r="C1602" s="1" t="s">
        <v>46</v>
      </c>
      <c r="D1602" s="1">
        <v>0.02</v>
      </c>
      <c r="E1602" s="1">
        <v>20.99</v>
      </c>
      <c r="F1602" s="1">
        <v>4.8099999999999996</v>
      </c>
      <c r="G1602" s="1" t="s">
        <v>14</v>
      </c>
      <c r="H1602" s="1" t="s">
        <v>70</v>
      </c>
      <c r="I1602" s="1" t="s">
        <v>16</v>
      </c>
      <c r="J1602" s="1" t="s">
        <v>111</v>
      </c>
      <c r="K1602" s="1" t="s">
        <v>120</v>
      </c>
      <c r="L1602" s="1" t="s">
        <v>1407</v>
      </c>
      <c r="M1602" s="1">
        <v>0.57999999999999996</v>
      </c>
      <c r="N1602" s="1" t="s">
        <v>8</v>
      </c>
      <c r="O1602" s="1" t="s">
        <v>87</v>
      </c>
      <c r="P1602" s="1" t="s">
        <v>307</v>
      </c>
      <c r="Q1602" s="1" t="s">
        <v>1634</v>
      </c>
      <c r="R1602" s="1">
        <v>4240</v>
      </c>
      <c r="S1602" s="2">
        <v>42151</v>
      </c>
      <c r="T1602" s="2">
        <v>42153</v>
      </c>
      <c r="U1602" s="1">
        <v>49.787999999999997</v>
      </c>
      <c r="V1602" s="1">
        <v>15</v>
      </c>
      <c r="W1602" s="1">
        <v>266.39</v>
      </c>
      <c r="X1602" s="1">
        <v>90291</v>
      </c>
      <c r="Y1602" s="1">
        <f>Table1[[#This Row],[Unit Price]]-Table1[[#This Row],[Discount]]</f>
        <v>20.97</v>
      </c>
      <c r="Z1602" s="1" t="s">
        <v>3222</v>
      </c>
    </row>
    <row r="1603" spans="1:26" x14ac:dyDescent="0.2">
      <c r="A1603" s="3">
        <v>371</v>
      </c>
      <c r="B1603" s="3" t="s">
        <v>2668</v>
      </c>
      <c r="C1603" s="3" t="s">
        <v>46</v>
      </c>
      <c r="D1603" s="3">
        <v>0.05</v>
      </c>
      <c r="E1603" s="3">
        <v>5.4</v>
      </c>
      <c r="F1603" s="3">
        <v>7.78</v>
      </c>
      <c r="G1603" s="3" t="s">
        <v>63</v>
      </c>
      <c r="H1603" s="3" t="s">
        <v>70</v>
      </c>
      <c r="I1603" s="3" t="s">
        <v>24</v>
      </c>
      <c r="J1603" s="3" t="s">
        <v>48</v>
      </c>
      <c r="K1603" s="3" t="s">
        <v>49</v>
      </c>
      <c r="L1603" s="3" t="s">
        <v>1460</v>
      </c>
      <c r="M1603" s="3">
        <v>0.37</v>
      </c>
      <c r="N1603" s="3" t="s">
        <v>8</v>
      </c>
      <c r="O1603" s="3" t="s">
        <v>87</v>
      </c>
      <c r="P1603" s="3" t="s">
        <v>379</v>
      </c>
      <c r="Q1603" s="3" t="s">
        <v>2669</v>
      </c>
      <c r="R1603" s="3">
        <v>2149</v>
      </c>
      <c r="S1603" s="4">
        <v>42151</v>
      </c>
      <c r="T1603" s="4">
        <v>42153</v>
      </c>
      <c r="U1603" s="3">
        <v>-132.62950000000001</v>
      </c>
      <c r="V1603" s="3">
        <v>9</v>
      </c>
      <c r="W1603" s="3">
        <v>51.82</v>
      </c>
      <c r="X1603" s="3">
        <v>90291</v>
      </c>
      <c r="Y1603" s="3">
        <f>Table1[[#This Row],[Unit Price]]-Table1[[#This Row],[Discount]]</f>
        <v>5.3500000000000005</v>
      </c>
      <c r="Z1603" s="3" t="s">
        <v>3222</v>
      </c>
    </row>
    <row r="1604" spans="1:26" x14ac:dyDescent="0.2">
      <c r="A1604" s="1">
        <v>250</v>
      </c>
      <c r="B1604" s="1" t="s">
        <v>2670</v>
      </c>
      <c r="C1604" s="1" t="s">
        <v>1</v>
      </c>
      <c r="D1604" s="1">
        <v>0.02</v>
      </c>
      <c r="E1604" s="1">
        <v>2.58</v>
      </c>
      <c r="F1604" s="1">
        <v>1.3</v>
      </c>
      <c r="G1604" s="1" t="s">
        <v>63</v>
      </c>
      <c r="H1604" s="1" t="s">
        <v>70</v>
      </c>
      <c r="I1604" s="1" t="s">
        <v>24</v>
      </c>
      <c r="J1604" s="1" t="s">
        <v>25</v>
      </c>
      <c r="K1604" s="1" t="s">
        <v>26</v>
      </c>
      <c r="L1604" s="1" t="s">
        <v>2671</v>
      </c>
      <c r="M1604" s="1">
        <v>0.59</v>
      </c>
      <c r="N1604" s="1" t="s">
        <v>8</v>
      </c>
      <c r="O1604" s="1" t="s">
        <v>28</v>
      </c>
      <c r="P1604" s="1" t="s">
        <v>60</v>
      </c>
      <c r="Q1604" s="1" t="s">
        <v>2672</v>
      </c>
      <c r="R1604" s="1">
        <v>55423</v>
      </c>
      <c r="S1604" s="2">
        <v>42152</v>
      </c>
      <c r="T1604" s="2">
        <v>42153</v>
      </c>
      <c r="U1604" s="1">
        <v>1.1080000000000001</v>
      </c>
      <c r="V1604" s="1">
        <v>39</v>
      </c>
      <c r="W1604" s="1">
        <v>109.74</v>
      </c>
      <c r="X1604" s="1">
        <v>87214</v>
      </c>
      <c r="Y1604" s="1">
        <f>Table1[[#This Row],[Unit Price]]-Table1[[#This Row],[Discount]]</f>
        <v>2.56</v>
      </c>
      <c r="Z1604" s="1" t="s">
        <v>3220</v>
      </c>
    </row>
    <row r="1605" spans="1:26" x14ac:dyDescent="0.2">
      <c r="A1605" s="3">
        <v>250</v>
      </c>
      <c r="B1605" s="3" t="s">
        <v>2670</v>
      </c>
      <c r="C1605" s="3" t="s">
        <v>1</v>
      </c>
      <c r="D1605" s="3">
        <v>0.02</v>
      </c>
      <c r="E1605" s="3">
        <v>65.989999999999995</v>
      </c>
      <c r="F1605" s="3">
        <v>3.9</v>
      </c>
      <c r="G1605" s="3" t="s">
        <v>14</v>
      </c>
      <c r="H1605" s="3" t="s">
        <v>70</v>
      </c>
      <c r="I1605" s="3" t="s">
        <v>16</v>
      </c>
      <c r="J1605" s="3" t="s">
        <v>111</v>
      </c>
      <c r="K1605" s="3" t="s">
        <v>49</v>
      </c>
      <c r="L1605" s="3" t="s">
        <v>2673</v>
      </c>
      <c r="M1605" s="3">
        <v>0.55000000000000004</v>
      </c>
      <c r="N1605" s="3" t="s">
        <v>8</v>
      </c>
      <c r="O1605" s="3" t="s">
        <v>28</v>
      </c>
      <c r="P1605" s="3" t="s">
        <v>60</v>
      </c>
      <c r="Q1605" s="3" t="s">
        <v>2672</v>
      </c>
      <c r="R1605" s="3">
        <v>55423</v>
      </c>
      <c r="S1605" s="4">
        <v>42152</v>
      </c>
      <c r="T1605" s="4">
        <v>42153</v>
      </c>
      <c r="U1605" s="3">
        <v>1061.3789999999999</v>
      </c>
      <c r="V1605" s="3">
        <v>27</v>
      </c>
      <c r="W1605" s="3">
        <v>1543.55</v>
      </c>
      <c r="X1605" s="3">
        <v>87214</v>
      </c>
      <c r="Y1605" s="3">
        <f>Table1[[#This Row],[Unit Price]]-Table1[[#This Row],[Discount]]</f>
        <v>65.97</v>
      </c>
      <c r="Z1605" s="3" t="s">
        <v>3220</v>
      </c>
    </row>
    <row r="1606" spans="1:26" x14ac:dyDescent="0.2">
      <c r="A1606" s="1">
        <v>3011</v>
      </c>
      <c r="B1606" s="1" t="s">
        <v>2290</v>
      </c>
      <c r="C1606" s="1" t="s">
        <v>1</v>
      </c>
      <c r="D1606" s="1">
        <v>0.03</v>
      </c>
      <c r="E1606" s="1">
        <v>5.98</v>
      </c>
      <c r="F1606" s="1">
        <v>5.35</v>
      </c>
      <c r="G1606" s="1" t="s">
        <v>14</v>
      </c>
      <c r="H1606" s="1" t="s">
        <v>70</v>
      </c>
      <c r="I1606" s="1" t="s">
        <v>24</v>
      </c>
      <c r="J1606" s="1" t="s">
        <v>64</v>
      </c>
      <c r="K1606" s="1" t="s">
        <v>49</v>
      </c>
      <c r="L1606" s="1" t="s">
        <v>785</v>
      </c>
      <c r="M1606" s="1">
        <v>0.4</v>
      </c>
      <c r="N1606" s="1" t="s">
        <v>8</v>
      </c>
      <c r="O1606" s="1" t="s">
        <v>87</v>
      </c>
      <c r="P1606" s="1" t="s">
        <v>379</v>
      </c>
      <c r="Q1606" s="1" t="s">
        <v>764</v>
      </c>
      <c r="R1606" s="1">
        <v>2113</v>
      </c>
      <c r="S1606" s="2">
        <v>42152</v>
      </c>
      <c r="T1606" s="2">
        <v>42153</v>
      </c>
      <c r="U1606" s="1">
        <v>-23.5</v>
      </c>
      <c r="V1606" s="1">
        <v>16</v>
      </c>
      <c r="W1606" s="1">
        <v>107.08</v>
      </c>
      <c r="X1606" s="1">
        <v>56486</v>
      </c>
      <c r="Y1606" s="1">
        <f>Table1[[#This Row],[Unit Price]]-Table1[[#This Row],[Discount]]</f>
        <v>5.95</v>
      </c>
      <c r="Z1606" s="1" t="s">
        <v>3222</v>
      </c>
    </row>
    <row r="1607" spans="1:26" x14ac:dyDescent="0.2">
      <c r="A1607" s="3">
        <v>3154</v>
      </c>
      <c r="B1607" s="3" t="s">
        <v>757</v>
      </c>
      <c r="C1607" s="3" t="s">
        <v>1</v>
      </c>
      <c r="D1607" s="3">
        <v>0.03</v>
      </c>
      <c r="E1607" s="3">
        <v>17.7</v>
      </c>
      <c r="F1607" s="3">
        <v>9.4700000000000006</v>
      </c>
      <c r="G1607" s="3" t="s">
        <v>14</v>
      </c>
      <c r="H1607" s="3" t="s">
        <v>15</v>
      </c>
      <c r="I1607" s="3" t="s">
        <v>24</v>
      </c>
      <c r="J1607" s="3" t="s">
        <v>54</v>
      </c>
      <c r="K1607" s="3" t="s">
        <v>49</v>
      </c>
      <c r="L1607" s="3" t="s">
        <v>1027</v>
      </c>
      <c r="M1607" s="3">
        <v>0.59</v>
      </c>
      <c r="N1607" s="3" t="s">
        <v>8</v>
      </c>
      <c r="O1607" s="3" t="s">
        <v>9</v>
      </c>
      <c r="P1607" s="3" t="s">
        <v>99</v>
      </c>
      <c r="Q1607" s="3" t="s">
        <v>759</v>
      </c>
      <c r="R1607" s="3">
        <v>33710</v>
      </c>
      <c r="S1607" s="4">
        <v>42152</v>
      </c>
      <c r="T1607" s="4">
        <v>42154</v>
      </c>
      <c r="U1607" s="3">
        <v>28.182600000000001</v>
      </c>
      <c r="V1607" s="3">
        <v>11</v>
      </c>
      <c r="W1607" s="3">
        <v>201.77</v>
      </c>
      <c r="X1607" s="3">
        <v>86900</v>
      </c>
      <c r="Y1607" s="3">
        <f>Table1[[#This Row],[Unit Price]]-Table1[[#This Row],[Discount]]</f>
        <v>17.669999999999998</v>
      </c>
      <c r="Z1607" s="3" t="s">
        <v>3219</v>
      </c>
    </row>
    <row r="1608" spans="1:26" x14ac:dyDescent="0.2">
      <c r="A1608" s="1">
        <v>1627</v>
      </c>
      <c r="B1608" s="1" t="s">
        <v>2674</v>
      </c>
      <c r="C1608" s="1" t="s">
        <v>13</v>
      </c>
      <c r="D1608" s="1">
        <v>0.06</v>
      </c>
      <c r="E1608" s="1">
        <v>43.57</v>
      </c>
      <c r="F1608" s="1">
        <v>16.36</v>
      </c>
      <c r="G1608" s="1" t="s">
        <v>14</v>
      </c>
      <c r="H1608" s="1" t="s">
        <v>70</v>
      </c>
      <c r="I1608" s="1" t="s">
        <v>24</v>
      </c>
      <c r="J1608" s="1" t="s">
        <v>54</v>
      </c>
      <c r="K1608" s="1" t="s">
        <v>49</v>
      </c>
      <c r="L1608" s="1" t="s">
        <v>2675</v>
      </c>
      <c r="M1608" s="1">
        <v>0.55000000000000004</v>
      </c>
      <c r="N1608" s="1" t="s">
        <v>8</v>
      </c>
      <c r="O1608" s="1" t="s">
        <v>9</v>
      </c>
      <c r="P1608" s="1" t="s">
        <v>376</v>
      </c>
      <c r="Q1608" s="1" t="s">
        <v>2676</v>
      </c>
      <c r="R1608" s="1">
        <v>37743</v>
      </c>
      <c r="S1608" s="2">
        <v>42152</v>
      </c>
      <c r="T1608" s="2">
        <v>42154</v>
      </c>
      <c r="U1608" s="1">
        <v>-38.808</v>
      </c>
      <c r="V1608" s="1">
        <v>17</v>
      </c>
      <c r="W1608" s="1">
        <v>710.16</v>
      </c>
      <c r="X1608" s="1">
        <v>90602</v>
      </c>
      <c r="Y1608" s="1">
        <f>Table1[[#This Row],[Unit Price]]-Table1[[#This Row],[Discount]]</f>
        <v>43.51</v>
      </c>
      <c r="Z1608" s="1" t="s">
        <v>3219</v>
      </c>
    </row>
    <row r="1609" spans="1:26" x14ac:dyDescent="0.2">
      <c r="A1609" s="3">
        <v>2765</v>
      </c>
      <c r="B1609" s="3" t="s">
        <v>2677</v>
      </c>
      <c r="C1609" s="3" t="s">
        <v>23</v>
      </c>
      <c r="D1609" s="3">
        <v>0.03</v>
      </c>
      <c r="E1609" s="3">
        <v>5.85</v>
      </c>
      <c r="F1609" s="3">
        <v>2.27</v>
      </c>
      <c r="G1609" s="3" t="s">
        <v>14</v>
      </c>
      <c r="H1609" s="3" t="s">
        <v>70</v>
      </c>
      <c r="I1609" s="3" t="s">
        <v>24</v>
      </c>
      <c r="J1609" s="3" t="s">
        <v>25</v>
      </c>
      <c r="K1609" s="3" t="s">
        <v>26</v>
      </c>
      <c r="L1609" s="3" t="s">
        <v>2678</v>
      </c>
      <c r="M1609" s="3">
        <v>0.56000000000000005</v>
      </c>
      <c r="N1609" s="3" t="s">
        <v>8</v>
      </c>
      <c r="O1609" s="3" t="s">
        <v>87</v>
      </c>
      <c r="P1609" s="3" t="s">
        <v>373</v>
      </c>
      <c r="Q1609" s="3" t="s">
        <v>2679</v>
      </c>
      <c r="R1609" s="3">
        <v>8021</v>
      </c>
      <c r="S1609" s="4">
        <v>42152</v>
      </c>
      <c r="T1609" s="4">
        <v>42154</v>
      </c>
      <c r="U1609" s="3">
        <v>-5.08</v>
      </c>
      <c r="V1609" s="3">
        <v>7</v>
      </c>
      <c r="W1609" s="3">
        <v>41.4</v>
      </c>
      <c r="X1609" s="3">
        <v>90725</v>
      </c>
      <c r="Y1609" s="3">
        <f>Table1[[#This Row],[Unit Price]]-Table1[[#This Row],[Discount]]</f>
        <v>5.8199999999999994</v>
      </c>
      <c r="Z1609" s="3" t="s">
        <v>3222</v>
      </c>
    </row>
    <row r="1610" spans="1:26" x14ac:dyDescent="0.2">
      <c r="A1610" s="1">
        <v>15</v>
      </c>
      <c r="B1610" s="1" t="s">
        <v>2047</v>
      </c>
      <c r="C1610" s="1" t="s">
        <v>92</v>
      </c>
      <c r="D1610" s="1">
        <v>0.01</v>
      </c>
      <c r="E1610" s="1">
        <v>35.94</v>
      </c>
      <c r="F1610" s="1">
        <v>6.66</v>
      </c>
      <c r="G1610" s="1" t="s">
        <v>14</v>
      </c>
      <c r="H1610" s="1" t="s">
        <v>3</v>
      </c>
      <c r="I1610" s="1" t="s">
        <v>24</v>
      </c>
      <c r="J1610" s="1" t="s">
        <v>321</v>
      </c>
      <c r="K1610" s="1" t="s">
        <v>49</v>
      </c>
      <c r="L1610" s="1" t="s">
        <v>2098</v>
      </c>
      <c r="M1610" s="1">
        <v>0.4</v>
      </c>
      <c r="N1610" s="1" t="s">
        <v>8</v>
      </c>
      <c r="O1610" s="1" t="s">
        <v>87</v>
      </c>
      <c r="P1610" s="1" t="s">
        <v>88</v>
      </c>
      <c r="Q1610" s="1" t="s">
        <v>2049</v>
      </c>
      <c r="R1610" s="1">
        <v>11787</v>
      </c>
      <c r="S1610" s="2">
        <v>42152</v>
      </c>
      <c r="T1610" s="2">
        <v>42152</v>
      </c>
      <c r="U1610" s="1">
        <v>261.87569999999999</v>
      </c>
      <c r="V1610" s="1">
        <v>10</v>
      </c>
      <c r="W1610" s="1">
        <v>379.53</v>
      </c>
      <c r="X1610" s="1">
        <v>86839</v>
      </c>
      <c r="Y1610" s="1">
        <f>Table1[[#This Row],[Unit Price]]-Table1[[#This Row],[Discount]]</f>
        <v>35.93</v>
      </c>
      <c r="Z1610" s="1" t="s">
        <v>3222</v>
      </c>
    </row>
    <row r="1611" spans="1:26" x14ac:dyDescent="0.2">
      <c r="A1611" s="3">
        <v>2709</v>
      </c>
      <c r="B1611" s="3" t="s">
        <v>2680</v>
      </c>
      <c r="C1611" s="3" t="s">
        <v>92</v>
      </c>
      <c r="D1611" s="3">
        <v>7.0000000000000007E-2</v>
      </c>
      <c r="E1611" s="3">
        <v>60.97</v>
      </c>
      <c r="F1611" s="3">
        <v>4.5</v>
      </c>
      <c r="G1611" s="3" t="s">
        <v>14</v>
      </c>
      <c r="H1611" s="3" t="s">
        <v>15</v>
      </c>
      <c r="I1611" s="3" t="s">
        <v>24</v>
      </c>
      <c r="J1611" s="3" t="s">
        <v>71</v>
      </c>
      <c r="K1611" s="3" t="s">
        <v>49</v>
      </c>
      <c r="L1611" s="3" t="s">
        <v>72</v>
      </c>
      <c r="M1611" s="3">
        <v>0.56000000000000005</v>
      </c>
      <c r="N1611" s="3" t="s">
        <v>8</v>
      </c>
      <c r="O1611" s="3" t="s">
        <v>87</v>
      </c>
      <c r="P1611" s="3" t="s">
        <v>394</v>
      </c>
      <c r="Q1611" s="3" t="s">
        <v>2681</v>
      </c>
      <c r="R1611" s="3">
        <v>21042</v>
      </c>
      <c r="S1611" s="4">
        <v>42152</v>
      </c>
      <c r="T1611" s="4">
        <v>42154</v>
      </c>
      <c r="U1611" s="3">
        <v>-41.77</v>
      </c>
      <c r="V1611" s="3">
        <v>1</v>
      </c>
      <c r="W1611" s="3">
        <v>57.84</v>
      </c>
      <c r="X1611" s="3">
        <v>89240</v>
      </c>
      <c r="Y1611" s="3">
        <f>Table1[[#This Row],[Unit Price]]-Table1[[#This Row],[Discount]]</f>
        <v>60.9</v>
      </c>
      <c r="Z1611" s="3" t="s">
        <v>3222</v>
      </c>
    </row>
    <row r="1612" spans="1:26" x14ac:dyDescent="0.2">
      <c r="A1612" s="1">
        <v>2709</v>
      </c>
      <c r="B1612" s="1" t="s">
        <v>2680</v>
      </c>
      <c r="C1612" s="1" t="s">
        <v>92</v>
      </c>
      <c r="D1612" s="1">
        <v>0</v>
      </c>
      <c r="E1612" s="1">
        <v>90.98</v>
      </c>
      <c r="F1612" s="1">
        <v>56.2</v>
      </c>
      <c r="G1612" s="1" t="s">
        <v>14</v>
      </c>
      <c r="H1612" s="1" t="s">
        <v>15</v>
      </c>
      <c r="I1612" s="1" t="s">
        <v>4</v>
      </c>
      <c r="J1612" s="1" t="s">
        <v>102</v>
      </c>
      <c r="K1612" s="1" t="s">
        <v>120</v>
      </c>
      <c r="L1612" s="1" t="s">
        <v>783</v>
      </c>
      <c r="M1612" s="1">
        <v>0.74</v>
      </c>
      <c r="N1612" s="1" t="s">
        <v>8</v>
      </c>
      <c r="O1612" s="1" t="s">
        <v>87</v>
      </c>
      <c r="P1612" s="1" t="s">
        <v>394</v>
      </c>
      <c r="Q1612" s="1" t="s">
        <v>2681</v>
      </c>
      <c r="R1612" s="1">
        <v>21042</v>
      </c>
      <c r="S1612" s="2">
        <v>42152</v>
      </c>
      <c r="T1612" s="2">
        <v>42154</v>
      </c>
      <c r="U1612" s="1">
        <v>-1014.11</v>
      </c>
      <c r="V1612" s="1">
        <v>15</v>
      </c>
      <c r="W1612" s="1">
        <v>1425.71</v>
      </c>
      <c r="X1612" s="1">
        <v>89240</v>
      </c>
      <c r="Y1612" s="1">
        <f>Table1[[#This Row],[Unit Price]]-Table1[[#This Row],[Discount]]</f>
        <v>90.98</v>
      </c>
      <c r="Z1612" s="1" t="s">
        <v>3222</v>
      </c>
    </row>
    <row r="1613" spans="1:26" x14ac:dyDescent="0.2">
      <c r="A1613" s="3">
        <v>3206</v>
      </c>
      <c r="B1613" s="3" t="s">
        <v>1902</v>
      </c>
      <c r="C1613" s="3" t="s">
        <v>46</v>
      </c>
      <c r="D1613" s="3">
        <v>0.05</v>
      </c>
      <c r="E1613" s="3">
        <v>35.44</v>
      </c>
      <c r="F1613" s="3">
        <v>5.09</v>
      </c>
      <c r="G1613" s="3" t="s">
        <v>14</v>
      </c>
      <c r="H1613" s="3" t="s">
        <v>15</v>
      </c>
      <c r="I1613" s="3" t="s">
        <v>24</v>
      </c>
      <c r="J1613" s="3" t="s">
        <v>64</v>
      </c>
      <c r="K1613" s="3" t="s">
        <v>49</v>
      </c>
      <c r="L1613" s="3" t="s">
        <v>2054</v>
      </c>
      <c r="M1613" s="3">
        <v>0.38</v>
      </c>
      <c r="N1613" s="3" t="s">
        <v>8</v>
      </c>
      <c r="O1613" s="3" t="s">
        <v>35</v>
      </c>
      <c r="P1613" s="3" t="s">
        <v>466</v>
      </c>
      <c r="Q1613" s="3" t="s">
        <v>1904</v>
      </c>
      <c r="R1613" s="3">
        <v>83301</v>
      </c>
      <c r="S1613" s="4">
        <v>42152</v>
      </c>
      <c r="T1613" s="4">
        <v>42153</v>
      </c>
      <c r="U1613" s="3">
        <v>553.33169999999996</v>
      </c>
      <c r="V1613" s="3">
        <v>23</v>
      </c>
      <c r="W1613" s="3">
        <v>801.93</v>
      </c>
      <c r="X1613" s="3">
        <v>87935</v>
      </c>
      <c r="Y1613" s="3">
        <f>Table1[[#This Row],[Unit Price]]-Table1[[#This Row],[Discount]]</f>
        <v>35.39</v>
      </c>
      <c r="Z1613" s="3" t="s">
        <v>3221</v>
      </c>
    </row>
    <row r="1614" spans="1:26" x14ac:dyDescent="0.2">
      <c r="A1614" s="1">
        <v>663</v>
      </c>
      <c r="B1614" s="1" t="s">
        <v>2682</v>
      </c>
      <c r="C1614" s="1" t="s">
        <v>1</v>
      </c>
      <c r="D1614" s="1">
        <v>0.02</v>
      </c>
      <c r="E1614" s="1">
        <v>14.58</v>
      </c>
      <c r="F1614" s="1">
        <v>7.4</v>
      </c>
      <c r="G1614" s="1" t="s">
        <v>14</v>
      </c>
      <c r="H1614" s="1" t="s">
        <v>47</v>
      </c>
      <c r="I1614" s="1" t="s">
        <v>4</v>
      </c>
      <c r="J1614" s="1" t="s">
        <v>102</v>
      </c>
      <c r="K1614" s="1" t="s">
        <v>49</v>
      </c>
      <c r="L1614" s="1" t="s">
        <v>2683</v>
      </c>
      <c r="M1614" s="1">
        <v>0.48</v>
      </c>
      <c r="N1614" s="1" t="s">
        <v>8</v>
      </c>
      <c r="O1614" s="1" t="s">
        <v>87</v>
      </c>
      <c r="P1614" s="1" t="s">
        <v>293</v>
      </c>
      <c r="Q1614" s="1" t="s">
        <v>2230</v>
      </c>
      <c r="R1614" s="1">
        <v>43952</v>
      </c>
      <c r="S1614" s="2">
        <v>42153</v>
      </c>
      <c r="T1614" s="2">
        <v>42156</v>
      </c>
      <c r="U1614" s="1">
        <v>10.802</v>
      </c>
      <c r="V1614" s="1">
        <v>17</v>
      </c>
      <c r="W1614" s="1">
        <v>261.33999999999997</v>
      </c>
      <c r="X1614" s="1">
        <v>90922</v>
      </c>
      <c r="Y1614" s="1">
        <f>Table1[[#This Row],[Unit Price]]-Table1[[#This Row],[Discount]]</f>
        <v>14.56</v>
      </c>
      <c r="Z1614" s="1" t="s">
        <v>3222</v>
      </c>
    </row>
    <row r="1615" spans="1:26" x14ac:dyDescent="0.2">
      <c r="A1615" s="3">
        <v>1026</v>
      </c>
      <c r="B1615" s="3" t="s">
        <v>1031</v>
      </c>
      <c r="C1615" s="3" t="s">
        <v>13</v>
      </c>
      <c r="D1615" s="3">
        <v>0.1</v>
      </c>
      <c r="E1615" s="3">
        <v>5.98</v>
      </c>
      <c r="F1615" s="3">
        <v>3.85</v>
      </c>
      <c r="G1615" s="3" t="s">
        <v>14</v>
      </c>
      <c r="H1615" s="3" t="s">
        <v>3</v>
      </c>
      <c r="I1615" s="3" t="s">
        <v>16</v>
      </c>
      <c r="J1615" s="3" t="s">
        <v>17</v>
      </c>
      <c r="K1615" s="3" t="s">
        <v>18</v>
      </c>
      <c r="L1615" s="3" t="s">
        <v>1074</v>
      </c>
      <c r="M1615" s="3">
        <v>0.68</v>
      </c>
      <c r="N1615" s="3" t="s">
        <v>8</v>
      </c>
      <c r="O1615" s="3" t="s">
        <v>87</v>
      </c>
      <c r="P1615" s="3" t="s">
        <v>88</v>
      </c>
      <c r="Q1615" s="3" t="s">
        <v>1033</v>
      </c>
      <c r="R1615" s="3">
        <v>11722</v>
      </c>
      <c r="S1615" s="4">
        <v>42153</v>
      </c>
      <c r="T1615" s="4">
        <v>42154</v>
      </c>
      <c r="U1615" s="3">
        <v>18.922000000000001</v>
      </c>
      <c r="V1615" s="3">
        <v>26</v>
      </c>
      <c r="W1615" s="3">
        <v>151.55000000000001</v>
      </c>
      <c r="X1615" s="3">
        <v>89008</v>
      </c>
      <c r="Y1615" s="3">
        <f>Table1[[#This Row],[Unit Price]]-Table1[[#This Row],[Discount]]</f>
        <v>5.8800000000000008</v>
      </c>
      <c r="Z1615" s="3" t="s">
        <v>3222</v>
      </c>
    </row>
    <row r="1616" spans="1:26" x14ac:dyDescent="0.2">
      <c r="A1616" s="1">
        <v>1026</v>
      </c>
      <c r="B1616" s="1" t="s">
        <v>1031</v>
      </c>
      <c r="C1616" s="1" t="s">
        <v>13</v>
      </c>
      <c r="D1616" s="1">
        <v>7.0000000000000007E-2</v>
      </c>
      <c r="E1616" s="1">
        <v>2.61</v>
      </c>
      <c r="F1616" s="1">
        <v>0.5</v>
      </c>
      <c r="G1616" s="1" t="s">
        <v>14</v>
      </c>
      <c r="H1616" s="1" t="s">
        <v>3</v>
      </c>
      <c r="I1616" s="1" t="s">
        <v>24</v>
      </c>
      <c r="J1616" s="1" t="s">
        <v>128</v>
      </c>
      <c r="K1616" s="1" t="s">
        <v>49</v>
      </c>
      <c r="L1616" s="1" t="s">
        <v>1343</v>
      </c>
      <c r="M1616" s="1">
        <v>0.39</v>
      </c>
      <c r="N1616" s="1" t="s">
        <v>8</v>
      </c>
      <c r="O1616" s="1" t="s">
        <v>87</v>
      </c>
      <c r="P1616" s="1" t="s">
        <v>88</v>
      </c>
      <c r="Q1616" s="1" t="s">
        <v>1033</v>
      </c>
      <c r="R1616" s="1">
        <v>11722</v>
      </c>
      <c r="S1616" s="2">
        <v>42153</v>
      </c>
      <c r="T1616" s="2">
        <v>42156</v>
      </c>
      <c r="U1616" s="1">
        <v>39.350700000000003</v>
      </c>
      <c r="V1616" s="1">
        <v>22</v>
      </c>
      <c r="W1616" s="1">
        <v>57.03</v>
      </c>
      <c r="X1616" s="1">
        <v>89008</v>
      </c>
      <c r="Y1616" s="1">
        <f>Table1[[#This Row],[Unit Price]]-Table1[[#This Row],[Discount]]</f>
        <v>2.54</v>
      </c>
      <c r="Z1616" s="1" t="s">
        <v>3222</v>
      </c>
    </row>
    <row r="1617" spans="1:26" x14ac:dyDescent="0.2">
      <c r="A1617" s="3">
        <v>1713</v>
      </c>
      <c r="B1617" s="3" t="s">
        <v>2684</v>
      </c>
      <c r="C1617" s="3" t="s">
        <v>13</v>
      </c>
      <c r="D1617" s="3">
        <v>0.01</v>
      </c>
      <c r="E1617" s="3">
        <v>23.99</v>
      </c>
      <c r="F1617" s="3">
        <v>6.3</v>
      </c>
      <c r="G1617" s="3" t="s">
        <v>14</v>
      </c>
      <c r="H1617" s="3" t="s">
        <v>70</v>
      </c>
      <c r="I1617" s="3" t="s">
        <v>16</v>
      </c>
      <c r="J1617" s="3" t="s">
        <v>32</v>
      </c>
      <c r="K1617" s="3" t="s">
        <v>120</v>
      </c>
      <c r="L1617" s="3" t="s">
        <v>2685</v>
      </c>
      <c r="M1617" s="3">
        <v>0.38</v>
      </c>
      <c r="N1617" s="3" t="s">
        <v>8</v>
      </c>
      <c r="O1617" s="3" t="s">
        <v>9</v>
      </c>
      <c r="P1617" s="3" t="s">
        <v>51</v>
      </c>
      <c r="Q1617" s="3" t="s">
        <v>1843</v>
      </c>
      <c r="R1617" s="3">
        <v>30265</v>
      </c>
      <c r="S1617" s="4">
        <v>42153</v>
      </c>
      <c r="T1617" s="4">
        <v>42155</v>
      </c>
      <c r="U1617" s="3">
        <v>-6.202</v>
      </c>
      <c r="V1617" s="3">
        <v>11</v>
      </c>
      <c r="W1617" s="3">
        <v>284.39</v>
      </c>
      <c r="X1617" s="3">
        <v>87748</v>
      </c>
      <c r="Y1617" s="3">
        <f>Table1[[#This Row],[Unit Price]]-Table1[[#This Row],[Discount]]</f>
        <v>23.979999999999997</v>
      </c>
      <c r="Z1617" s="3" t="s">
        <v>3219</v>
      </c>
    </row>
    <row r="1618" spans="1:26" x14ac:dyDescent="0.2">
      <c r="A1618" s="1">
        <v>2670</v>
      </c>
      <c r="B1618" s="1" t="s">
        <v>2686</v>
      </c>
      <c r="C1618" s="1" t="s">
        <v>13</v>
      </c>
      <c r="D1618" s="1">
        <v>0.05</v>
      </c>
      <c r="E1618" s="1">
        <v>165.2</v>
      </c>
      <c r="F1618" s="1">
        <v>19.989999999999998</v>
      </c>
      <c r="G1618" s="1" t="s">
        <v>14</v>
      </c>
      <c r="H1618" s="1" t="s">
        <v>47</v>
      </c>
      <c r="I1618" s="1" t="s">
        <v>24</v>
      </c>
      <c r="J1618" s="1" t="s">
        <v>54</v>
      </c>
      <c r="K1618" s="1" t="s">
        <v>49</v>
      </c>
      <c r="L1618" s="1" t="s">
        <v>459</v>
      </c>
      <c r="M1618" s="1">
        <v>0.59</v>
      </c>
      <c r="N1618" s="1" t="s">
        <v>8</v>
      </c>
      <c r="O1618" s="1" t="s">
        <v>35</v>
      </c>
      <c r="P1618" s="1" t="s">
        <v>66</v>
      </c>
      <c r="Q1618" s="1" t="s">
        <v>76</v>
      </c>
      <c r="R1618" s="1">
        <v>90049</v>
      </c>
      <c r="S1618" s="2">
        <v>42153</v>
      </c>
      <c r="T1618" s="2">
        <v>42153</v>
      </c>
      <c r="U1618" s="1">
        <v>2008.71</v>
      </c>
      <c r="V1618" s="1">
        <v>167</v>
      </c>
      <c r="W1618" s="1">
        <v>27587.55</v>
      </c>
      <c r="X1618" s="1">
        <v>37924</v>
      </c>
      <c r="Y1618" s="1">
        <f>Table1[[#This Row],[Unit Price]]-Table1[[#This Row],[Discount]]</f>
        <v>165.14999999999998</v>
      </c>
      <c r="Z1618" s="1" t="s">
        <v>3221</v>
      </c>
    </row>
    <row r="1619" spans="1:26" x14ac:dyDescent="0.2">
      <c r="A1619" s="3">
        <v>2670</v>
      </c>
      <c r="B1619" s="3" t="s">
        <v>2686</v>
      </c>
      <c r="C1619" s="3" t="s">
        <v>13</v>
      </c>
      <c r="D1619" s="3">
        <v>0.09</v>
      </c>
      <c r="E1619" s="3">
        <v>17.989999999999998</v>
      </c>
      <c r="F1619" s="3">
        <v>8.65</v>
      </c>
      <c r="G1619" s="3" t="s">
        <v>14</v>
      </c>
      <c r="H1619" s="3" t="s">
        <v>47</v>
      </c>
      <c r="I1619" s="3" t="s">
        <v>24</v>
      </c>
      <c r="J1619" s="3" t="s">
        <v>25</v>
      </c>
      <c r="K1619" s="3" t="s">
        <v>49</v>
      </c>
      <c r="L1619" s="3" t="s">
        <v>2687</v>
      </c>
      <c r="M1619" s="3">
        <v>0.56999999999999995</v>
      </c>
      <c r="N1619" s="3" t="s">
        <v>8</v>
      </c>
      <c r="O1619" s="3" t="s">
        <v>35</v>
      </c>
      <c r="P1619" s="3" t="s">
        <v>66</v>
      </c>
      <c r="Q1619" s="3" t="s">
        <v>76</v>
      </c>
      <c r="R1619" s="3">
        <v>90049</v>
      </c>
      <c r="S1619" s="4">
        <v>42153</v>
      </c>
      <c r="T1619" s="4">
        <v>42153</v>
      </c>
      <c r="U1619" s="3">
        <v>-80.53</v>
      </c>
      <c r="V1619" s="3">
        <v>71</v>
      </c>
      <c r="W1619" s="3">
        <v>1191.58</v>
      </c>
      <c r="X1619" s="3">
        <v>37924</v>
      </c>
      <c r="Y1619" s="3">
        <f>Table1[[#This Row],[Unit Price]]-Table1[[#This Row],[Discount]]</f>
        <v>17.899999999999999</v>
      </c>
      <c r="Z1619" s="3" t="s">
        <v>3221</v>
      </c>
    </row>
    <row r="1620" spans="1:26" x14ac:dyDescent="0.2">
      <c r="A1620" s="1">
        <v>2671</v>
      </c>
      <c r="B1620" s="1" t="s">
        <v>2688</v>
      </c>
      <c r="C1620" s="1" t="s">
        <v>13</v>
      </c>
      <c r="D1620" s="1">
        <v>0.05</v>
      </c>
      <c r="E1620" s="1">
        <v>165.2</v>
      </c>
      <c r="F1620" s="1">
        <v>19.989999999999998</v>
      </c>
      <c r="G1620" s="1" t="s">
        <v>14</v>
      </c>
      <c r="H1620" s="1" t="s">
        <v>47</v>
      </c>
      <c r="I1620" s="1" t="s">
        <v>24</v>
      </c>
      <c r="J1620" s="1" t="s">
        <v>54</v>
      </c>
      <c r="K1620" s="1" t="s">
        <v>49</v>
      </c>
      <c r="L1620" s="1" t="s">
        <v>459</v>
      </c>
      <c r="M1620" s="1">
        <v>0.59</v>
      </c>
      <c r="N1620" s="1" t="s">
        <v>8</v>
      </c>
      <c r="O1620" s="1" t="s">
        <v>9</v>
      </c>
      <c r="P1620" s="1" t="s">
        <v>376</v>
      </c>
      <c r="Q1620" s="1" t="s">
        <v>1712</v>
      </c>
      <c r="R1620" s="1">
        <v>37027</v>
      </c>
      <c r="S1620" s="2">
        <v>42153</v>
      </c>
      <c r="T1620" s="2">
        <v>42153</v>
      </c>
      <c r="U1620" s="1">
        <v>-48.957999999999998</v>
      </c>
      <c r="V1620" s="1">
        <v>42</v>
      </c>
      <c r="W1620" s="1">
        <v>6938.19</v>
      </c>
      <c r="X1620" s="1">
        <v>90551</v>
      </c>
      <c r="Y1620" s="1">
        <f>Table1[[#This Row],[Unit Price]]-Table1[[#This Row],[Discount]]</f>
        <v>165.14999999999998</v>
      </c>
      <c r="Z1620" s="1" t="s">
        <v>3219</v>
      </c>
    </row>
    <row r="1621" spans="1:26" x14ac:dyDescent="0.2">
      <c r="A1621" s="3">
        <v>759</v>
      </c>
      <c r="B1621" s="3" t="s">
        <v>2689</v>
      </c>
      <c r="C1621" s="3" t="s">
        <v>23</v>
      </c>
      <c r="D1621" s="3">
        <v>0</v>
      </c>
      <c r="E1621" s="3">
        <v>20.99</v>
      </c>
      <c r="F1621" s="3">
        <v>3.3</v>
      </c>
      <c r="G1621" s="3" t="s">
        <v>14</v>
      </c>
      <c r="H1621" s="3" t="s">
        <v>3</v>
      </c>
      <c r="I1621" s="3" t="s">
        <v>16</v>
      </c>
      <c r="J1621" s="3" t="s">
        <v>111</v>
      </c>
      <c r="K1621" s="3" t="s">
        <v>18</v>
      </c>
      <c r="L1621" s="3" t="s">
        <v>1559</v>
      </c>
      <c r="M1621" s="3">
        <v>0.81</v>
      </c>
      <c r="N1621" s="3" t="s">
        <v>8</v>
      </c>
      <c r="O1621" s="3" t="s">
        <v>28</v>
      </c>
      <c r="P1621" s="3" t="s">
        <v>79</v>
      </c>
      <c r="Q1621" s="3" t="s">
        <v>2690</v>
      </c>
      <c r="R1621" s="3">
        <v>62301</v>
      </c>
      <c r="S1621" s="4">
        <v>42153</v>
      </c>
      <c r="T1621" s="4">
        <v>42160</v>
      </c>
      <c r="U1621" s="3">
        <v>-92.960999999999999</v>
      </c>
      <c r="V1621" s="3">
        <v>5</v>
      </c>
      <c r="W1621" s="3">
        <v>92.96</v>
      </c>
      <c r="X1621" s="3">
        <v>86639</v>
      </c>
      <c r="Y1621" s="3">
        <f>Table1[[#This Row],[Unit Price]]-Table1[[#This Row],[Discount]]</f>
        <v>20.99</v>
      </c>
      <c r="Z1621" s="3" t="s">
        <v>3220</v>
      </c>
    </row>
    <row r="1622" spans="1:26" x14ac:dyDescent="0.2">
      <c r="A1622" s="1">
        <v>649</v>
      </c>
      <c r="B1622" s="1" t="s">
        <v>2691</v>
      </c>
      <c r="C1622" s="1" t="s">
        <v>92</v>
      </c>
      <c r="D1622" s="1">
        <v>0.02</v>
      </c>
      <c r="E1622" s="1">
        <v>3.78</v>
      </c>
      <c r="F1622" s="1">
        <v>0.71</v>
      </c>
      <c r="G1622" s="1" t="s">
        <v>14</v>
      </c>
      <c r="H1622" s="1" t="s">
        <v>47</v>
      </c>
      <c r="I1622" s="1" t="s">
        <v>24</v>
      </c>
      <c r="J1622" s="1" t="s">
        <v>152</v>
      </c>
      <c r="K1622" s="1" t="s">
        <v>26</v>
      </c>
      <c r="L1622" s="1" t="s">
        <v>2692</v>
      </c>
      <c r="M1622" s="1">
        <v>0.39</v>
      </c>
      <c r="N1622" s="1" t="s">
        <v>8</v>
      </c>
      <c r="O1622" s="1" t="s">
        <v>28</v>
      </c>
      <c r="P1622" s="1" t="s">
        <v>79</v>
      </c>
      <c r="Q1622" s="1" t="s">
        <v>1375</v>
      </c>
      <c r="R1622" s="1">
        <v>60089</v>
      </c>
      <c r="S1622" s="2">
        <v>42153</v>
      </c>
      <c r="T1622" s="2">
        <v>42154</v>
      </c>
      <c r="U1622" s="1">
        <v>106.7499</v>
      </c>
      <c r="V1622" s="1">
        <v>40</v>
      </c>
      <c r="W1622" s="1">
        <v>154.71</v>
      </c>
      <c r="X1622" s="1">
        <v>91366</v>
      </c>
      <c r="Y1622" s="1">
        <f>Table1[[#This Row],[Unit Price]]-Table1[[#This Row],[Discount]]</f>
        <v>3.76</v>
      </c>
      <c r="Z1622" s="1" t="s">
        <v>3220</v>
      </c>
    </row>
    <row r="1623" spans="1:26" x14ac:dyDescent="0.2">
      <c r="A1623" s="3">
        <v>2393</v>
      </c>
      <c r="B1623" s="3" t="s">
        <v>169</v>
      </c>
      <c r="C1623" s="3" t="s">
        <v>92</v>
      </c>
      <c r="D1623" s="3">
        <v>0.02</v>
      </c>
      <c r="E1623" s="3">
        <v>6.48</v>
      </c>
      <c r="F1623" s="3">
        <v>7.91</v>
      </c>
      <c r="G1623" s="3" t="s">
        <v>14</v>
      </c>
      <c r="H1623" s="3" t="s">
        <v>70</v>
      </c>
      <c r="I1623" s="3" t="s">
        <v>24</v>
      </c>
      <c r="J1623" s="3" t="s">
        <v>64</v>
      </c>
      <c r="K1623" s="3" t="s">
        <v>49</v>
      </c>
      <c r="L1623" s="3" t="s">
        <v>1596</v>
      </c>
      <c r="M1623" s="3">
        <v>0.37</v>
      </c>
      <c r="N1623" s="3" t="s">
        <v>8</v>
      </c>
      <c r="O1623" s="3" t="s">
        <v>9</v>
      </c>
      <c r="P1623" s="3" t="s">
        <v>51</v>
      </c>
      <c r="Q1623" s="3" t="s">
        <v>171</v>
      </c>
      <c r="R1623" s="3">
        <v>30076</v>
      </c>
      <c r="S1623" s="4">
        <v>42153</v>
      </c>
      <c r="T1623" s="4">
        <v>42155</v>
      </c>
      <c r="U1623" s="3">
        <v>-1191.5260000000001</v>
      </c>
      <c r="V1623" s="3">
        <v>2</v>
      </c>
      <c r="W1623" s="3">
        <v>16.5</v>
      </c>
      <c r="X1623" s="3">
        <v>86950</v>
      </c>
      <c r="Y1623" s="3">
        <f>Table1[[#This Row],[Unit Price]]-Table1[[#This Row],[Discount]]</f>
        <v>6.4600000000000009</v>
      </c>
      <c r="Z1623" s="3" t="s">
        <v>3219</v>
      </c>
    </row>
    <row r="1624" spans="1:26" x14ac:dyDescent="0.2">
      <c r="A1624" s="1">
        <v>1060</v>
      </c>
      <c r="B1624" s="1" t="s">
        <v>1801</v>
      </c>
      <c r="C1624" s="1" t="s">
        <v>23</v>
      </c>
      <c r="D1624" s="1">
        <v>7.0000000000000007E-2</v>
      </c>
      <c r="E1624" s="1">
        <v>6.3</v>
      </c>
      <c r="F1624" s="1">
        <v>0.5</v>
      </c>
      <c r="G1624" s="1" t="s">
        <v>14</v>
      </c>
      <c r="H1624" s="1" t="s">
        <v>3</v>
      </c>
      <c r="I1624" s="1" t="s">
        <v>24</v>
      </c>
      <c r="J1624" s="1" t="s">
        <v>128</v>
      </c>
      <c r="K1624" s="1" t="s">
        <v>49</v>
      </c>
      <c r="L1624" s="1" t="s">
        <v>398</v>
      </c>
      <c r="M1624" s="1">
        <v>0.39</v>
      </c>
      <c r="N1624" s="1" t="s">
        <v>8</v>
      </c>
      <c r="O1624" s="1" t="s">
        <v>9</v>
      </c>
      <c r="P1624" s="1" t="s">
        <v>51</v>
      </c>
      <c r="Q1624" s="1" t="s">
        <v>337</v>
      </c>
      <c r="R1624" s="1">
        <v>30318</v>
      </c>
      <c r="S1624" s="2">
        <v>42154</v>
      </c>
      <c r="T1624" s="2">
        <v>42154</v>
      </c>
      <c r="U1624" s="1">
        <v>4.1673999999999998</v>
      </c>
      <c r="V1624" s="1">
        <v>20</v>
      </c>
      <c r="W1624" s="1">
        <v>121.87</v>
      </c>
      <c r="X1624" s="1">
        <v>57061</v>
      </c>
      <c r="Y1624" s="1">
        <f>Table1[[#This Row],[Unit Price]]-Table1[[#This Row],[Discount]]</f>
        <v>6.2299999999999995</v>
      </c>
      <c r="Z1624" s="1" t="s">
        <v>3219</v>
      </c>
    </row>
    <row r="1625" spans="1:26" x14ac:dyDescent="0.2">
      <c r="A1625" s="3">
        <v>1062</v>
      </c>
      <c r="B1625" s="3" t="s">
        <v>1803</v>
      </c>
      <c r="C1625" s="3" t="s">
        <v>23</v>
      </c>
      <c r="D1625" s="3">
        <v>0.04</v>
      </c>
      <c r="E1625" s="3">
        <v>22.38</v>
      </c>
      <c r="F1625" s="3">
        <v>15.1</v>
      </c>
      <c r="G1625" s="3" t="s">
        <v>14</v>
      </c>
      <c r="H1625" s="3" t="s">
        <v>3</v>
      </c>
      <c r="I1625" s="3" t="s">
        <v>24</v>
      </c>
      <c r="J1625" s="3" t="s">
        <v>48</v>
      </c>
      <c r="K1625" s="3" t="s">
        <v>49</v>
      </c>
      <c r="L1625" s="3" t="s">
        <v>1061</v>
      </c>
      <c r="M1625" s="3">
        <v>0.38</v>
      </c>
      <c r="N1625" s="3" t="s">
        <v>8</v>
      </c>
      <c r="O1625" s="3" t="s">
        <v>87</v>
      </c>
      <c r="P1625" s="3" t="s">
        <v>88</v>
      </c>
      <c r="Q1625" s="3" t="s">
        <v>1804</v>
      </c>
      <c r="R1625" s="3">
        <v>11727</v>
      </c>
      <c r="S1625" s="4">
        <v>42154</v>
      </c>
      <c r="T1625" s="4">
        <v>42162</v>
      </c>
      <c r="U1625" s="3">
        <v>16.021799999999999</v>
      </c>
      <c r="V1625" s="3">
        <v>18</v>
      </c>
      <c r="W1625" s="3">
        <v>403.53</v>
      </c>
      <c r="X1625" s="3">
        <v>91355</v>
      </c>
      <c r="Y1625" s="3">
        <f>Table1[[#This Row],[Unit Price]]-Table1[[#This Row],[Discount]]</f>
        <v>22.34</v>
      </c>
      <c r="Z1625" s="3" t="s">
        <v>3222</v>
      </c>
    </row>
    <row r="1626" spans="1:26" x14ac:dyDescent="0.2">
      <c r="A1626" s="1">
        <v>1062</v>
      </c>
      <c r="B1626" s="1" t="s">
        <v>1803</v>
      </c>
      <c r="C1626" s="1" t="s">
        <v>23</v>
      </c>
      <c r="D1626" s="1">
        <v>0.06</v>
      </c>
      <c r="E1626" s="1">
        <v>17.78</v>
      </c>
      <c r="F1626" s="1">
        <v>5.03</v>
      </c>
      <c r="G1626" s="1" t="s">
        <v>14</v>
      </c>
      <c r="H1626" s="1" t="s">
        <v>3</v>
      </c>
      <c r="I1626" s="1" t="s">
        <v>4</v>
      </c>
      <c r="J1626" s="1" t="s">
        <v>102</v>
      </c>
      <c r="K1626" s="1" t="s">
        <v>49</v>
      </c>
      <c r="L1626" s="1" t="s">
        <v>2693</v>
      </c>
      <c r="M1626" s="1">
        <v>0.54</v>
      </c>
      <c r="N1626" s="1" t="s">
        <v>8</v>
      </c>
      <c r="O1626" s="1" t="s">
        <v>87</v>
      </c>
      <c r="P1626" s="1" t="s">
        <v>88</v>
      </c>
      <c r="Q1626" s="1" t="s">
        <v>1804</v>
      </c>
      <c r="R1626" s="1">
        <v>11727</v>
      </c>
      <c r="S1626" s="2">
        <v>42154</v>
      </c>
      <c r="T1626" s="2">
        <v>42157</v>
      </c>
      <c r="U1626" s="1">
        <v>38.067300000000003</v>
      </c>
      <c r="V1626" s="1">
        <v>3</v>
      </c>
      <c r="W1626" s="1">
        <v>55.17</v>
      </c>
      <c r="X1626" s="1">
        <v>91355</v>
      </c>
      <c r="Y1626" s="1">
        <f>Table1[[#This Row],[Unit Price]]-Table1[[#This Row],[Discount]]</f>
        <v>17.720000000000002</v>
      </c>
      <c r="Z1626" s="1" t="s">
        <v>3222</v>
      </c>
    </row>
    <row r="1627" spans="1:26" x14ac:dyDescent="0.2">
      <c r="A1627" s="3">
        <v>1934</v>
      </c>
      <c r="B1627" s="3" t="s">
        <v>2694</v>
      </c>
      <c r="C1627" s="3" t="s">
        <v>23</v>
      </c>
      <c r="D1627" s="3">
        <v>0.04</v>
      </c>
      <c r="E1627" s="3">
        <v>180.98</v>
      </c>
      <c r="F1627" s="3">
        <v>30</v>
      </c>
      <c r="G1627" s="3" t="s">
        <v>2</v>
      </c>
      <c r="H1627" s="3" t="s">
        <v>47</v>
      </c>
      <c r="I1627" s="3" t="s">
        <v>4</v>
      </c>
      <c r="J1627" s="3" t="s">
        <v>85</v>
      </c>
      <c r="K1627" s="3" t="s">
        <v>33</v>
      </c>
      <c r="L1627" s="3" t="s">
        <v>921</v>
      </c>
      <c r="M1627" s="3">
        <v>0.69</v>
      </c>
      <c r="N1627" s="3" t="s">
        <v>8</v>
      </c>
      <c r="O1627" s="3" t="s">
        <v>28</v>
      </c>
      <c r="P1627" s="3" t="s">
        <v>163</v>
      </c>
      <c r="Q1627" s="3" t="s">
        <v>1380</v>
      </c>
      <c r="R1627" s="3">
        <v>78626</v>
      </c>
      <c r="S1627" s="4">
        <v>42154</v>
      </c>
      <c r="T1627" s="4">
        <v>42154</v>
      </c>
      <c r="U1627" s="3">
        <v>52.988</v>
      </c>
      <c r="V1627" s="3">
        <v>3</v>
      </c>
      <c r="W1627" s="3">
        <v>561.65</v>
      </c>
      <c r="X1627" s="3">
        <v>86688</v>
      </c>
      <c r="Y1627" s="3">
        <f>Table1[[#This Row],[Unit Price]]-Table1[[#This Row],[Discount]]</f>
        <v>180.94</v>
      </c>
      <c r="Z1627" s="3" t="s">
        <v>3220</v>
      </c>
    </row>
    <row r="1628" spans="1:26" x14ac:dyDescent="0.2">
      <c r="A1628" s="1">
        <v>1935</v>
      </c>
      <c r="B1628" s="1" t="s">
        <v>2050</v>
      </c>
      <c r="C1628" s="1" t="s">
        <v>23</v>
      </c>
      <c r="D1628" s="1">
        <v>0.06</v>
      </c>
      <c r="E1628" s="1">
        <v>3.25</v>
      </c>
      <c r="F1628" s="1">
        <v>49</v>
      </c>
      <c r="G1628" s="1" t="s">
        <v>14</v>
      </c>
      <c r="H1628" s="1" t="s">
        <v>47</v>
      </c>
      <c r="I1628" s="1" t="s">
        <v>24</v>
      </c>
      <c r="J1628" s="1" t="s">
        <v>71</v>
      </c>
      <c r="K1628" s="1" t="s">
        <v>40</v>
      </c>
      <c r="L1628" s="1" t="s">
        <v>2695</v>
      </c>
      <c r="M1628" s="1">
        <v>0.56000000000000005</v>
      </c>
      <c r="N1628" s="1" t="s">
        <v>8</v>
      </c>
      <c r="O1628" s="1" t="s">
        <v>28</v>
      </c>
      <c r="P1628" s="1" t="s">
        <v>163</v>
      </c>
      <c r="Q1628" s="1" t="s">
        <v>2051</v>
      </c>
      <c r="R1628" s="1">
        <v>75051</v>
      </c>
      <c r="S1628" s="2">
        <v>42154</v>
      </c>
      <c r="T1628" s="2">
        <v>42160</v>
      </c>
      <c r="U1628" s="1">
        <v>10.507999999999999</v>
      </c>
      <c r="V1628" s="1">
        <v>2</v>
      </c>
      <c r="W1628" s="1">
        <v>55.6</v>
      </c>
      <c r="X1628" s="1">
        <v>86688</v>
      </c>
      <c r="Y1628" s="1">
        <f>Table1[[#This Row],[Unit Price]]-Table1[[#This Row],[Discount]]</f>
        <v>3.19</v>
      </c>
      <c r="Z1628" s="1" t="s">
        <v>3220</v>
      </c>
    </row>
    <row r="1629" spans="1:26" x14ac:dyDescent="0.2">
      <c r="A1629" s="3">
        <v>1935</v>
      </c>
      <c r="B1629" s="3" t="s">
        <v>2050</v>
      </c>
      <c r="C1629" s="3" t="s">
        <v>23</v>
      </c>
      <c r="D1629" s="3">
        <v>0.01</v>
      </c>
      <c r="E1629" s="3">
        <v>110.98</v>
      </c>
      <c r="F1629" s="3">
        <v>13.99</v>
      </c>
      <c r="G1629" s="3" t="s">
        <v>14</v>
      </c>
      <c r="H1629" s="3" t="s">
        <v>47</v>
      </c>
      <c r="I1629" s="3" t="s">
        <v>4</v>
      </c>
      <c r="J1629" s="3" t="s">
        <v>102</v>
      </c>
      <c r="K1629" s="3" t="s">
        <v>120</v>
      </c>
      <c r="L1629" s="3" t="s">
        <v>521</v>
      </c>
      <c r="M1629" s="3">
        <v>0.69</v>
      </c>
      <c r="N1629" s="3" t="s">
        <v>8</v>
      </c>
      <c r="O1629" s="3" t="s">
        <v>28</v>
      </c>
      <c r="P1629" s="3" t="s">
        <v>163</v>
      </c>
      <c r="Q1629" s="3" t="s">
        <v>2051</v>
      </c>
      <c r="R1629" s="3">
        <v>75051</v>
      </c>
      <c r="S1629" s="4">
        <v>42154</v>
      </c>
      <c r="T1629" s="4">
        <v>42159</v>
      </c>
      <c r="U1629" s="3">
        <v>1448.7309</v>
      </c>
      <c r="V1629" s="3">
        <v>19</v>
      </c>
      <c r="W1629" s="3">
        <v>2099.61</v>
      </c>
      <c r="X1629" s="3">
        <v>86688</v>
      </c>
      <c r="Y1629" s="3">
        <f>Table1[[#This Row],[Unit Price]]-Table1[[#This Row],[Discount]]</f>
        <v>110.97</v>
      </c>
      <c r="Z1629" s="3" t="s">
        <v>3220</v>
      </c>
    </row>
    <row r="1630" spans="1:26" x14ac:dyDescent="0.2">
      <c r="A1630" s="1">
        <v>1935</v>
      </c>
      <c r="B1630" s="1" t="s">
        <v>2050</v>
      </c>
      <c r="C1630" s="1" t="s">
        <v>23</v>
      </c>
      <c r="D1630" s="1">
        <v>0.05</v>
      </c>
      <c r="E1630" s="1">
        <v>3.95</v>
      </c>
      <c r="F1630" s="1">
        <v>2</v>
      </c>
      <c r="G1630" s="1" t="s">
        <v>63</v>
      </c>
      <c r="H1630" s="1" t="s">
        <v>47</v>
      </c>
      <c r="I1630" s="1" t="s">
        <v>24</v>
      </c>
      <c r="J1630" s="1" t="s">
        <v>152</v>
      </c>
      <c r="K1630" s="1" t="s">
        <v>26</v>
      </c>
      <c r="L1630" s="1" t="s">
        <v>1805</v>
      </c>
      <c r="M1630" s="1">
        <v>0.53</v>
      </c>
      <c r="N1630" s="1" t="s">
        <v>8</v>
      </c>
      <c r="O1630" s="1" t="s">
        <v>28</v>
      </c>
      <c r="P1630" s="1" t="s">
        <v>163</v>
      </c>
      <c r="Q1630" s="1" t="s">
        <v>2051</v>
      </c>
      <c r="R1630" s="1">
        <v>75051</v>
      </c>
      <c r="S1630" s="2">
        <v>42154</v>
      </c>
      <c r="T1630" s="2">
        <v>42162</v>
      </c>
      <c r="U1630" s="1">
        <v>1.004</v>
      </c>
      <c r="V1630" s="1">
        <v>23</v>
      </c>
      <c r="W1630" s="1">
        <v>96.6</v>
      </c>
      <c r="X1630" s="1">
        <v>86688</v>
      </c>
      <c r="Y1630" s="1">
        <f>Table1[[#This Row],[Unit Price]]-Table1[[#This Row],[Discount]]</f>
        <v>3.9000000000000004</v>
      </c>
      <c r="Z1630" s="1" t="s">
        <v>3220</v>
      </c>
    </row>
    <row r="1631" spans="1:26" x14ac:dyDescent="0.2">
      <c r="A1631" s="3">
        <v>2980</v>
      </c>
      <c r="B1631" s="3" t="s">
        <v>797</v>
      </c>
      <c r="C1631" s="3" t="s">
        <v>23</v>
      </c>
      <c r="D1631" s="3">
        <v>0.04</v>
      </c>
      <c r="E1631" s="3">
        <v>2.88</v>
      </c>
      <c r="F1631" s="3">
        <v>1.01</v>
      </c>
      <c r="G1631" s="3" t="s">
        <v>14</v>
      </c>
      <c r="H1631" s="3" t="s">
        <v>70</v>
      </c>
      <c r="I1631" s="3" t="s">
        <v>24</v>
      </c>
      <c r="J1631" s="3" t="s">
        <v>25</v>
      </c>
      <c r="K1631" s="3" t="s">
        <v>26</v>
      </c>
      <c r="L1631" s="3" t="s">
        <v>967</v>
      </c>
      <c r="M1631" s="3">
        <v>0.55000000000000004</v>
      </c>
      <c r="N1631" s="3" t="s">
        <v>8</v>
      </c>
      <c r="O1631" s="3" t="s">
        <v>87</v>
      </c>
      <c r="P1631" s="3" t="s">
        <v>293</v>
      </c>
      <c r="Q1631" s="3" t="s">
        <v>799</v>
      </c>
      <c r="R1631" s="3">
        <v>44870</v>
      </c>
      <c r="S1631" s="4">
        <v>42154</v>
      </c>
      <c r="T1631" s="4">
        <v>42159</v>
      </c>
      <c r="U1631" s="3">
        <v>15.246</v>
      </c>
      <c r="V1631" s="3">
        <v>39</v>
      </c>
      <c r="W1631" s="3">
        <v>111.92</v>
      </c>
      <c r="X1631" s="3">
        <v>86548</v>
      </c>
      <c r="Y1631" s="3">
        <f>Table1[[#This Row],[Unit Price]]-Table1[[#This Row],[Discount]]</f>
        <v>2.84</v>
      </c>
      <c r="Z1631" s="3" t="s">
        <v>3222</v>
      </c>
    </row>
    <row r="1632" spans="1:26" x14ac:dyDescent="0.2">
      <c r="A1632" s="1">
        <v>3124</v>
      </c>
      <c r="B1632" s="1" t="s">
        <v>2696</v>
      </c>
      <c r="C1632" s="1" t="s">
        <v>46</v>
      </c>
      <c r="D1632" s="1">
        <v>0.05</v>
      </c>
      <c r="E1632" s="1">
        <v>120.98</v>
      </c>
      <c r="F1632" s="1">
        <v>9.07</v>
      </c>
      <c r="G1632" s="1" t="s">
        <v>14</v>
      </c>
      <c r="H1632" s="1" t="s">
        <v>47</v>
      </c>
      <c r="I1632" s="1" t="s">
        <v>24</v>
      </c>
      <c r="J1632" s="1" t="s">
        <v>48</v>
      </c>
      <c r="K1632" s="1" t="s">
        <v>49</v>
      </c>
      <c r="L1632" s="1" t="s">
        <v>1399</v>
      </c>
      <c r="M1632" s="1">
        <v>0.35</v>
      </c>
      <c r="N1632" s="1" t="s">
        <v>8</v>
      </c>
      <c r="O1632" s="1" t="s">
        <v>28</v>
      </c>
      <c r="P1632" s="1" t="s">
        <v>79</v>
      </c>
      <c r="Q1632" s="1" t="s">
        <v>2697</v>
      </c>
      <c r="R1632" s="1">
        <v>61265</v>
      </c>
      <c r="S1632" s="2">
        <v>42154</v>
      </c>
      <c r="T1632" s="2">
        <v>42155</v>
      </c>
      <c r="U1632" s="1">
        <v>881.04719999999998</v>
      </c>
      <c r="V1632" s="1">
        <v>11</v>
      </c>
      <c r="W1632" s="1">
        <v>1276.8800000000001</v>
      </c>
      <c r="X1632" s="1">
        <v>87286</v>
      </c>
      <c r="Y1632" s="1">
        <f>Table1[[#This Row],[Unit Price]]-Table1[[#This Row],[Discount]]</f>
        <v>120.93</v>
      </c>
      <c r="Z1632" s="1" t="s">
        <v>3220</v>
      </c>
    </row>
    <row r="1633" spans="1:26" x14ac:dyDescent="0.2">
      <c r="A1633" s="3">
        <v>1802</v>
      </c>
      <c r="B1633" s="3" t="s">
        <v>2698</v>
      </c>
      <c r="C1633" s="3" t="s">
        <v>1</v>
      </c>
      <c r="D1633" s="3">
        <v>0.04</v>
      </c>
      <c r="E1633" s="3">
        <v>3.68</v>
      </c>
      <c r="F1633" s="3">
        <v>1.32</v>
      </c>
      <c r="G1633" s="3" t="s">
        <v>14</v>
      </c>
      <c r="H1633" s="3" t="s">
        <v>70</v>
      </c>
      <c r="I1633" s="3" t="s">
        <v>24</v>
      </c>
      <c r="J1633" s="3" t="s">
        <v>544</v>
      </c>
      <c r="K1633" s="3" t="s">
        <v>26</v>
      </c>
      <c r="L1633" s="3" t="s">
        <v>2502</v>
      </c>
      <c r="M1633" s="3">
        <v>0.83</v>
      </c>
      <c r="N1633" s="3" t="s">
        <v>8</v>
      </c>
      <c r="O1633" s="3" t="s">
        <v>9</v>
      </c>
      <c r="P1633" s="3" t="s">
        <v>99</v>
      </c>
      <c r="Q1633" s="3" t="s">
        <v>689</v>
      </c>
      <c r="R1633" s="3">
        <v>34698</v>
      </c>
      <c r="S1633" s="4">
        <v>42156</v>
      </c>
      <c r="T1633" s="4">
        <v>42157</v>
      </c>
      <c r="U1633" s="3">
        <v>300.92579999999998</v>
      </c>
      <c r="V1633" s="3">
        <v>11</v>
      </c>
      <c r="W1633" s="3">
        <v>41.29</v>
      </c>
      <c r="X1633" s="3">
        <v>91543</v>
      </c>
      <c r="Y1633" s="3">
        <f>Table1[[#This Row],[Unit Price]]-Table1[[#This Row],[Discount]]</f>
        <v>3.64</v>
      </c>
      <c r="Z1633" s="3" t="s">
        <v>3219</v>
      </c>
    </row>
    <row r="1634" spans="1:26" x14ac:dyDescent="0.2">
      <c r="A1634" s="1">
        <v>2817</v>
      </c>
      <c r="B1634" s="1" t="s">
        <v>2699</v>
      </c>
      <c r="C1634" s="1" t="s">
        <v>13</v>
      </c>
      <c r="D1634" s="1">
        <v>0.05</v>
      </c>
      <c r="E1634" s="1">
        <v>4.71</v>
      </c>
      <c r="F1634" s="1">
        <v>0.7</v>
      </c>
      <c r="G1634" s="1" t="s">
        <v>63</v>
      </c>
      <c r="H1634" s="1" t="s">
        <v>70</v>
      </c>
      <c r="I1634" s="1" t="s">
        <v>24</v>
      </c>
      <c r="J1634" s="1" t="s">
        <v>152</v>
      </c>
      <c r="K1634" s="1" t="s">
        <v>26</v>
      </c>
      <c r="L1634" s="1" t="s">
        <v>2700</v>
      </c>
      <c r="M1634" s="1">
        <v>0.8</v>
      </c>
      <c r="N1634" s="1" t="s">
        <v>8</v>
      </c>
      <c r="O1634" s="1" t="s">
        <v>87</v>
      </c>
      <c r="P1634" s="1" t="s">
        <v>293</v>
      </c>
      <c r="Q1634" s="1" t="s">
        <v>2701</v>
      </c>
      <c r="R1634" s="1">
        <v>43055</v>
      </c>
      <c r="S1634" s="2">
        <v>42156</v>
      </c>
      <c r="T1634" s="2">
        <v>42157</v>
      </c>
      <c r="U1634" s="1">
        <v>-2.3759999999999999</v>
      </c>
      <c r="V1634" s="1">
        <v>2</v>
      </c>
      <c r="W1634" s="1">
        <v>12.16</v>
      </c>
      <c r="X1634" s="1">
        <v>89743</v>
      </c>
      <c r="Y1634" s="1">
        <f>Table1[[#This Row],[Unit Price]]-Table1[[#This Row],[Discount]]</f>
        <v>4.66</v>
      </c>
      <c r="Z1634" s="1" t="s">
        <v>3222</v>
      </c>
    </row>
    <row r="1635" spans="1:26" x14ac:dyDescent="0.2">
      <c r="A1635" s="3">
        <v>2817</v>
      </c>
      <c r="B1635" s="3" t="s">
        <v>2699</v>
      </c>
      <c r="C1635" s="3" t="s">
        <v>13</v>
      </c>
      <c r="D1635" s="3">
        <v>0.04</v>
      </c>
      <c r="E1635" s="3">
        <v>55.99</v>
      </c>
      <c r="F1635" s="3">
        <v>1.25</v>
      </c>
      <c r="G1635" s="3" t="s">
        <v>63</v>
      </c>
      <c r="H1635" s="3" t="s">
        <v>70</v>
      </c>
      <c r="I1635" s="3" t="s">
        <v>16</v>
      </c>
      <c r="J1635" s="3" t="s">
        <v>111</v>
      </c>
      <c r="K1635" s="3" t="s">
        <v>18</v>
      </c>
      <c r="L1635" s="3" t="s">
        <v>2702</v>
      </c>
      <c r="M1635" s="3">
        <v>0.35</v>
      </c>
      <c r="N1635" s="3" t="s">
        <v>8</v>
      </c>
      <c r="O1635" s="3" t="s">
        <v>87</v>
      </c>
      <c r="P1635" s="3" t="s">
        <v>293</v>
      </c>
      <c r="Q1635" s="3" t="s">
        <v>2701</v>
      </c>
      <c r="R1635" s="3">
        <v>43055</v>
      </c>
      <c r="S1635" s="4">
        <v>42156</v>
      </c>
      <c r="T1635" s="4">
        <v>42157</v>
      </c>
      <c r="U1635" s="3">
        <v>-18.3216</v>
      </c>
      <c r="V1635" s="3">
        <v>3</v>
      </c>
      <c r="W1635" s="3">
        <v>147.56</v>
      </c>
      <c r="X1635" s="3">
        <v>89743</v>
      </c>
      <c r="Y1635" s="3">
        <f>Table1[[#This Row],[Unit Price]]-Table1[[#This Row],[Discount]]</f>
        <v>55.95</v>
      </c>
      <c r="Z1635" s="3" t="s">
        <v>3222</v>
      </c>
    </row>
    <row r="1636" spans="1:26" x14ac:dyDescent="0.2">
      <c r="A1636" s="1">
        <v>3069</v>
      </c>
      <c r="B1636" s="1" t="s">
        <v>1144</v>
      </c>
      <c r="C1636" s="1" t="s">
        <v>13</v>
      </c>
      <c r="D1636" s="1">
        <v>0.03</v>
      </c>
      <c r="E1636" s="1">
        <v>120.98</v>
      </c>
      <c r="F1636" s="1">
        <v>30</v>
      </c>
      <c r="G1636" s="1" t="s">
        <v>2</v>
      </c>
      <c r="H1636" s="1" t="s">
        <v>15</v>
      </c>
      <c r="I1636" s="1" t="s">
        <v>4</v>
      </c>
      <c r="J1636" s="1" t="s">
        <v>85</v>
      </c>
      <c r="K1636" s="1" t="s">
        <v>33</v>
      </c>
      <c r="L1636" s="1" t="s">
        <v>1101</v>
      </c>
      <c r="M1636" s="1">
        <v>0.64</v>
      </c>
      <c r="N1636" s="1" t="s">
        <v>8</v>
      </c>
      <c r="O1636" s="1" t="s">
        <v>28</v>
      </c>
      <c r="P1636" s="1" t="s">
        <v>60</v>
      </c>
      <c r="Q1636" s="1" t="s">
        <v>1146</v>
      </c>
      <c r="R1636" s="1">
        <v>55128</v>
      </c>
      <c r="S1636" s="2">
        <v>42156</v>
      </c>
      <c r="T1636" s="2">
        <v>42158</v>
      </c>
      <c r="U1636" s="1">
        <v>638.02800000000002</v>
      </c>
      <c r="V1636" s="1">
        <v>15</v>
      </c>
      <c r="W1636" s="1">
        <v>1894.45</v>
      </c>
      <c r="X1636" s="1">
        <v>88191</v>
      </c>
      <c r="Y1636" s="1">
        <f>Table1[[#This Row],[Unit Price]]-Table1[[#This Row],[Discount]]</f>
        <v>120.95</v>
      </c>
      <c r="Z1636" s="1" t="s">
        <v>3220</v>
      </c>
    </row>
    <row r="1637" spans="1:26" x14ac:dyDescent="0.2">
      <c r="A1637" s="3">
        <v>3069</v>
      </c>
      <c r="B1637" s="3" t="s">
        <v>1144</v>
      </c>
      <c r="C1637" s="3" t="s">
        <v>13</v>
      </c>
      <c r="D1637" s="3">
        <v>0.01</v>
      </c>
      <c r="E1637" s="3">
        <v>15.68</v>
      </c>
      <c r="F1637" s="3">
        <v>3.73</v>
      </c>
      <c r="G1637" s="3" t="s">
        <v>14</v>
      </c>
      <c r="H1637" s="3" t="s">
        <v>15</v>
      </c>
      <c r="I1637" s="3" t="s">
        <v>4</v>
      </c>
      <c r="J1637" s="3" t="s">
        <v>102</v>
      </c>
      <c r="K1637" s="3" t="s">
        <v>18</v>
      </c>
      <c r="L1637" s="3" t="s">
        <v>2703</v>
      </c>
      <c r="M1637" s="3">
        <v>0.46</v>
      </c>
      <c r="N1637" s="3" t="s">
        <v>8</v>
      </c>
      <c r="O1637" s="3" t="s">
        <v>28</v>
      </c>
      <c r="P1637" s="3" t="s">
        <v>60</v>
      </c>
      <c r="Q1637" s="3" t="s">
        <v>1146</v>
      </c>
      <c r="R1637" s="3">
        <v>55128</v>
      </c>
      <c r="S1637" s="4">
        <v>42156</v>
      </c>
      <c r="T1637" s="4">
        <v>42158</v>
      </c>
      <c r="U1637" s="3">
        <v>138.49680000000001</v>
      </c>
      <c r="V1637" s="3">
        <v>12</v>
      </c>
      <c r="W1637" s="3">
        <v>200.72</v>
      </c>
      <c r="X1637" s="3">
        <v>88191</v>
      </c>
      <c r="Y1637" s="3">
        <f>Table1[[#This Row],[Unit Price]]-Table1[[#This Row],[Discount]]</f>
        <v>15.67</v>
      </c>
      <c r="Z1637" s="3" t="s">
        <v>3220</v>
      </c>
    </row>
    <row r="1638" spans="1:26" x14ac:dyDescent="0.2">
      <c r="A1638" s="1">
        <v>3141</v>
      </c>
      <c r="B1638" s="1" t="s">
        <v>2704</v>
      </c>
      <c r="C1638" s="1" t="s">
        <v>23</v>
      </c>
      <c r="D1638" s="1">
        <v>0.09</v>
      </c>
      <c r="E1638" s="1">
        <v>6.84</v>
      </c>
      <c r="F1638" s="1">
        <v>8.3699999999999992</v>
      </c>
      <c r="G1638" s="1" t="s">
        <v>14</v>
      </c>
      <c r="H1638" s="1" t="s">
        <v>15</v>
      </c>
      <c r="I1638" s="1" t="s">
        <v>24</v>
      </c>
      <c r="J1638" s="1" t="s">
        <v>544</v>
      </c>
      <c r="K1638" s="1" t="s">
        <v>18</v>
      </c>
      <c r="L1638" s="1" t="s">
        <v>712</v>
      </c>
      <c r="M1638" s="1">
        <v>0.57999999999999996</v>
      </c>
      <c r="N1638" s="1" t="s">
        <v>8</v>
      </c>
      <c r="O1638" s="1" t="s">
        <v>28</v>
      </c>
      <c r="P1638" s="1" t="s">
        <v>163</v>
      </c>
      <c r="Q1638" s="1" t="s">
        <v>342</v>
      </c>
      <c r="R1638" s="1">
        <v>77506</v>
      </c>
      <c r="S1638" s="2">
        <v>42156</v>
      </c>
      <c r="T1638" s="2">
        <v>42163</v>
      </c>
      <c r="U1638" s="1">
        <v>-88.584999999999994</v>
      </c>
      <c r="V1638" s="1">
        <v>13</v>
      </c>
      <c r="W1638" s="1">
        <v>87.1</v>
      </c>
      <c r="X1638" s="1">
        <v>86369</v>
      </c>
      <c r="Y1638" s="1">
        <f>Table1[[#This Row],[Unit Price]]-Table1[[#This Row],[Discount]]</f>
        <v>6.75</v>
      </c>
      <c r="Z1638" s="1" t="s">
        <v>3220</v>
      </c>
    </row>
    <row r="1639" spans="1:26" x14ac:dyDescent="0.2">
      <c r="A1639" s="3">
        <v>3141</v>
      </c>
      <c r="B1639" s="3" t="s">
        <v>2704</v>
      </c>
      <c r="C1639" s="3" t="s">
        <v>23</v>
      </c>
      <c r="D1639" s="3">
        <v>7.0000000000000007E-2</v>
      </c>
      <c r="E1639" s="3">
        <v>48.91</v>
      </c>
      <c r="F1639" s="3">
        <v>35</v>
      </c>
      <c r="G1639" s="3" t="s">
        <v>63</v>
      </c>
      <c r="H1639" s="3" t="s">
        <v>15</v>
      </c>
      <c r="I1639" s="3" t="s">
        <v>24</v>
      </c>
      <c r="J1639" s="3" t="s">
        <v>54</v>
      </c>
      <c r="K1639" s="3" t="s">
        <v>40</v>
      </c>
      <c r="L1639" s="3" t="s">
        <v>1797</v>
      </c>
      <c r="M1639" s="3">
        <v>0.83</v>
      </c>
      <c r="N1639" s="3" t="s">
        <v>8</v>
      </c>
      <c r="O1639" s="3" t="s">
        <v>28</v>
      </c>
      <c r="P1639" s="3" t="s">
        <v>163</v>
      </c>
      <c r="Q1639" s="3" t="s">
        <v>342</v>
      </c>
      <c r="R1639" s="3">
        <v>77506</v>
      </c>
      <c r="S1639" s="4">
        <v>42156</v>
      </c>
      <c r="T1639" s="4">
        <v>42158</v>
      </c>
      <c r="U1639" s="3">
        <v>-485.68</v>
      </c>
      <c r="V1639" s="3">
        <v>15</v>
      </c>
      <c r="W1639" s="3">
        <v>736.86</v>
      </c>
      <c r="X1639" s="3">
        <v>86369</v>
      </c>
      <c r="Y1639" s="3">
        <f>Table1[[#This Row],[Unit Price]]-Table1[[#This Row],[Discount]]</f>
        <v>48.839999999999996</v>
      </c>
      <c r="Z1639" s="3" t="s">
        <v>3220</v>
      </c>
    </row>
    <row r="1640" spans="1:26" x14ac:dyDescent="0.2">
      <c r="A1640" s="1">
        <v>2737</v>
      </c>
      <c r="B1640" s="1" t="s">
        <v>2246</v>
      </c>
      <c r="C1640" s="1" t="s">
        <v>92</v>
      </c>
      <c r="D1640" s="1">
        <v>0.03</v>
      </c>
      <c r="E1640" s="1">
        <v>15.31</v>
      </c>
      <c r="F1640" s="1">
        <v>8.7799999999999994</v>
      </c>
      <c r="G1640" s="1" t="s">
        <v>14</v>
      </c>
      <c r="H1640" s="1" t="s">
        <v>3</v>
      </c>
      <c r="I1640" s="1" t="s">
        <v>24</v>
      </c>
      <c r="J1640" s="1" t="s">
        <v>54</v>
      </c>
      <c r="K1640" s="1" t="s">
        <v>49</v>
      </c>
      <c r="L1640" s="1" t="s">
        <v>2410</v>
      </c>
      <c r="M1640" s="1">
        <v>0.56999999999999995</v>
      </c>
      <c r="N1640" s="1" t="s">
        <v>8</v>
      </c>
      <c r="O1640" s="1" t="s">
        <v>87</v>
      </c>
      <c r="P1640" s="1" t="s">
        <v>609</v>
      </c>
      <c r="Q1640" s="1" t="s">
        <v>1922</v>
      </c>
      <c r="R1640" s="1">
        <v>5701</v>
      </c>
      <c r="S1640" s="2">
        <v>42156</v>
      </c>
      <c r="T1640" s="2">
        <v>42157</v>
      </c>
      <c r="U1640" s="1">
        <v>-57.56</v>
      </c>
      <c r="V1640" s="1">
        <v>12</v>
      </c>
      <c r="W1640" s="1">
        <v>194.08</v>
      </c>
      <c r="X1640" s="1">
        <v>89019</v>
      </c>
      <c r="Y1640" s="1">
        <f>Table1[[#This Row],[Unit Price]]-Table1[[#This Row],[Discount]]</f>
        <v>15.280000000000001</v>
      </c>
      <c r="Z1640" s="1" t="s">
        <v>3222</v>
      </c>
    </row>
    <row r="1641" spans="1:26" x14ac:dyDescent="0.2">
      <c r="A1641" s="3">
        <v>2828</v>
      </c>
      <c r="B1641" s="3" t="s">
        <v>1235</v>
      </c>
      <c r="C1641" s="3" t="s">
        <v>92</v>
      </c>
      <c r="D1641" s="3">
        <v>7.0000000000000007E-2</v>
      </c>
      <c r="E1641" s="3">
        <v>39.479999999999997</v>
      </c>
      <c r="F1641" s="3">
        <v>1.99</v>
      </c>
      <c r="G1641" s="3" t="s">
        <v>14</v>
      </c>
      <c r="H1641" s="3" t="s">
        <v>70</v>
      </c>
      <c r="I1641" s="3" t="s">
        <v>16</v>
      </c>
      <c r="J1641" s="3" t="s">
        <v>17</v>
      </c>
      <c r="K1641" s="3" t="s">
        <v>18</v>
      </c>
      <c r="L1641" s="3" t="s">
        <v>1233</v>
      </c>
      <c r="M1641" s="3">
        <v>0.54</v>
      </c>
      <c r="N1641" s="3" t="s">
        <v>8</v>
      </c>
      <c r="O1641" s="3" t="s">
        <v>35</v>
      </c>
      <c r="P1641" s="3" t="s">
        <v>66</v>
      </c>
      <c r="Q1641" s="3" t="s">
        <v>1237</v>
      </c>
      <c r="R1641" s="3">
        <v>92243</v>
      </c>
      <c r="S1641" s="4">
        <v>42156</v>
      </c>
      <c r="T1641" s="4">
        <v>42157</v>
      </c>
      <c r="U1641" s="3">
        <v>322.25069999999999</v>
      </c>
      <c r="V1641" s="3">
        <v>12</v>
      </c>
      <c r="W1641" s="3">
        <v>467.03</v>
      </c>
      <c r="X1641" s="3">
        <v>87721</v>
      </c>
      <c r="Y1641" s="3">
        <f>Table1[[#This Row],[Unit Price]]-Table1[[#This Row],[Discount]]</f>
        <v>39.409999999999997</v>
      </c>
      <c r="Z1641" s="3" t="s">
        <v>3221</v>
      </c>
    </row>
    <row r="1642" spans="1:26" x14ac:dyDescent="0.2">
      <c r="A1642" s="1">
        <v>797</v>
      </c>
      <c r="B1642" s="1" t="s">
        <v>1500</v>
      </c>
      <c r="C1642" s="1" t="s">
        <v>46</v>
      </c>
      <c r="D1642" s="1">
        <v>0.04</v>
      </c>
      <c r="E1642" s="1">
        <v>9.11</v>
      </c>
      <c r="F1642" s="1">
        <v>2.25</v>
      </c>
      <c r="G1642" s="1" t="s">
        <v>14</v>
      </c>
      <c r="H1642" s="1" t="s">
        <v>70</v>
      </c>
      <c r="I1642" s="1" t="s">
        <v>24</v>
      </c>
      <c r="J1642" s="1" t="s">
        <v>25</v>
      </c>
      <c r="K1642" s="1" t="s">
        <v>26</v>
      </c>
      <c r="L1642" s="1" t="s">
        <v>2705</v>
      </c>
      <c r="M1642" s="1">
        <v>0.52</v>
      </c>
      <c r="N1642" s="1" t="s">
        <v>8</v>
      </c>
      <c r="O1642" s="1" t="s">
        <v>35</v>
      </c>
      <c r="P1642" s="1" t="s">
        <v>122</v>
      </c>
      <c r="Q1642" s="1" t="s">
        <v>1502</v>
      </c>
      <c r="R1642" s="1">
        <v>84067</v>
      </c>
      <c r="S1642" s="2">
        <v>42156</v>
      </c>
      <c r="T1642" s="2">
        <v>42159</v>
      </c>
      <c r="U1642" s="1">
        <v>-3.496</v>
      </c>
      <c r="V1642" s="1">
        <v>2</v>
      </c>
      <c r="W1642" s="1">
        <v>18.59</v>
      </c>
      <c r="X1642" s="1">
        <v>86868</v>
      </c>
      <c r="Y1642" s="1">
        <f>Table1[[#This Row],[Unit Price]]-Table1[[#This Row],[Discount]]</f>
        <v>9.07</v>
      </c>
      <c r="Z1642" s="1" t="s">
        <v>3221</v>
      </c>
    </row>
    <row r="1643" spans="1:26" x14ac:dyDescent="0.2">
      <c r="A1643" s="3">
        <v>797</v>
      </c>
      <c r="B1643" s="3" t="s">
        <v>1500</v>
      </c>
      <c r="C1643" s="3" t="s">
        <v>46</v>
      </c>
      <c r="D1643" s="3">
        <v>7.0000000000000007E-2</v>
      </c>
      <c r="E1643" s="3">
        <v>64.650000000000006</v>
      </c>
      <c r="F1643" s="3">
        <v>35</v>
      </c>
      <c r="G1643" s="3" t="s">
        <v>14</v>
      </c>
      <c r="H1643" s="3" t="s">
        <v>70</v>
      </c>
      <c r="I1643" s="3" t="s">
        <v>24</v>
      </c>
      <c r="J1643" s="3" t="s">
        <v>54</v>
      </c>
      <c r="K1643" s="3" t="s">
        <v>40</v>
      </c>
      <c r="L1643" s="3" t="s">
        <v>989</v>
      </c>
      <c r="M1643" s="3">
        <v>0.8</v>
      </c>
      <c r="N1643" s="3" t="s">
        <v>8</v>
      </c>
      <c r="O1643" s="3" t="s">
        <v>35</v>
      </c>
      <c r="P1643" s="3" t="s">
        <v>122</v>
      </c>
      <c r="Q1643" s="3" t="s">
        <v>1502</v>
      </c>
      <c r="R1643" s="3">
        <v>84067</v>
      </c>
      <c r="S1643" s="4">
        <v>42156</v>
      </c>
      <c r="T1643" s="4">
        <v>42158</v>
      </c>
      <c r="U1643" s="3">
        <v>-717.072</v>
      </c>
      <c r="V1643" s="3">
        <v>13</v>
      </c>
      <c r="W1643" s="3">
        <v>834.08</v>
      </c>
      <c r="X1643" s="3">
        <v>86868</v>
      </c>
      <c r="Y1643" s="3">
        <f>Table1[[#This Row],[Unit Price]]-Table1[[#This Row],[Discount]]</f>
        <v>64.580000000000013</v>
      </c>
      <c r="Z1643" s="3" t="s">
        <v>3221</v>
      </c>
    </row>
    <row r="1644" spans="1:26" x14ac:dyDescent="0.2">
      <c r="A1644" s="1">
        <v>1556</v>
      </c>
      <c r="B1644" s="1" t="s">
        <v>2706</v>
      </c>
      <c r="C1644" s="1" t="s">
        <v>46</v>
      </c>
      <c r="D1644" s="1">
        <v>0.06</v>
      </c>
      <c r="E1644" s="1">
        <v>2.89</v>
      </c>
      <c r="F1644" s="1">
        <v>0.99</v>
      </c>
      <c r="G1644" s="1" t="s">
        <v>14</v>
      </c>
      <c r="H1644" s="1" t="s">
        <v>15</v>
      </c>
      <c r="I1644" s="1" t="s">
        <v>24</v>
      </c>
      <c r="J1644" s="1" t="s">
        <v>128</v>
      </c>
      <c r="K1644" s="1" t="s">
        <v>49</v>
      </c>
      <c r="L1644" s="1" t="s">
        <v>2707</v>
      </c>
      <c r="M1644" s="1">
        <v>0.38</v>
      </c>
      <c r="N1644" s="1" t="s">
        <v>8</v>
      </c>
      <c r="O1644" s="1" t="s">
        <v>9</v>
      </c>
      <c r="P1644" s="1" t="s">
        <v>218</v>
      </c>
      <c r="Q1644" s="1" t="s">
        <v>2708</v>
      </c>
      <c r="R1644" s="1">
        <v>22304</v>
      </c>
      <c r="S1644" s="2">
        <v>42156</v>
      </c>
      <c r="T1644" s="2">
        <v>42158</v>
      </c>
      <c r="U1644" s="1">
        <v>-2.0097</v>
      </c>
      <c r="V1644" s="1">
        <v>6</v>
      </c>
      <c r="W1644" s="1">
        <v>16.670000000000002</v>
      </c>
      <c r="X1644" s="1">
        <v>87425</v>
      </c>
      <c r="Y1644" s="1">
        <f>Table1[[#This Row],[Unit Price]]-Table1[[#This Row],[Discount]]</f>
        <v>2.83</v>
      </c>
      <c r="Z1644" s="1" t="s">
        <v>3219</v>
      </c>
    </row>
    <row r="1645" spans="1:26" x14ac:dyDescent="0.2">
      <c r="A1645" s="3">
        <v>1556</v>
      </c>
      <c r="B1645" s="3" t="s">
        <v>2706</v>
      </c>
      <c r="C1645" s="3" t="s">
        <v>46</v>
      </c>
      <c r="D1645" s="3">
        <v>0.08</v>
      </c>
      <c r="E1645" s="3">
        <v>22.84</v>
      </c>
      <c r="F1645" s="3">
        <v>11.54</v>
      </c>
      <c r="G1645" s="3" t="s">
        <v>14</v>
      </c>
      <c r="H1645" s="3" t="s">
        <v>15</v>
      </c>
      <c r="I1645" s="3" t="s">
        <v>24</v>
      </c>
      <c r="J1645" s="3" t="s">
        <v>64</v>
      </c>
      <c r="K1645" s="3" t="s">
        <v>49</v>
      </c>
      <c r="L1645" s="3" t="s">
        <v>1817</v>
      </c>
      <c r="M1645" s="3">
        <v>0.39</v>
      </c>
      <c r="N1645" s="3" t="s">
        <v>8</v>
      </c>
      <c r="O1645" s="3" t="s">
        <v>9</v>
      </c>
      <c r="P1645" s="3" t="s">
        <v>218</v>
      </c>
      <c r="Q1645" s="3" t="s">
        <v>2708</v>
      </c>
      <c r="R1645" s="3">
        <v>22304</v>
      </c>
      <c r="S1645" s="4">
        <v>42156</v>
      </c>
      <c r="T1645" s="4">
        <v>42158</v>
      </c>
      <c r="U1645" s="3">
        <v>-477.37200000000001</v>
      </c>
      <c r="V1645" s="3">
        <v>9</v>
      </c>
      <c r="W1645" s="3">
        <v>195.16</v>
      </c>
      <c r="X1645" s="3">
        <v>87425</v>
      </c>
      <c r="Y1645" s="3">
        <f>Table1[[#This Row],[Unit Price]]-Table1[[#This Row],[Discount]]</f>
        <v>22.76</v>
      </c>
      <c r="Z1645" s="3" t="s">
        <v>3219</v>
      </c>
    </row>
    <row r="1646" spans="1:26" x14ac:dyDescent="0.2">
      <c r="A1646" s="1">
        <v>1690</v>
      </c>
      <c r="B1646" s="1" t="s">
        <v>726</v>
      </c>
      <c r="C1646" s="1" t="s">
        <v>46</v>
      </c>
      <c r="D1646" s="1">
        <v>0.09</v>
      </c>
      <c r="E1646" s="1">
        <v>95.43</v>
      </c>
      <c r="F1646" s="1">
        <v>19.989999999999998</v>
      </c>
      <c r="G1646" s="1" t="s">
        <v>14</v>
      </c>
      <c r="H1646" s="1" t="s">
        <v>70</v>
      </c>
      <c r="I1646" s="1" t="s">
        <v>24</v>
      </c>
      <c r="J1646" s="1" t="s">
        <v>54</v>
      </c>
      <c r="K1646" s="1" t="s">
        <v>49</v>
      </c>
      <c r="L1646" s="1" t="s">
        <v>1413</v>
      </c>
      <c r="M1646" s="1">
        <v>0.79</v>
      </c>
      <c r="N1646" s="1" t="s">
        <v>8</v>
      </c>
      <c r="O1646" s="1" t="s">
        <v>87</v>
      </c>
      <c r="P1646" s="1" t="s">
        <v>296</v>
      </c>
      <c r="Q1646" s="1" t="s">
        <v>728</v>
      </c>
      <c r="R1646" s="1">
        <v>17112</v>
      </c>
      <c r="S1646" s="2">
        <v>42156</v>
      </c>
      <c r="T1646" s="2">
        <v>42157</v>
      </c>
      <c r="U1646" s="1">
        <v>-143.23500000000001</v>
      </c>
      <c r="V1646" s="1">
        <v>22</v>
      </c>
      <c r="W1646" s="1">
        <v>2053.6</v>
      </c>
      <c r="X1646" s="1">
        <v>91078</v>
      </c>
      <c r="Y1646" s="1">
        <f>Table1[[#This Row],[Unit Price]]-Table1[[#This Row],[Discount]]</f>
        <v>95.34</v>
      </c>
      <c r="Z1646" s="1" t="s">
        <v>3222</v>
      </c>
    </row>
    <row r="1647" spans="1:26" x14ac:dyDescent="0.2">
      <c r="A1647" s="3">
        <v>2443</v>
      </c>
      <c r="B1647" s="3" t="s">
        <v>597</v>
      </c>
      <c r="C1647" s="3" t="s">
        <v>46</v>
      </c>
      <c r="D1647" s="3">
        <v>0.06</v>
      </c>
      <c r="E1647" s="3">
        <v>2.2799999999999998</v>
      </c>
      <c r="F1647" s="3">
        <v>5.2</v>
      </c>
      <c r="G1647" s="3" t="s">
        <v>14</v>
      </c>
      <c r="H1647" s="3" t="s">
        <v>70</v>
      </c>
      <c r="I1647" s="3" t="s">
        <v>24</v>
      </c>
      <c r="J1647" s="3" t="s">
        <v>25</v>
      </c>
      <c r="K1647" s="3" t="s">
        <v>26</v>
      </c>
      <c r="L1647" s="3" t="s">
        <v>2709</v>
      </c>
      <c r="M1647" s="3">
        <v>0.41</v>
      </c>
      <c r="N1647" s="3" t="s">
        <v>8</v>
      </c>
      <c r="O1647" s="3" t="s">
        <v>9</v>
      </c>
      <c r="P1647" s="3" t="s">
        <v>99</v>
      </c>
      <c r="Q1647" s="3" t="s">
        <v>104</v>
      </c>
      <c r="R1647" s="3">
        <v>33142</v>
      </c>
      <c r="S1647" s="4">
        <v>42156</v>
      </c>
      <c r="T1647" s="4">
        <v>42158</v>
      </c>
      <c r="U1647" s="3">
        <v>-2002.6314</v>
      </c>
      <c r="V1647" s="3">
        <v>13</v>
      </c>
      <c r="W1647" s="3">
        <v>30.47</v>
      </c>
      <c r="X1647" s="3">
        <v>89301</v>
      </c>
      <c r="Y1647" s="3">
        <f>Table1[[#This Row],[Unit Price]]-Table1[[#This Row],[Discount]]</f>
        <v>2.2199999999999998</v>
      </c>
      <c r="Z1647" s="3" t="s">
        <v>3219</v>
      </c>
    </row>
    <row r="1648" spans="1:26" x14ac:dyDescent="0.2">
      <c r="A1648" s="1">
        <v>142</v>
      </c>
      <c r="B1648" s="1" t="s">
        <v>2710</v>
      </c>
      <c r="C1648" s="1" t="s">
        <v>1</v>
      </c>
      <c r="D1648" s="1">
        <v>0.03</v>
      </c>
      <c r="E1648" s="1">
        <v>22.84</v>
      </c>
      <c r="F1648" s="1">
        <v>11.54</v>
      </c>
      <c r="G1648" s="1" t="s">
        <v>14</v>
      </c>
      <c r="H1648" s="1" t="s">
        <v>3</v>
      </c>
      <c r="I1648" s="1" t="s">
        <v>24</v>
      </c>
      <c r="J1648" s="1" t="s">
        <v>64</v>
      </c>
      <c r="K1648" s="1" t="s">
        <v>49</v>
      </c>
      <c r="L1648" s="1" t="s">
        <v>1817</v>
      </c>
      <c r="M1648" s="1">
        <v>0.39</v>
      </c>
      <c r="N1648" s="1" t="s">
        <v>8</v>
      </c>
      <c r="O1648" s="1" t="s">
        <v>87</v>
      </c>
      <c r="P1648" s="1" t="s">
        <v>224</v>
      </c>
      <c r="Q1648" s="1" t="s">
        <v>2711</v>
      </c>
      <c r="R1648" s="1">
        <v>6401</v>
      </c>
      <c r="S1648" s="2">
        <v>42157</v>
      </c>
      <c r="T1648" s="2">
        <v>42158</v>
      </c>
      <c r="U1648" s="1">
        <v>91.956000000000003</v>
      </c>
      <c r="V1648" s="1">
        <v>13</v>
      </c>
      <c r="W1648" s="1">
        <v>312.58999999999997</v>
      </c>
      <c r="X1648" s="1">
        <v>91087</v>
      </c>
      <c r="Y1648" s="1">
        <f>Table1[[#This Row],[Unit Price]]-Table1[[#This Row],[Discount]]</f>
        <v>22.81</v>
      </c>
      <c r="Z1648" s="1" t="s">
        <v>3222</v>
      </c>
    </row>
    <row r="1649" spans="1:26" x14ac:dyDescent="0.2">
      <c r="A1649" s="3">
        <v>144</v>
      </c>
      <c r="B1649" s="3" t="s">
        <v>2712</v>
      </c>
      <c r="C1649" s="3" t="s">
        <v>1</v>
      </c>
      <c r="D1649" s="3">
        <v>0.05</v>
      </c>
      <c r="E1649" s="3">
        <v>10.98</v>
      </c>
      <c r="F1649" s="3">
        <v>3.37</v>
      </c>
      <c r="G1649" s="3" t="s">
        <v>14</v>
      </c>
      <c r="H1649" s="3" t="s">
        <v>3</v>
      </c>
      <c r="I1649" s="3" t="s">
        <v>24</v>
      </c>
      <c r="J1649" s="3" t="s">
        <v>544</v>
      </c>
      <c r="K1649" s="3" t="s">
        <v>18</v>
      </c>
      <c r="L1649" s="3" t="s">
        <v>2105</v>
      </c>
      <c r="M1649" s="3">
        <v>0.56999999999999995</v>
      </c>
      <c r="N1649" s="3" t="s">
        <v>8</v>
      </c>
      <c r="O1649" s="3" t="s">
        <v>87</v>
      </c>
      <c r="P1649" s="3" t="s">
        <v>379</v>
      </c>
      <c r="Q1649" s="3" t="s">
        <v>2713</v>
      </c>
      <c r="R1649" s="3">
        <v>2664</v>
      </c>
      <c r="S1649" s="4">
        <v>42157</v>
      </c>
      <c r="T1649" s="4">
        <v>42158</v>
      </c>
      <c r="U1649" s="3">
        <v>-2.544</v>
      </c>
      <c r="V1649" s="3">
        <v>6</v>
      </c>
      <c r="W1649" s="3">
        <v>64.400000000000006</v>
      </c>
      <c r="X1649" s="3">
        <v>91087</v>
      </c>
      <c r="Y1649" s="3">
        <f>Table1[[#This Row],[Unit Price]]-Table1[[#This Row],[Discount]]</f>
        <v>10.93</v>
      </c>
      <c r="Z1649" s="3" t="s">
        <v>3222</v>
      </c>
    </row>
    <row r="1650" spans="1:26" x14ac:dyDescent="0.2">
      <c r="A1650" s="1">
        <v>1461</v>
      </c>
      <c r="B1650" s="1" t="s">
        <v>2714</v>
      </c>
      <c r="C1650" s="1" t="s">
        <v>13</v>
      </c>
      <c r="D1650" s="1">
        <v>0.05</v>
      </c>
      <c r="E1650" s="1">
        <v>12.95</v>
      </c>
      <c r="F1650" s="1">
        <v>4.9800000000000004</v>
      </c>
      <c r="G1650" s="1" t="s">
        <v>14</v>
      </c>
      <c r="H1650" s="1" t="s">
        <v>15</v>
      </c>
      <c r="I1650" s="1" t="s">
        <v>24</v>
      </c>
      <c r="J1650" s="1" t="s">
        <v>48</v>
      </c>
      <c r="K1650" s="1" t="s">
        <v>49</v>
      </c>
      <c r="L1650" s="1" t="s">
        <v>2715</v>
      </c>
      <c r="M1650" s="1">
        <v>0.4</v>
      </c>
      <c r="N1650" s="1" t="s">
        <v>8</v>
      </c>
      <c r="O1650" s="1" t="s">
        <v>28</v>
      </c>
      <c r="P1650" s="1" t="s">
        <v>29</v>
      </c>
      <c r="Q1650" s="1" t="s">
        <v>2005</v>
      </c>
      <c r="R1650" s="1">
        <v>47905</v>
      </c>
      <c r="S1650" s="2">
        <v>42157</v>
      </c>
      <c r="T1650" s="2">
        <v>42159</v>
      </c>
      <c r="U1650" s="1">
        <v>134.16825</v>
      </c>
      <c r="V1650" s="1">
        <v>19</v>
      </c>
      <c r="W1650" s="1">
        <v>252.36</v>
      </c>
      <c r="X1650" s="1">
        <v>86397</v>
      </c>
      <c r="Y1650" s="1">
        <f>Table1[[#This Row],[Unit Price]]-Table1[[#This Row],[Discount]]</f>
        <v>12.899999999999999</v>
      </c>
      <c r="Z1650" s="1" t="s">
        <v>3220</v>
      </c>
    </row>
    <row r="1651" spans="1:26" x14ac:dyDescent="0.2">
      <c r="A1651" s="3">
        <v>1997</v>
      </c>
      <c r="B1651" s="3" t="s">
        <v>750</v>
      </c>
      <c r="C1651" s="3" t="s">
        <v>23</v>
      </c>
      <c r="D1651" s="3">
        <v>0</v>
      </c>
      <c r="E1651" s="3">
        <v>24.92</v>
      </c>
      <c r="F1651" s="3">
        <v>12.98</v>
      </c>
      <c r="G1651" s="3" t="s">
        <v>14</v>
      </c>
      <c r="H1651" s="3" t="s">
        <v>15</v>
      </c>
      <c r="I1651" s="3" t="s">
        <v>24</v>
      </c>
      <c r="J1651" s="3" t="s">
        <v>48</v>
      </c>
      <c r="K1651" s="3" t="s">
        <v>49</v>
      </c>
      <c r="L1651" s="3" t="s">
        <v>1707</v>
      </c>
      <c r="M1651" s="3">
        <v>0.39</v>
      </c>
      <c r="N1651" s="3" t="s">
        <v>8</v>
      </c>
      <c r="O1651" s="3" t="s">
        <v>9</v>
      </c>
      <c r="P1651" s="3" t="s">
        <v>247</v>
      </c>
      <c r="Q1651" s="3" t="s">
        <v>248</v>
      </c>
      <c r="R1651" s="3">
        <v>29915</v>
      </c>
      <c r="S1651" s="4">
        <v>42157</v>
      </c>
      <c r="T1651" s="4">
        <v>42157</v>
      </c>
      <c r="U1651" s="3">
        <v>-23.155999999999999</v>
      </c>
      <c r="V1651" s="3">
        <v>1</v>
      </c>
      <c r="W1651" s="3">
        <v>32.659999999999997</v>
      </c>
      <c r="X1651" s="3">
        <v>90335</v>
      </c>
      <c r="Y1651" s="3">
        <f>Table1[[#This Row],[Unit Price]]-Table1[[#This Row],[Discount]]</f>
        <v>24.92</v>
      </c>
      <c r="Z1651" s="3" t="s">
        <v>3219</v>
      </c>
    </row>
    <row r="1652" spans="1:26" x14ac:dyDescent="0.2">
      <c r="A1652" s="1">
        <v>2334</v>
      </c>
      <c r="B1652" s="1" t="s">
        <v>2014</v>
      </c>
      <c r="C1652" s="1" t="s">
        <v>23</v>
      </c>
      <c r="D1652" s="1">
        <v>0.06</v>
      </c>
      <c r="E1652" s="1">
        <v>3.74</v>
      </c>
      <c r="F1652" s="1">
        <v>0.94</v>
      </c>
      <c r="G1652" s="1" t="s">
        <v>14</v>
      </c>
      <c r="H1652" s="1" t="s">
        <v>47</v>
      </c>
      <c r="I1652" s="1" t="s">
        <v>24</v>
      </c>
      <c r="J1652" s="1" t="s">
        <v>152</v>
      </c>
      <c r="K1652" s="1" t="s">
        <v>26</v>
      </c>
      <c r="L1652" s="1" t="s">
        <v>2716</v>
      </c>
      <c r="M1652" s="1">
        <v>0.83</v>
      </c>
      <c r="N1652" s="1" t="s">
        <v>8</v>
      </c>
      <c r="O1652" s="1" t="s">
        <v>28</v>
      </c>
      <c r="P1652" s="1" t="s">
        <v>333</v>
      </c>
      <c r="Q1652" s="1" t="s">
        <v>2015</v>
      </c>
      <c r="R1652" s="1">
        <v>53220</v>
      </c>
      <c r="S1652" s="2">
        <v>42157</v>
      </c>
      <c r="T1652" s="2">
        <v>42164</v>
      </c>
      <c r="U1652" s="1">
        <v>-7.6849999999999996</v>
      </c>
      <c r="V1652" s="1">
        <v>12</v>
      </c>
      <c r="W1652" s="1">
        <v>44.75</v>
      </c>
      <c r="X1652" s="1">
        <v>89610</v>
      </c>
      <c r="Y1652" s="1">
        <f>Table1[[#This Row],[Unit Price]]-Table1[[#This Row],[Discount]]</f>
        <v>3.68</v>
      </c>
      <c r="Z1652" s="1" t="s">
        <v>3220</v>
      </c>
    </row>
    <row r="1653" spans="1:26" x14ac:dyDescent="0.2">
      <c r="A1653" s="3">
        <v>210</v>
      </c>
      <c r="B1653" s="3" t="s">
        <v>555</v>
      </c>
      <c r="C1653" s="3" t="s">
        <v>92</v>
      </c>
      <c r="D1653" s="3">
        <v>0.09</v>
      </c>
      <c r="E1653" s="3">
        <v>5.4</v>
      </c>
      <c r="F1653" s="3">
        <v>7.78</v>
      </c>
      <c r="G1653" s="3" t="s">
        <v>63</v>
      </c>
      <c r="H1653" s="3" t="s">
        <v>47</v>
      </c>
      <c r="I1653" s="3" t="s">
        <v>24</v>
      </c>
      <c r="J1653" s="3" t="s">
        <v>48</v>
      </c>
      <c r="K1653" s="3" t="s">
        <v>49</v>
      </c>
      <c r="L1653" s="3" t="s">
        <v>1460</v>
      </c>
      <c r="M1653" s="3">
        <v>0.37</v>
      </c>
      <c r="N1653" s="3" t="s">
        <v>8</v>
      </c>
      <c r="O1653" s="3" t="s">
        <v>87</v>
      </c>
      <c r="P1653" s="3" t="s">
        <v>88</v>
      </c>
      <c r="Q1653" s="3" t="s">
        <v>557</v>
      </c>
      <c r="R1653" s="3">
        <v>12180</v>
      </c>
      <c r="S1653" s="4">
        <v>42157</v>
      </c>
      <c r="T1653" s="4">
        <v>42157</v>
      </c>
      <c r="U1653" s="3">
        <v>-21.487749999999998</v>
      </c>
      <c r="V1653" s="3">
        <v>4</v>
      </c>
      <c r="W1653" s="3">
        <v>27.3</v>
      </c>
      <c r="X1653" s="3">
        <v>85966</v>
      </c>
      <c r="Y1653" s="3">
        <f>Table1[[#This Row],[Unit Price]]-Table1[[#This Row],[Discount]]</f>
        <v>5.3100000000000005</v>
      </c>
      <c r="Z1653" s="3" t="s">
        <v>3222</v>
      </c>
    </row>
    <row r="1654" spans="1:26" x14ac:dyDescent="0.2">
      <c r="A1654" s="1">
        <v>210</v>
      </c>
      <c r="B1654" s="1" t="s">
        <v>555</v>
      </c>
      <c r="C1654" s="1" t="s">
        <v>92</v>
      </c>
      <c r="D1654" s="1">
        <v>0.02</v>
      </c>
      <c r="E1654" s="1">
        <v>20.28</v>
      </c>
      <c r="F1654" s="1">
        <v>6.68</v>
      </c>
      <c r="G1654" s="1" t="s">
        <v>14</v>
      </c>
      <c r="H1654" s="1" t="s">
        <v>47</v>
      </c>
      <c r="I1654" s="1" t="s">
        <v>4</v>
      </c>
      <c r="J1654" s="1" t="s">
        <v>102</v>
      </c>
      <c r="K1654" s="1" t="s">
        <v>49</v>
      </c>
      <c r="L1654" s="1" t="s">
        <v>2717</v>
      </c>
      <c r="M1654" s="1">
        <v>0.53</v>
      </c>
      <c r="N1654" s="1" t="s">
        <v>8</v>
      </c>
      <c r="O1654" s="1" t="s">
        <v>87</v>
      </c>
      <c r="P1654" s="1" t="s">
        <v>88</v>
      </c>
      <c r="Q1654" s="1" t="s">
        <v>557</v>
      </c>
      <c r="R1654" s="1">
        <v>12180</v>
      </c>
      <c r="S1654" s="2">
        <v>42157</v>
      </c>
      <c r="T1654" s="2">
        <v>42157</v>
      </c>
      <c r="U1654" s="1">
        <v>44.677500000000002</v>
      </c>
      <c r="V1654" s="1">
        <v>3</v>
      </c>
      <c r="W1654" s="1">
        <v>64.75</v>
      </c>
      <c r="X1654" s="1">
        <v>85966</v>
      </c>
      <c r="Y1654" s="1">
        <f>Table1[[#This Row],[Unit Price]]-Table1[[#This Row],[Discount]]</f>
        <v>20.260000000000002</v>
      </c>
      <c r="Z1654" s="1" t="s">
        <v>3222</v>
      </c>
    </row>
    <row r="1655" spans="1:26" x14ac:dyDescent="0.2">
      <c r="A1655" s="3">
        <v>210</v>
      </c>
      <c r="B1655" s="3" t="s">
        <v>555</v>
      </c>
      <c r="C1655" s="3" t="s">
        <v>92</v>
      </c>
      <c r="D1655" s="3">
        <v>0</v>
      </c>
      <c r="E1655" s="3">
        <v>11.55</v>
      </c>
      <c r="F1655" s="3">
        <v>2.36</v>
      </c>
      <c r="G1655" s="3" t="s">
        <v>14</v>
      </c>
      <c r="H1655" s="3" t="s">
        <v>47</v>
      </c>
      <c r="I1655" s="3" t="s">
        <v>24</v>
      </c>
      <c r="J1655" s="3" t="s">
        <v>25</v>
      </c>
      <c r="K1655" s="3" t="s">
        <v>26</v>
      </c>
      <c r="L1655" s="3" t="s">
        <v>356</v>
      </c>
      <c r="M1655" s="3">
        <v>0.55000000000000004</v>
      </c>
      <c r="N1655" s="3" t="s">
        <v>8</v>
      </c>
      <c r="O1655" s="3" t="s">
        <v>87</v>
      </c>
      <c r="P1655" s="3" t="s">
        <v>88</v>
      </c>
      <c r="Q1655" s="3" t="s">
        <v>557</v>
      </c>
      <c r="R1655" s="3">
        <v>12180</v>
      </c>
      <c r="S1655" s="4">
        <v>42157</v>
      </c>
      <c r="T1655" s="4">
        <v>42158</v>
      </c>
      <c r="U1655" s="3">
        <v>23.594999999999999</v>
      </c>
      <c r="V1655" s="3">
        <v>5</v>
      </c>
      <c r="W1655" s="3">
        <v>62.98</v>
      </c>
      <c r="X1655" s="3">
        <v>85966</v>
      </c>
      <c r="Y1655" s="3">
        <f>Table1[[#This Row],[Unit Price]]-Table1[[#This Row],[Discount]]</f>
        <v>11.55</v>
      </c>
      <c r="Z1655" s="3" t="s">
        <v>3222</v>
      </c>
    </row>
    <row r="1656" spans="1:26" x14ac:dyDescent="0.2">
      <c r="A1656" s="1">
        <v>211</v>
      </c>
      <c r="B1656" s="1" t="s">
        <v>238</v>
      </c>
      <c r="C1656" s="1" t="s">
        <v>92</v>
      </c>
      <c r="D1656" s="1">
        <v>0.05</v>
      </c>
      <c r="E1656" s="1">
        <v>2.08</v>
      </c>
      <c r="F1656" s="1">
        <v>2.56</v>
      </c>
      <c r="G1656" s="1" t="s">
        <v>14</v>
      </c>
      <c r="H1656" s="1" t="s">
        <v>47</v>
      </c>
      <c r="I1656" s="1" t="s">
        <v>24</v>
      </c>
      <c r="J1656" s="1" t="s">
        <v>544</v>
      </c>
      <c r="K1656" s="1" t="s">
        <v>18</v>
      </c>
      <c r="L1656" s="1" t="s">
        <v>1143</v>
      </c>
      <c r="M1656" s="1">
        <v>0.55000000000000004</v>
      </c>
      <c r="N1656" s="1" t="s">
        <v>8</v>
      </c>
      <c r="O1656" s="1" t="s">
        <v>87</v>
      </c>
      <c r="P1656" s="1" t="s">
        <v>88</v>
      </c>
      <c r="Q1656" s="1" t="s">
        <v>239</v>
      </c>
      <c r="R1656" s="1">
        <v>13501</v>
      </c>
      <c r="S1656" s="2">
        <v>42157</v>
      </c>
      <c r="T1656" s="2">
        <v>42158</v>
      </c>
      <c r="U1656" s="1">
        <v>-36.25</v>
      </c>
      <c r="V1656" s="1">
        <v>20</v>
      </c>
      <c r="W1656" s="1">
        <v>42.29</v>
      </c>
      <c r="X1656" s="1">
        <v>85966</v>
      </c>
      <c r="Y1656" s="1">
        <f>Table1[[#This Row],[Unit Price]]-Table1[[#This Row],[Discount]]</f>
        <v>2.0300000000000002</v>
      </c>
      <c r="Z1656" s="1" t="s">
        <v>3222</v>
      </c>
    </row>
    <row r="1657" spans="1:26" x14ac:dyDescent="0.2">
      <c r="A1657" s="3">
        <v>3374</v>
      </c>
      <c r="B1657" s="3" t="s">
        <v>2718</v>
      </c>
      <c r="C1657" s="3" t="s">
        <v>92</v>
      </c>
      <c r="D1657" s="3">
        <v>0.01</v>
      </c>
      <c r="E1657" s="3">
        <v>179.29</v>
      </c>
      <c r="F1657" s="3">
        <v>29.21</v>
      </c>
      <c r="G1657" s="3" t="s">
        <v>2</v>
      </c>
      <c r="H1657" s="3" t="s">
        <v>70</v>
      </c>
      <c r="I1657" s="3" t="s">
        <v>4</v>
      </c>
      <c r="J1657" s="3" t="s">
        <v>5</v>
      </c>
      <c r="K1657" s="3" t="s">
        <v>6</v>
      </c>
      <c r="L1657" s="3" t="s">
        <v>519</v>
      </c>
      <c r="M1657" s="3">
        <v>0.76</v>
      </c>
      <c r="N1657" s="3" t="s">
        <v>8</v>
      </c>
      <c r="O1657" s="3" t="s">
        <v>87</v>
      </c>
      <c r="P1657" s="3" t="s">
        <v>394</v>
      </c>
      <c r="Q1657" s="3" t="s">
        <v>2719</v>
      </c>
      <c r="R1657" s="3">
        <v>21113</v>
      </c>
      <c r="S1657" s="4">
        <v>42157</v>
      </c>
      <c r="T1657" s="4">
        <v>42159</v>
      </c>
      <c r="U1657" s="3">
        <v>66.362219999999994</v>
      </c>
      <c r="V1657" s="3">
        <v>8</v>
      </c>
      <c r="W1657" s="3">
        <v>1487.9</v>
      </c>
      <c r="X1657" s="3">
        <v>87473</v>
      </c>
      <c r="Y1657" s="3">
        <f>Table1[[#This Row],[Unit Price]]-Table1[[#This Row],[Discount]]</f>
        <v>179.28</v>
      </c>
      <c r="Z1657" s="3" t="s">
        <v>3222</v>
      </c>
    </row>
    <row r="1658" spans="1:26" x14ac:dyDescent="0.2">
      <c r="A1658" s="1">
        <v>1170</v>
      </c>
      <c r="B1658" s="1" t="s">
        <v>2720</v>
      </c>
      <c r="C1658" s="1" t="s">
        <v>46</v>
      </c>
      <c r="D1658" s="1">
        <v>0.09</v>
      </c>
      <c r="E1658" s="1">
        <v>9.7799999999999994</v>
      </c>
      <c r="F1658" s="1">
        <v>1.39</v>
      </c>
      <c r="G1658" s="1" t="s">
        <v>14</v>
      </c>
      <c r="H1658" s="1" t="s">
        <v>15</v>
      </c>
      <c r="I1658" s="1" t="s">
        <v>24</v>
      </c>
      <c r="J1658" s="1" t="s">
        <v>321</v>
      </c>
      <c r="K1658" s="1" t="s">
        <v>49</v>
      </c>
      <c r="L1658" s="1" t="s">
        <v>1487</v>
      </c>
      <c r="M1658" s="1">
        <v>0.39</v>
      </c>
      <c r="N1658" s="1" t="s">
        <v>8</v>
      </c>
      <c r="O1658" s="1" t="s">
        <v>87</v>
      </c>
      <c r="P1658" s="1" t="s">
        <v>1584</v>
      </c>
      <c r="Q1658" s="1" t="s">
        <v>2701</v>
      </c>
      <c r="R1658" s="1">
        <v>19711</v>
      </c>
      <c r="S1658" s="2">
        <v>42157</v>
      </c>
      <c r="T1658" s="2">
        <v>42158</v>
      </c>
      <c r="U1658" s="1">
        <v>125.20740000000001</v>
      </c>
      <c r="V1658" s="1">
        <v>19</v>
      </c>
      <c r="W1658" s="1">
        <v>181.46</v>
      </c>
      <c r="X1658" s="1">
        <v>87520</v>
      </c>
      <c r="Y1658" s="1">
        <f>Table1[[#This Row],[Unit Price]]-Table1[[#This Row],[Discount]]</f>
        <v>9.69</v>
      </c>
      <c r="Z1658" s="1" t="s">
        <v>3222</v>
      </c>
    </row>
    <row r="1659" spans="1:26" x14ac:dyDescent="0.2">
      <c r="A1659" s="3">
        <v>1170</v>
      </c>
      <c r="B1659" s="3" t="s">
        <v>2720</v>
      </c>
      <c r="C1659" s="3" t="s">
        <v>46</v>
      </c>
      <c r="D1659" s="3">
        <v>0</v>
      </c>
      <c r="E1659" s="3">
        <v>200.99</v>
      </c>
      <c r="F1659" s="3">
        <v>8.08</v>
      </c>
      <c r="G1659" s="3" t="s">
        <v>14</v>
      </c>
      <c r="H1659" s="3" t="s">
        <v>15</v>
      </c>
      <c r="I1659" s="3" t="s">
        <v>16</v>
      </c>
      <c r="J1659" s="3" t="s">
        <v>111</v>
      </c>
      <c r="K1659" s="3" t="s">
        <v>49</v>
      </c>
      <c r="L1659" s="3" t="s">
        <v>2721</v>
      </c>
      <c r="M1659" s="3">
        <v>0.59</v>
      </c>
      <c r="N1659" s="3" t="s">
        <v>8</v>
      </c>
      <c r="O1659" s="3" t="s">
        <v>87</v>
      </c>
      <c r="P1659" s="3" t="s">
        <v>1584</v>
      </c>
      <c r="Q1659" s="3" t="s">
        <v>2701</v>
      </c>
      <c r="R1659" s="3">
        <v>19711</v>
      </c>
      <c r="S1659" s="4">
        <v>42157</v>
      </c>
      <c r="T1659" s="4">
        <v>42159</v>
      </c>
      <c r="U1659" s="3">
        <v>281.53440000000001</v>
      </c>
      <c r="V1659" s="3">
        <v>6</v>
      </c>
      <c r="W1659" s="3">
        <v>1076.3</v>
      </c>
      <c r="X1659" s="3">
        <v>87520</v>
      </c>
      <c r="Y1659" s="3">
        <f>Table1[[#This Row],[Unit Price]]-Table1[[#This Row],[Discount]]</f>
        <v>200.99</v>
      </c>
      <c r="Z1659" s="3" t="s">
        <v>3222</v>
      </c>
    </row>
    <row r="1660" spans="1:26" x14ac:dyDescent="0.2">
      <c r="A1660" s="1">
        <v>2487</v>
      </c>
      <c r="B1660" s="1" t="s">
        <v>2722</v>
      </c>
      <c r="C1660" s="1" t="s">
        <v>46</v>
      </c>
      <c r="D1660" s="1">
        <v>0.02</v>
      </c>
      <c r="E1660" s="1">
        <v>136.97999999999999</v>
      </c>
      <c r="F1660" s="1">
        <v>24.49</v>
      </c>
      <c r="G1660" s="1" t="s">
        <v>63</v>
      </c>
      <c r="H1660" s="1" t="s">
        <v>3</v>
      </c>
      <c r="I1660" s="1" t="s">
        <v>4</v>
      </c>
      <c r="J1660" s="1" t="s">
        <v>102</v>
      </c>
      <c r="K1660" s="1" t="s">
        <v>40</v>
      </c>
      <c r="L1660" s="1" t="s">
        <v>405</v>
      </c>
      <c r="M1660" s="1">
        <v>0.59</v>
      </c>
      <c r="N1660" s="1" t="s">
        <v>8</v>
      </c>
      <c r="O1660" s="1" t="s">
        <v>9</v>
      </c>
      <c r="P1660" s="1" t="s">
        <v>51</v>
      </c>
      <c r="Q1660" s="1" t="s">
        <v>2723</v>
      </c>
      <c r="R1660" s="1">
        <v>30084</v>
      </c>
      <c r="S1660" s="2">
        <v>42157</v>
      </c>
      <c r="T1660" s="2">
        <v>42158</v>
      </c>
      <c r="U1660" s="1">
        <v>88.56</v>
      </c>
      <c r="V1660" s="1">
        <v>8</v>
      </c>
      <c r="W1660" s="1">
        <v>1140.95</v>
      </c>
      <c r="X1660" s="1">
        <v>91417</v>
      </c>
      <c r="Y1660" s="1">
        <f>Table1[[#This Row],[Unit Price]]-Table1[[#This Row],[Discount]]</f>
        <v>136.95999999999998</v>
      </c>
      <c r="Z1660" s="1" t="s">
        <v>3219</v>
      </c>
    </row>
    <row r="1661" spans="1:26" x14ac:dyDescent="0.2">
      <c r="A1661" s="3">
        <v>1389</v>
      </c>
      <c r="B1661" s="3" t="s">
        <v>745</v>
      </c>
      <c r="C1661" s="3" t="s">
        <v>13</v>
      </c>
      <c r="D1661" s="3">
        <v>0.09</v>
      </c>
      <c r="E1661" s="3">
        <v>2.61</v>
      </c>
      <c r="F1661" s="3">
        <v>0.5</v>
      </c>
      <c r="G1661" s="3" t="s">
        <v>14</v>
      </c>
      <c r="H1661" s="3" t="s">
        <v>15</v>
      </c>
      <c r="I1661" s="3" t="s">
        <v>24</v>
      </c>
      <c r="J1661" s="3" t="s">
        <v>128</v>
      </c>
      <c r="K1661" s="3" t="s">
        <v>49</v>
      </c>
      <c r="L1661" s="3" t="s">
        <v>1343</v>
      </c>
      <c r="M1661" s="3">
        <v>0.39</v>
      </c>
      <c r="N1661" s="3" t="s">
        <v>8</v>
      </c>
      <c r="O1661" s="3" t="s">
        <v>35</v>
      </c>
      <c r="P1661" s="3" t="s">
        <v>66</v>
      </c>
      <c r="Q1661" s="3" t="s">
        <v>747</v>
      </c>
      <c r="R1661" s="3">
        <v>94025</v>
      </c>
      <c r="S1661" s="4">
        <v>42158</v>
      </c>
      <c r="T1661" s="4">
        <v>42160</v>
      </c>
      <c r="U1661" s="3">
        <v>29.380199999999999</v>
      </c>
      <c r="V1661" s="3">
        <v>17</v>
      </c>
      <c r="W1661" s="3">
        <v>42.58</v>
      </c>
      <c r="X1661" s="3">
        <v>88729</v>
      </c>
      <c r="Y1661" s="3">
        <f>Table1[[#This Row],[Unit Price]]-Table1[[#This Row],[Discount]]</f>
        <v>2.52</v>
      </c>
      <c r="Z1661" s="3" t="s">
        <v>3221</v>
      </c>
    </row>
    <row r="1662" spans="1:26" x14ac:dyDescent="0.2">
      <c r="A1662" s="1">
        <v>87</v>
      </c>
      <c r="B1662" s="1" t="s">
        <v>1762</v>
      </c>
      <c r="C1662" s="1" t="s">
        <v>23</v>
      </c>
      <c r="D1662" s="1">
        <v>0.05</v>
      </c>
      <c r="E1662" s="1">
        <v>161.55000000000001</v>
      </c>
      <c r="F1662" s="1">
        <v>19.989999999999998</v>
      </c>
      <c r="G1662" s="1" t="s">
        <v>14</v>
      </c>
      <c r="H1662" s="1" t="s">
        <v>70</v>
      </c>
      <c r="I1662" s="1" t="s">
        <v>24</v>
      </c>
      <c r="J1662" s="1" t="s">
        <v>54</v>
      </c>
      <c r="K1662" s="1" t="s">
        <v>49</v>
      </c>
      <c r="L1662" s="1" t="s">
        <v>55</v>
      </c>
      <c r="M1662" s="1">
        <v>0.66</v>
      </c>
      <c r="N1662" s="1" t="s">
        <v>8</v>
      </c>
      <c r="O1662" s="1" t="s">
        <v>35</v>
      </c>
      <c r="P1662" s="1" t="s">
        <v>66</v>
      </c>
      <c r="Q1662" s="1" t="s">
        <v>1763</v>
      </c>
      <c r="R1662" s="1">
        <v>95687</v>
      </c>
      <c r="S1662" s="2">
        <v>42158</v>
      </c>
      <c r="T1662" s="2">
        <v>42163</v>
      </c>
      <c r="U1662" s="1">
        <v>1892.424</v>
      </c>
      <c r="V1662" s="1">
        <v>19</v>
      </c>
      <c r="W1662" s="1">
        <v>3127.69</v>
      </c>
      <c r="X1662" s="1">
        <v>90596</v>
      </c>
      <c r="Y1662" s="1">
        <f>Table1[[#This Row],[Unit Price]]-Table1[[#This Row],[Discount]]</f>
        <v>161.5</v>
      </c>
      <c r="Z1662" s="1" t="s">
        <v>3221</v>
      </c>
    </row>
    <row r="1663" spans="1:26" x14ac:dyDescent="0.2">
      <c r="A1663" s="3">
        <v>2268</v>
      </c>
      <c r="B1663" s="3" t="s">
        <v>2724</v>
      </c>
      <c r="C1663" s="3" t="s">
        <v>23</v>
      </c>
      <c r="D1663" s="3">
        <v>0.08</v>
      </c>
      <c r="E1663" s="3">
        <v>259.70999999999998</v>
      </c>
      <c r="F1663" s="3">
        <v>66.67</v>
      </c>
      <c r="G1663" s="3" t="s">
        <v>2</v>
      </c>
      <c r="H1663" s="3" t="s">
        <v>3</v>
      </c>
      <c r="I1663" s="3" t="s">
        <v>4</v>
      </c>
      <c r="J1663" s="3" t="s">
        <v>5</v>
      </c>
      <c r="K1663" s="3" t="s">
        <v>6</v>
      </c>
      <c r="L1663" s="3" t="s">
        <v>1002</v>
      </c>
      <c r="M1663" s="3">
        <v>0.61</v>
      </c>
      <c r="N1663" s="3" t="s">
        <v>8</v>
      </c>
      <c r="O1663" s="3" t="s">
        <v>9</v>
      </c>
      <c r="P1663" s="3" t="s">
        <v>99</v>
      </c>
      <c r="Q1663" s="3" t="s">
        <v>2725</v>
      </c>
      <c r="R1663" s="3">
        <v>34639</v>
      </c>
      <c r="S1663" s="4">
        <v>42158</v>
      </c>
      <c r="T1663" s="4">
        <v>42162</v>
      </c>
      <c r="U1663" s="3">
        <v>138.22200000000001</v>
      </c>
      <c r="V1663" s="3">
        <v>17</v>
      </c>
      <c r="W1663" s="3">
        <v>4086.5</v>
      </c>
      <c r="X1663" s="3">
        <v>89571</v>
      </c>
      <c r="Y1663" s="3">
        <f>Table1[[#This Row],[Unit Price]]-Table1[[#This Row],[Discount]]</f>
        <v>259.63</v>
      </c>
      <c r="Z1663" s="3" t="s">
        <v>3219</v>
      </c>
    </row>
    <row r="1664" spans="1:26" x14ac:dyDescent="0.2">
      <c r="A1664" s="1">
        <v>1357</v>
      </c>
      <c r="B1664" s="1" t="s">
        <v>2726</v>
      </c>
      <c r="C1664" s="1" t="s">
        <v>92</v>
      </c>
      <c r="D1664" s="1">
        <v>0.03</v>
      </c>
      <c r="E1664" s="1">
        <v>125.99</v>
      </c>
      <c r="F1664" s="1">
        <v>7.69</v>
      </c>
      <c r="G1664" s="1" t="s">
        <v>14</v>
      </c>
      <c r="H1664" s="1" t="s">
        <v>47</v>
      </c>
      <c r="I1664" s="1" t="s">
        <v>16</v>
      </c>
      <c r="J1664" s="1" t="s">
        <v>111</v>
      </c>
      <c r="K1664" s="1" t="s">
        <v>49</v>
      </c>
      <c r="L1664" s="1" t="s">
        <v>1025</v>
      </c>
      <c r="M1664" s="1">
        <v>0.57999999999999996</v>
      </c>
      <c r="N1664" s="1" t="s">
        <v>8</v>
      </c>
      <c r="O1664" s="1" t="s">
        <v>28</v>
      </c>
      <c r="P1664" s="1" t="s">
        <v>163</v>
      </c>
      <c r="Q1664" s="1" t="s">
        <v>2727</v>
      </c>
      <c r="R1664" s="1">
        <v>78596</v>
      </c>
      <c r="S1664" s="2">
        <v>42158</v>
      </c>
      <c r="T1664" s="2">
        <v>42160</v>
      </c>
      <c r="U1664" s="1">
        <v>500.95800000000003</v>
      </c>
      <c r="V1664" s="1">
        <v>9</v>
      </c>
      <c r="W1664" s="1">
        <v>981.65</v>
      </c>
      <c r="X1664" s="1">
        <v>88184</v>
      </c>
      <c r="Y1664" s="1">
        <f>Table1[[#This Row],[Unit Price]]-Table1[[#This Row],[Discount]]</f>
        <v>125.96</v>
      </c>
      <c r="Z1664" s="1" t="s">
        <v>3220</v>
      </c>
    </row>
    <row r="1665" spans="1:26" x14ac:dyDescent="0.2">
      <c r="A1665" s="3">
        <v>1737</v>
      </c>
      <c r="B1665" s="3" t="s">
        <v>2728</v>
      </c>
      <c r="C1665" s="3" t="s">
        <v>46</v>
      </c>
      <c r="D1665" s="3">
        <v>0.09</v>
      </c>
      <c r="E1665" s="3">
        <v>30.93</v>
      </c>
      <c r="F1665" s="3">
        <v>3.92</v>
      </c>
      <c r="G1665" s="3" t="s">
        <v>14</v>
      </c>
      <c r="H1665" s="3" t="s">
        <v>70</v>
      </c>
      <c r="I1665" s="3" t="s">
        <v>4</v>
      </c>
      <c r="J1665" s="3" t="s">
        <v>102</v>
      </c>
      <c r="K1665" s="3" t="s">
        <v>18</v>
      </c>
      <c r="L1665" s="3" t="s">
        <v>1627</v>
      </c>
      <c r="M1665" s="3">
        <v>0.44</v>
      </c>
      <c r="N1665" s="3" t="s">
        <v>8</v>
      </c>
      <c r="O1665" s="3" t="s">
        <v>9</v>
      </c>
      <c r="P1665" s="3" t="s">
        <v>73</v>
      </c>
      <c r="Q1665" s="3" t="s">
        <v>1530</v>
      </c>
      <c r="R1665" s="3">
        <v>27529</v>
      </c>
      <c r="S1665" s="4">
        <v>42158</v>
      </c>
      <c r="T1665" s="4">
        <v>42160</v>
      </c>
      <c r="U1665" s="3">
        <v>-130.42400000000001</v>
      </c>
      <c r="V1665" s="3">
        <v>16</v>
      </c>
      <c r="W1665" s="3">
        <v>451.83</v>
      </c>
      <c r="X1665" s="3">
        <v>85866</v>
      </c>
      <c r="Y1665" s="3">
        <f>Table1[[#This Row],[Unit Price]]-Table1[[#This Row],[Discount]]</f>
        <v>30.84</v>
      </c>
      <c r="Z1665" s="3" t="s">
        <v>3219</v>
      </c>
    </row>
    <row r="1666" spans="1:26" x14ac:dyDescent="0.2">
      <c r="A1666" s="1">
        <v>1737</v>
      </c>
      <c r="B1666" s="1" t="s">
        <v>2728</v>
      </c>
      <c r="C1666" s="1" t="s">
        <v>46</v>
      </c>
      <c r="D1666" s="1">
        <v>0.03</v>
      </c>
      <c r="E1666" s="1">
        <v>1.68</v>
      </c>
      <c r="F1666" s="1">
        <v>0.7</v>
      </c>
      <c r="G1666" s="1" t="s">
        <v>63</v>
      </c>
      <c r="H1666" s="1" t="s">
        <v>70</v>
      </c>
      <c r="I1666" s="1" t="s">
        <v>24</v>
      </c>
      <c r="J1666" s="1" t="s">
        <v>25</v>
      </c>
      <c r="K1666" s="1" t="s">
        <v>26</v>
      </c>
      <c r="L1666" s="1" t="s">
        <v>2729</v>
      </c>
      <c r="M1666" s="1">
        <v>0.6</v>
      </c>
      <c r="N1666" s="1" t="s">
        <v>8</v>
      </c>
      <c r="O1666" s="1" t="s">
        <v>9</v>
      </c>
      <c r="P1666" s="1" t="s">
        <v>73</v>
      </c>
      <c r="Q1666" s="1" t="s">
        <v>1530</v>
      </c>
      <c r="R1666" s="1">
        <v>27529</v>
      </c>
      <c r="S1666" s="2">
        <v>42158</v>
      </c>
      <c r="T1666" s="2">
        <v>42160</v>
      </c>
      <c r="U1666" s="1">
        <v>-106.42100000000001</v>
      </c>
      <c r="V1666" s="1">
        <v>11</v>
      </c>
      <c r="W1666" s="1">
        <v>20.239999999999998</v>
      </c>
      <c r="X1666" s="1">
        <v>85866</v>
      </c>
      <c r="Y1666" s="1">
        <f>Table1[[#This Row],[Unit Price]]-Table1[[#This Row],[Discount]]</f>
        <v>1.65</v>
      </c>
      <c r="Z1666" s="1" t="s">
        <v>3219</v>
      </c>
    </row>
    <row r="1667" spans="1:26" x14ac:dyDescent="0.2">
      <c r="A1667" s="3">
        <v>1998</v>
      </c>
      <c r="B1667" s="3" t="s">
        <v>2730</v>
      </c>
      <c r="C1667" s="3" t="s">
        <v>46</v>
      </c>
      <c r="D1667" s="3">
        <v>0.06</v>
      </c>
      <c r="E1667" s="3">
        <v>4.42</v>
      </c>
      <c r="F1667" s="3">
        <v>4.99</v>
      </c>
      <c r="G1667" s="3" t="s">
        <v>14</v>
      </c>
      <c r="H1667" s="3" t="s">
        <v>70</v>
      </c>
      <c r="I1667" s="3" t="s">
        <v>24</v>
      </c>
      <c r="J1667" s="3" t="s">
        <v>321</v>
      </c>
      <c r="K1667" s="3" t="s">
        <v>49</v>
      </c>
      <c r="L1667" s="3" t="s">
        <v>2048</v>
      </c>
      <c r="M1667" s="3">
        <v>0.38</v>
      </c>
      <c r="N1667" s="3" t="s">
        <v>8</v>
      </c>
      <c r="O1667" s="3" t="s">
        <v>87</v>
      </c>
      <c r="P1667" s="3" t="s">
        <v>88</v>
      </c>
      <c r="Q1667" s="3" t="s">
        <v>2731</v>
      </c>
      <c r="R1667" s="3">
        <v>11758</v>
      </c>
      <c r="S1667" s="4">
        <v>42158</v>
      </c>
      <c r="T1667" s="4">
        <v>42160</v>
      </c>
      <c r="U1667" s="3">
        <v>-10.435</v>
      </c>
      <c r="V1667" s="3">
        <v>3</v>
      </c>
      <c r="W1667" s="3">
        <v>14.85</v>
      </c>
      <c r="X1667" s="3">
        <v>90568</v>
      </c>
      <c r="Y1667" s="3">
        <f>Table1[[#This Row],[Unit Price]]-Table1[[#This Row],[Discount]]</f>
        <v>4.3600000000000003</v>
      </c>
      <c r="Z1667" s="3" t="s">
        <v>3222</v>
      </c>
    </row>
    <row r="1668" spans="1:26" x14ac:dyDescent="0.2">
      <c r="A1668" s="1">
        <v>3151</v>
      </c>
      <c r="B1668" s="1" t="s">
        <v>929</v>
      </c>
      <c r="C1668" s="1" t="s">
        <v>46</v>
      </c>
      <c r="D1668" s="1">
        <v>0.01</v>
      </c>
      <c r="E1668" s="1">
        <v>145.97999999999999</v>
      </c>
      <c r="F1668" s="1">
        <v>46.2</v>
      </c>
      <c r="G1668" s="1" t="s">
        <v>2</v>
      </c>
      <c r="H1668" s="1" t="s">
        <v>70</v>
      </c>
      <c r="I1668" s="1" t="s">
        <v>4</v>
      </c>
      <c r="J1668" s="1" t="s">
        <v>5</v>
      </c>
      <c r="K1668" s="1" t="s">
        <v>6</v>
      </c>
      <c r="L1668" s="1" t="s">
        <v>2732</v>
      </c>
      <c r="M1668" s="1">
        <v>0.69</v>
      </c>
      <c r="N1668" s="1" t="s">
        <v>8</v>
      </c>
      <c r="O1668" s="1" t="s">
        <v>35</v>
      </c>
      <c r="P1668" s="1" t="s">
        <v>66</v>
      </c>
      <c r="Q1668" s="1" t="s">
        <v>930</v>
      </c>
      <c r="R1668" s="1">
        <v>92277</v>
      </c>
      <c r="S1668" s="2">
        <v>42158</v>
      </c>
      <c r="T1668" s="2">
        <v>42158</v>
      </c>
      <c r="U1668" s="1">
        <v>-134.512</v>
      </c>
      <c r="V1668" s="1">
        <v>9</v>
      </c>
      <c r="W1668" s="1">
        <v>1370.79</v>
      </c>
      <c r="X1668" s="1">
        <v>88543</v>
      </c>
      <c r="Y1668" s="1">
        <f>Table1[[#This Row],[Unit Price]]-Table1[[#This Row],[Discount]]</f>
        <v>145.97</v>
      </c>
      <c r="Z1668" s="1" t="s">
        <v>3221</v>
      </c>
    </row>
    <row r="1669" spans="1:26" x14ac:dyDescent="0.2">
      <c r="A1669" s="3">
        <v>754</v>
      </c>
      <c r="B1669" s="3" t="s">
        <v>2126</v>
      </c>
      <c r="C1669" s="3" t="s">
        <v>13</v>
      </c>
      <c r="D1669" s="3">
        <v>0.06</v>
      </c>
      <c r="E1669" s="3">
        <v>218.75</v>
      </c>
      <c r="F1669" s="3">
        <v>69.64</v>
      </c>
      <c r="G1669" s="3" t="s">
        <v>2</v>
      </c>
      <c r="H1669" s="3" t="s">
        <v>70</v>
      </c>
      <c r="I1669" s="3" t="s">
        <v>4</v>
      </c>
      <c r="J1669" s="3" t="s">
        <v>5</v>
      </c>
      <c r="K1669" s="3" t="s">
        <v>6</v>
      </c>
      <c r="L1669" s="3" t="s">
        <v>850</v>
      </c>
      <c r="M1669" s="3">
        <v>0.77</v>
      </c>
      <c r="N1669" s="3" t="s">
        <v>8</v>
      </c>
      <c r="O1669" s="3" t="s">
        <v>35</v>
      </c>
      <c r="P1669" s="3" t="s">
        <v>564</v>
      </c>
      <c r="Q1669" s="3" t="s">
        <v>2128</v>
      </c>
      <c r="R1669" s="3">
        <v>86314</v>
      </c>
      <c r="S1669" s="4">
        <v>42159</v>
      </c>
      <c r="T1669" s="4">
        <v>42160</v>
      </c>
      <c r="U1669" s="3">
        <v>-453.2</v>
      </c>
      <c r="V1669" s="3">
        <v>4</v>
      </c>
      <c r="W1669" s="3">
        <v>905.4</v>
      </c>
      <c r="X1669" s="3">
        <v>90437</v>
      </c>
      <c r="Y1669" s="3">
        <f>Table1[[#This Row],[Unit Price]]-Table1[[#This Row],[Discount]]</f>
        <v>218.69</v>
      </c>
      <c r="Z1669" s="3" t="s">
        <v>3221</v>
      </c>
    </row>
    <row r="1670" spans="1:26" x14ac:dyDescent="0.2">
      <c r="A1670" s="1">
        <v>1233</v>
      </c>
      <c r="B1670" s="1" t="s">
        <v>2073</v>
      </c>
      <c r="C1670" s="1" t="s">
        <v>13</v>
      </c>
      <c r="D1670" s="1">
        <v>0.09</v>
      </c>
      <c r="E1670" s="1">
        <v>99.99</v>
      </c>
      <c r="F1670" s="1">
        <v>19.989999999999998</v>
      </c>
      <c r="G1670" s="1" t="s">
        <v>14</v>
      </c>
      <c r="H1670" s="1" t="s">
        <v>15</v>
      </c>
      <c r="I1670" s="1" t="s">
        <v>16</v>
      </c>
      <c r="J1670" s="1" t="s">
        <v>17</v>
      </c>
      <c r="K1670" s="1" t="s">
        <v>49</v>
      </c>
      <c r="L1670" s="1" t="s">
        <v>1556</v>
      </c>
      <c r="M1670" s="1">
        <v>0.52</v>
      </c>
      <c r="N1670" s="1" t="s">
        <v>8</v>
      </c>
      <c r="O1670" s="1" t="s">
        <v>28</v>
      </c>
      <c r="P1670" s="1" t="s">
        <v>163</v>
      </c>
      <c r="Q1670" s="1" t="s">
        <v>2074</v>
      </c>
      <c r="R1670" s="1">
        <v>75028</v>
      </c>
      <c r="S1670" s="2">
        <v>42159</v>
      </c>
      <c r="T1670" s="2">
        <v>42161</v>
      </c>
      <c r="U1670" s="1">
        <v>-161.47499999999999</v>
      </c>
      <c r="V1670" s="1">
        <v>1</v>
      </c>
      <c r="W1670" s="1">
        <v>97.65</v>
      </c>
      <c r="X1670" s="1">
        <v>89376</v>
      </c>
      <c r="Y1670" s="1">
        <f>Table1[[#This Row],[Unit Price]]-Table1[[#This Row],[Discount]]</f>
        <v>99.899999999999991</v>
      </c>
      <c r="Z1670" s="1" t="s">
        <v>3220</v>
      </c>
    </row>
    <row r="1671" spans="1:26" x14ac:dyDescent="0.2">
      <c r="A1671" s="3">
        <v>1233</v>
      </c>
      <c r="B1671" s="3" t="s">
        <v>2073</v>
      </c>
      <c r="C1671" s="3" t="s">
        <v>13</v>
      </c>
      <c r="D1671" s="3">
        <v>0.04</v>
      </c>
      <c r="E1671" s="3">
        <v>205.99</v>
      </c>
      <c r="F1671" s="3">
        <v>5.26</v>
      </c>
      <c r="G1671" s="3" t="s">
        <v>14</v>
      </c>
      <c r="H1671" s="3" t="s">
        <v>15</v>
      </c>
      <c r="I1671" s="3" t="s">
        <v>16</v>
      </c>
      <c r="J1671" s="3" t="s">
        <v>111</v>
      </c>
      <c r="K1671" s="3" t="s">
        <v>49</v>
      </c>
      <c r="L1671" s="3" t="s">
        <v>1528</v>
      </c>
      <c r="M1671" s="3">
        <v>0.56000000000000005</v>
      </c>
      <c r="N1671" s="3" t="s">
        <v>8</v>
      </c>
      <c r="O1671" s="3" t="s">
        <v>28</v>
      </c>
      <c r="P1671" s="3" t="s">
        <v>163</v>
      </c>
      <c r="Q1671" s="3" t="s">
        <v>2074</v>
      </c>
      <c r="R1671" s="3">
        <v>75028</v>
      </c>
      <c r="S1671" s="4">
        <v>42159</v>
      </c>
      <c r="T1671" s="4">
        <v>42160</v>
      </c>
      <c r="U1671" s="3">
        <v>-0.81399999999999995</v>
      </c>
      <c r="V1671" s="3">
        <v>6</v>
      </c>
      <c r="W1671" s="3">
        <v>1018.61</v>
      </c>
      <c r="X1671" s="3">
        <v>89376</v>
      </c>
      <c r="Y1671" s="3">
        <f>Table1[[#This Row],[Unit Price]]-Table1[[#This Row],[Discount]]</f>
        <v>205.95000000000002</v>
      </c>
      <c r="Z1671" s="3" t="s">
        <v>3220</v>
      </c>
    </row>
    <row r="1672" spans="1:26" x14ac:dyDescent="0.2">
      <c r="A1672" s="1">
        <v>3238</v>
      </c>
      <c r="B1672" s="1" t="s">
        <v>2733</v>
      </c>
      <c r="C1672" s="1" t="s">
        <v>23</v>
      </c>
      <c r="D1672" s="1">
        <v>0.06</v>
      </c>
      <c r="E1672" s="1">
        <v>115.99</v>
      </c>
      <c r="F1672" s="1">
        <v>5.92</v>
      </c>
      <c r="G1672" s="1" t="s">
        <v>14</v>
      </c>
      <c r="H1672" s="1" t="s">
        <v>70</v>
      </c>
      <c r="I1672" s="1" t="s">
        <v>16</v>
      </c>
      <c r="J1672" s="1" t="s">
        <v>111</v>
      </c>
      <c r="K1672" s="1" t="s">
        <v>49</v>
      </c>
      <c r="L1672" s="1" t="s">
        <v>688</v>
      </c>
      <c r="M1672" s="1">
        <v>0.57999999999999996</v>
      </c>
      <c r="N1672" s="1" t="s">
        <v>8</v>
      </c>
      <c r="O1672" s="1" t="s">
        <v>35</v>
      </c>
      <c r="P1672" s="1" t="s">
        <v>115</v>
      </c>
      <c r="Q1672" s="1" t="s">
        <v>2734</v>
      </c>
      <c r="R1672" s="1">
        <v>97330</v>
      </c>
      <c r="S1672" s="2">
        <v>42159</v>
      </c>
      <c r="T1672" s="2">
        <v>42161</v>
      </c>
      <c r="U1672" s="1">
        <v>-13.068</v>
      </c>
      <c r="V1672" s="1">
        <v>5</v>
      </c>
      <c r="W1672" s="1">
        <v>495.82</v>
      </c>
      <c r="X1672" s="1">
        <v>89564</v>
      </c>
      <c r="Y1672" s="1">
        <f>Table1[[#This Row],[Unit Price]]-Table1[[#This Row],[Discount]]</f>
        <v>115.92999999999999</v>
      </c>
      <c r="Z1672" s="1" t="s">
        <v>3221</v>
      </c>
    </row>
    <row r="1673" spans="1:26" x14ac:dyDescent="0.2">
      <c r="A1673" s="3">
        <v>2391</v>
      </c>
      <c r="B1673" s="3" t="s">
        <v>2654</v>
      </c>
      <c r="C1673" s="3" t="s">
        <v>46</v>
      </c>
      <c r="D1673" s="3">
        <v>0</v>
      </c>
      <c r="E1673" s="3">
        <v>999.99</v>
      </c>
      <c r="F1673" s="3">
        <v>13.99</v>
      </c>
      <c r="G1673" s="3" t="s">
        <v>14</v>
      </c>
      <c r="H1673" s="3" t="s">
        <v>70</v>
      </c>
      <c r="I1673" s="3" t="s">
        <v>16</v>
      </c>
      <c r="J1673" s="3" t="s">
        <v>32</v>
      </c>
      <c r="K1673" s="3" t="s">
        <v>120</v>
      </c>
      <c r="L1673" s="3" t="s">
        <v>992</v>
      </c>
      <c r="M1673" s="3">
        <v>0.36</v>
      </c>
      <c r="N1673" s="3" t="s">
        <v>8</v>
      </c>
      <c r="O1673" s="3" t="s">
        <v>87</v>
      </c>
      <c r="P1673" s="3" t="s">
        <v>88</v>
      </c>
      <c r="Q1673" s="3" t="s">
        <v>2656</v>
      </c>
      <c r="R1673" s="3">
        <v>11572</v>
      </c>
      <c r="S1673" s="4">
        <v>42159</v>
      </c>
      <c r="T1673" s="4">
        <v>42161</v>
      </c>
      <c r="U1673" s="3">
        <v>-1455.9972</v>
      </c>
      <c r="V1673" s="3">
        <v>1</v>
      </c>
      <c r="W1673" s="3">
        <v>1009.99</v>
      </c>
      <c r="X1673" s="3">
        <v>91123</v>
      </c>
      <c r="Y1673" s="3">
        <f>Table1[[#This Row],[Unit Price]]-Table1[[#This Row],[Discount]]</f>
        <v>999.99</v>
      </c>
      <c r="Z1673" s="3" t="s">
        <v>3222</v>
      </c>
    </row>
    <row r="1674" spans="1:26" x14ac:dyDescent="0.2">
      <c r="A1674" s="1">
        <v>2391</v>
      </c>
      <c r="B1674" s="1" t="s">
        <v>2654</v>
      </c>
      <c r="C1674" s="1" t="s">
        <v>46</v>
      </c>
      <c r="D1674" s="1">
        <v>0.05</v>
      </c>
      <c r="E1674" s="1">
        <v>6.48</v>
      </c>
      <c r="F1674" s="1">
        <v>5.14</v>
      </c>
      <c r="G1674" s="1" t="s">
        <v>63</v>
      </c>
      <c r="H1674" s="1" t="s">
        <v>70</v>
      </c>
      <c r="I1674" s="1" t="s">
        <v>24</v>
      </c>
      <c r="J1674" s="1" t="s">
        <v>64</v>
      </c>
      <c r="K1674" s="1" t="s">
        <v>49</v>
      </c>
      <c r="L1674" s="1" t="s">
        <v>1721</v>
      </c>
      <c r="M1674" s="1">
        <v>0.37</v>
      </c>
      <c r="N1674" s="1" t="s">
        <v>8</v>
      </c>
      <c r="O1674" s="1" t="s">
        <v>87</v>
      </c>
      <c r="P1674" s="1" t="s">
        <v>88</v>
      </c>
      <c r="Q1674" s="1" t="s">
        <v>2656</v>
      </c>
      <c r="R1674" s="1">
        <v>11572</v>
      </c>
      <c r="S1674" s="2">
        <v>42159</v>
      </c>
      <c r="T1674" s="2">
        <v>42160</v>
      </c>
      <c r="U1674" s="1">
        <v>-22.56</v>
      </c>
      <c r="V1674" s="1">
        <v>13</v>
      </c>
      <c r="W1674" s="1">
        <v>92.16</v>
      </c>
      <c r="X1674" s="1">
        <v>91123</v>
      </c>
      <c r="Y1674" s="1">
        <f>Table1[[#This Row],[Unit Price]]-Table1[[#This Row],[Discount]]</f>
        <v>6.4300000000000006</v>
      </c>
      <c r="Z1674" s="1" t="s">
        <v>3222</v>
      </c>
    </row>
    <row r="1675" spans="1:26" x14ac:dyDescent="0.2">
      <c r="A1675" s="3">
        <v>2548</v>
      </c>
      <c r="B1675" s="3" t="s">
        <v>1960</v>
      </c>
      <c r="C1675" s="3" t="s">
        <v>46</v>
      </c>
      <c r="D1675" s="3">
        <v>0.09</v>
      </c>
      <c r="E1675" s="3">
        <v>5.98</v>
      </c>
      <c r="F1675" s="3">
        <v>1.67</v>
      </c>
      <c r="G1675" s="3" t="s">
        <v>14</v>
      </c>
      <c r="H1675" s="3" t="s">
        <v>3</v>
      </c>
      <c r="I1675" s="3" t="s">
        <v>24</v>
      </c>
      <c r="J1675" s="3" t="s">
        <v>25</v>
      </c>
      <c r="K1675" s="3" t="s">
        <v>26</v>
      </c>
      <c r="L1675" s="3" t="s">
        <v>2735</v>
      </c>
      <c r="M1675" s="3">
        <v>0.51</v>
      </c>
      <c r="N1675" s="3" t="s">
        <v>8</v>
      </c>
      <c r="O1675" s="3" t="s">
        <v>35</v>
      </c>
      <c r="P1675" s="3" t="s">
        <v>66</v>
      </c>
      <c r="Q1675" s="3" t="s">
        <v>76</v>
      </c>
      <c r="R1675" s="3">
        <v>90068</v>
      </c>
      <c r="S1675" s="4">
        <v>42159</v>
      </c>
      <c r="T1675" s="4">
        <v>42162</v>
      </c>
      <c r="U1675" s="3">
        <v>23.87</v>
      </c>
      <c r="V1675" s="3">
        <v>81</v>
      </c>
      <c r="W1675" s="3">
        <v>448.26</v>
      </c>
      <c r="X1675" s="3">
        <v>29889</v>
      </c>
      <c r="Y1675" s="3">
        <f>Table1[[#This Row],[Unit Price]]-Table1[[#This Row],[Discount]]</f>
        <v>5.8900000000000006</v>
      </c>
      <c r="Z1675" s="3" t="s">
        <v>3221</v>
      </c>
    </row>
    <row r="1676" spans="1:26" x14ac:dyDescent="0.2">
      <c r="A1676" s="1">
        <v>2549</v>
      </c>
      <c r="B1676" s="1" t="s">
        <v>2227</v>
      </c>
      <c r="C1676" s="1" t="s">
        <v>46</v>
      </c>
      <c r="D1676" s="1">
        <v>0.09</v>
      </c>
      <c r="E1676" s="1">
        <v>5.98</v>
      </c>
      <c r="F1676" s="1">
        <v>1.67</v>
      </c>
      <c r="G1676" s="1" t="s">
        <v>14</v>
      </c>
      <c r="H1676" s="1" t="s">
        <v>3</v>
      </c>
      <c r="I1676" s="1" t="s">
        <v>24</v>
      </c>
      <c r="J1676" s="1" t="s">
        <v>25</v>
      </c>
      <c r="K1676" s="1" t="s">
        <v>26</v>
      </c>
      <c r="L1676" s="1" t="s">
        <v>2735</v>
      </c>
      <c r="M1676" s="1">
        <v>0.51</v>
      </c>
      <c r="N1676" s="1" t="s">
        <v>8</v>
      </c>
      <c r="O1676" s="1" t="s">
        <v>87</v>
      </c>
      <c r="P1676" s="1" t="s">
        <v>293</v>
      </c>
      <c r="Q1676" s="1" t="s">
        <v>2228</v>
      </c>
      <c r="R1676" s="1">
        <v>43213</v>
      </c>
      <c r="S1676" s="2">
        <v>42159</v>
      </c>
      <c r="T1676" s="2">
        <v>42162</v>
      </c>
      <c r="U1676" s="1">
        <v>35.805</v>
      </c>
      <c r="V1676" s="1">
        <v>20</v>
      </c>
      <c r="W1676" s="1">
        <v>110.68</v>
      </c>
      <c r="X1676" s="1">
        <v>88658</v>
      </c>
      <c r="Y1676" s="1">
        <f>Table1[[#This Row],[Unit Price]]-Table1[[#This Row],[Discount]]</f>
        <v>5.8900000000000006</v>
      </c>
      <c r="Z1676" s="1" t="s">
        <v>3222</v>
      </c>
    </row>
    <row r="1677" spans="1:26" x14ac:dyDescent="0.2">
      <c r="A1677" s="3">
        <v>2882</v>
      </c>
      <c r="B1677" s="3" t="s">
        <v>647</v>
      </c>
      <c r="C1677" s="3" t="s">
        <v>13</v>
      </c>
      <c r="D1677" s="3">
        <v>0.09</v>
      </c>
      <c r="E1677" s="3">
        <v>363.25</v>
      </c>
      <c r="F1677" s="3">
        <v>19.989999999999998</v>
      </c>
      <c r="G1677" s="3" t="s">
        <v>14</v>
      </c>
      <c r="H1677" s="3" t="s">
        <v>15</v>
      </c>
      <c r="I1677" s="3" t="s">
        <v>24</v>
      </c>
      <c r="J1677" s="3" t="s">
        <v>71</v>
      </c>
      <c r="K1677" s="3" t="s">
        <v>49</v>
      </c>
      <c r="L1677" s="3" t="s">
        <v>175</v>
      </c>
      <c r="M1677" s="3">
        <v>0.56999999999999995</v>
      </c>
      <c r="N1677" s="3" t="s">
        <v>8</v>
      </c>
      <c r="O1677" s="3" t="s">
        <v>9</v>
      </c>
      <c r="P1677" s="3" t="s">
        <v>73</v>
      </c>
      <c r="Q1677" s="3" t="s">
        <v>649</v>
      </c>
      <c r="R1677" s="3">
        <v>28206</v>
      </c>
      <c r="S1677" s="4">
        <v>42160</v>
      </c>
      <c r="T1677" s="4">
        <v>42161</v>
      </c>
      <c r="U1677" s="3">
        <v>732.26980000000003</v>
      </c>
      <c r="V1677" s="3">
        <v>21</v>
      </c>
      <c r="W1677" s="3">
        <v>7497.05</v>
      </c>
      <c r="X1677" s="3">
        <v>21958</v>
      </c>
      <c r="Y1677" s="3">
        <f>Table1[[#This Row],[Unit Price]]-Table1[[#This Row],[Discount]]</f>
        <v>363.16</v>
      </c>
      <c r="Z1677" s="3" t="s">
        <v>3219</v>
      </c>
    </row>
    <row r="1678" spans="1:26" x14ac:dyDescent="0.2">
      <c r="A1678" s="1">
        <v>2884</v>
      </c>
      <c r="B1678" s="1" t="s">
        <v>1716</v>
      </c>
      <c r="C1678" s="1" t="s">
        <v>13</v>
      </c>
      <c r="D1678" s="1">
        <v>0.09</v>
      </c>
      <c r="E1678" s="1">
        <v>363.25</v>
      </c>
      <c r="F1678" s="1">
        <v>19.989999999999998</v>
      </c>
      <c r="G1678" s="1" t="s">
        <v>14</v>
      </c>
      <c r="H1678" s="1" t="s">
        <v>15</v>
      </c>
      <c r="I1678" s="1" t="s">
        <v>24</v>
      </c>
      <c r="J1678" s="1" t="s">
        <v>71</v>
      </c>
      <c r="K1678" s="1" t="s">
        <v>49</v>
      </c>
      <c r="L1678" s="1" t="s">
        <v>175</v>
      </c>
      <c r="M1678" s="1">
        <v>0.56999999999999995</v>
      </c>
      <c r="N1678" s="1" t="s">
        <v>8</v>
      </c>
      <c r="O1678" s="1" t="s">
        <v>87</v>
      </c>
      <c r="P1678" s="1" t="s">
        <v>293</v>
      </c>
      <c r="Q1678" s="1" t="s">
        <v>1717</v>
      </c>
      <c r="R1678" s="1">
        <v>44039</v>
      </c>
      <c r="S1678" s="2">
        <v>42160</v>
      </c>
      <c r="T1678" s="2">
        <v>42161</v>
      </c>
      <c r="U1678" s="1">
        <v>1231.6569</v>
      </c>
      <c r="V1678" s="1">
        <v>5</v>
      </c>
      <c r="W1678" s="1">
        <v>1785.01</v>
      </c>
      <c r="X1678" s="1">
        <v>87633</v>
      </c>
      <c r="Y1678" s="1">
        <f>Table1[[#This Row],[Unit Price]]-Table1[[#This Row],[Discount]]</f>
        <v>363.16</v>
      </c>
      <c r="Z1678" s="1" t="s">
        <v>3222</v>
      </c>
    </row>
    <row r="1679" spans="1:26" x14ac:dyDescent="0.2">
      <c r="A1679" s="3">
        <v>269</v>
      </c>
      <c r="B1679" s="3" t="s">
        <v>2736</v>
      </c>
      <c r="C1679" s="3" t="s">
        <v>23</v>
      </c>
      <c r="D1679" s="3">
        <v>0.09</v>
      </c>
      <c r="E1679" s="3">
        <v>35.94</v>
      </c>
      <c r="F1679" s="3">
        <v>6.66</v>
      </c>
      <c r="G1679" s="3" t="s">
        <v>14</v>
      </c>
      <c r="H1679" s="3" t="s">
        <v>47</v>
      </c>
      <c r="I1679" s="3" t="s">
        <v>24</v>
      </c>
      <c r="J1679" s="3" t="s">
        <v>321</v>
      </c>
      <c r="K1679" s="3" t="s">
        <v>49</v>
      </c>
      <c r="L1679" s="3" t="s">
        <v>2098</v>
      </c>
      <c r="M1679" s="3">
        <v>0.4</v>
      </c>
      <c r="N1679" s="3" t="s">
        <v>8</v>
      </c>
      <c r="O1679" s="3" t="s">
        <v>35</v>
      </c>
      <c r="P1679" s="3" t="s">
        <v>564</v>
      </c>
      <c r="Q1679" s="3" t="s">
        <v>2737</v>
      </c>
      <c r="R1679" s="3">
        <v>85234</v>
      </c>
      <c r="S1679" s="4">
        <v>42160</v>
      </c>
      <c r="T1679" s="4">
        <v>42165</v>
      </c>
      <c r="U1679" s="3">
        <v>144.2928</v>
      </c>
      <c r="V1679" s="3">
        <v>6</v>
      </c>
      <c r="W1679" s="3">
        <v>209.12</v>
      </c>
      <c r="X1679" s="3">
        <v>88942</v>
      </c>
      <c r="Y1679" s="3">
        <f>Table1[[#This Row],[Unit Price]]-Table1[[#This Row],[Discount]]</f>
        <v>35.849999999999994</v>
      </c>
      <c r="Z1679" s="3" t="s">
        <v>3221</v>
      </c>
    </row>
    <row r="1680" spans="1:26" x14ac:dyDescent="0.2">
      <c r="A1680" s="1">
        <v>269</v>
      </c>
      <c r="B1680" s="1" t="s">
        <v>2736</v>
      </c>
      <c r="C1680" s="1" t="s">
        <v>23</v>
      </c>
      <c r="D1680" s="1">
        <v>0</v>
      </c>
      <c r="E1680" s="1">
        <v>170.98</v>
      </c>
      <c r="F1680" s="1">
        <v>13.99</v>
      </c>
      <c r="G1680" s="1" t="s">
        <v>14</v>
      </c>
      <c r="H1680" s="1" t="s">
        <v>47</v>
      </c>
      <c r="I1680" s="1" t="s">
        <v>4</v>
      </c>
      <c r="J1680" s="1" t="s">
        <v>102</v>
      </c>
      <c r="K1680" s="1" t="s">
        <v>120</v>
      </c>
      <c r="L1680" s="1" t="s">
        <v>2738</v>
      </c>
      <c r="M1680" s="1">
        <v>0.75</v>
      </c>
      <c r="N1680" s="1" t="s">
        <v>8</v>
      </c>
      <c r="O1680" s="1" t="s">
        <v>35</v>
      </c>
      <c r="P1680" s="1" t="s">
        <v>564</v>
      </c>
      <c r="Q1680" s="1" t="s">
        <v>2737</v>
      </c>
      <c r="R1680" s="1">
        <v>85234</v>
      </c>
      <c r="S1680" s="2">
        <v>42160</v>
      </c>
      <c r="T1680" s="2">
        <v>42167</v>
      </c>
      <c r="U1680" s="1">
        <v>888.14729999999997</v>
      </c>
      <c r="V1680" s="1">
        <v>7</v>
      </c>
      <c r="W1680" s="1">
        <v>1287.17</v>
      </c>
      <c r="X1680" s="1">
        <v>88942</v>
      </c>
      <c r="Y1680" s="1">
        <f>Table1[[#This Row],[Unit Price]]-Table1[[#This Row],[Discount]]</f>
        <v>170.98</v>
      </c>
      <c r="Z1680" s="1" t="s">
        <v>3221</v>
      </c>
    </row>
    <row r="1681" spans="1:26" x14ac:dyDescent="0.2">
      <c r="A1681" s="3">
        <v>269</v>
      </c>
      <c r="B1681" s="3" t="s">
        <v>2736</v>
      </c>
      <c r="C1681" s="3" t="s">
        <v>23</v>
      </c>
      <c r="D1681" s="3">
        <v>0.09</v>
      </c>
      <c r="E1681" s="3">
        <v>4.9800000000000004</v>
      </c>
      <c r="F1681" s="3">
        <v>7.44</v>
      </c>
      <c r="G1681" s="3" t="s">
        <v>14</v>
      </c>
      <c r="H1681" s="3" t="s">
        <v>47</v>
      </c>
      <c r="I1681" s="3" t="s">
        <v>24</v>
      </c>
      <c r="J1681" s="3" t="s">
        <v>64</v>
      </c>
      <c r="K1681" s="3" t="s">
        <v>49</v>
      </c>
      <c r="L1681" s="3" t="s">
        <v>2150</v>
      </c>
      <c r="M1681" s="3">
        <v>0.36</v>
      </c>
      <c r="N1681" s="3" t="s">
        <v>8</v>
      </c>
      <c r="O1681" s="3" t="s">
        <v>35</v>
      </c>
      <c r="P1681" s="3" t="s">
        <v>564</v>
      </c>
      <c r="Q1681" s="3" t="s">
        <v>2737</v>
      </c>
      <c r="R1681" s="3">
        <v>85234</v>
      </c>
      <c r="S1681" s="4">
        <v>42160</v>
      </c>
      <c r="T1681" s="4">
        <v>42162</v>
      </c>
      <c r="U1681" s="3">
        <v>-46.005000000000003</v>
      </c>
      <c r="V1681" s="3">
        <v>9</v>
      </c>
      <c r="W1681" s="3">
        <v>46.17</v>
      </c>
      <c r="X1681" s="3">
        <v>88942</v>
      </c>
      <c r="Y1681" s="3">
        <f>Table1[[#This Row],[Unit Price]]-Table1[[#This Row],[Discount]]</f>
        <v>4.8900000000000006</v>
      </c>
      <c r="Z1681" s="3" t="s">
        <v>3221</v>
      </c>
    </row>
    <row r="1682" spans="1:26" x14ac:dyDescent="0.2">
      <c r="A1682" s="1">
        <v>272</v>
      </c>
      <c r="B1682" s="1" t="s">
        <v>2029</v>
      </c>
      <c r="C1682" s="1" t="s">
        <v>23</v>
      </c>
      <c r="D1682" s="1">
        <v>0.09</v>
      </c>
      <c r="E1682" s="1">
        <v>35.94</v>
      </c>
      <c r="F1682" s="1">
        <v>6.66</v>
      </c>
      <c r="G1682" s="1" t="s">
        <v>14</v>
      </c>
      <c r="H1682" s="1" t="s">
        <v>47</v>
      </c>
      <c r="I1682" s="1" t="s">
        <v>24</v>
      </c>
      <c r="J1682" s="1" t="s">
        <v>321</v>
      </c>
      <c r="K1682" s="1" t="s">
        <v>49</v>
      </c>
      <c r="L1682" s="1" t="s">
        <v>2098</v>
      </c>
      <c r="M1682" s="1">
        <v>0.4</v>
      </c>
      <c r="N1682" s="1" t="s">
        <v>8</v>
      </c>
      <c r="O1682" s="1" t="s">
        <v>9</v>
      </c>
      <c r="P1682" s="1" t="s">
        <v>73</v>
      </c>
      <c r="Q1682" s="1" t="s">
        <v>649</v>
      </c>
      <c r="R1682" s="1">
        <v>28204</v>
      </c>
      <c r="S1682" s="2">
        <v>42160</v>
      </c>
      <c r="T1682" s="2">
        <v>42165</v>
      </c>
      <c r="U1682" s="1">
        <v>72.1858</v>
      </c>
      <c r="V1682" s="1">
        <v>24</v>
      </c>
      <c r="W1682" s="1">
        <v>836.47</v>
      </c>
      <c r="X1682" s="1">
        <v>36069</v>
      </c>
      <c r="Y1682" s="1">
        <f>Table1[[#This Row],[Unit Price]]-Table1[[#This Row],[Discount]]</f>
        <v>35.849999999999994</v>
      </c>
      <c r="Z1682" s="1" t="s">
        <v>3219</v>
      </c>
    </row>
    <row r="1683" spans="1:26" x14ac:dyDescent="0.2">
      <c r="A1683" s="3">
        <v>272</v>
      </c>
      <c r="B1683" s="3" t="s">
        <v>2029</v>
      </c>
      <c r="C1683" s="3" t="s">
        <v>23</v>
      </c>
      <c r="D1683" s="3">
        <v>0.09</v>
      </c>
      <c r="E1683" s="3">
        <v>4.9800000000000004</v>
      </c>
      <c r="F1683" s="3">
        <v>7.44</v>
      </c>
      <c r="G1683" s="3" t="s">
        <v>14</v>
      </c>
      <c r="H1683" s="3" t="s">
        <v>47</v>
      </c>
      <c r="I1683" s="3" t="s">
        <v>24</v>
      </c>
      <c r="J1683" s="3" t="s">
        <v>64</v>
      </c>
      <c r="K1683" s="3" t="s">
        <v>49</v>
      </c>
      <c r="L1683" s="3" t="s">
        <v>2150</v>
      </c>
      <c r="M1683" s="3">
        <v>0.36</v>
      </c>
      <c r="N1683" s="3" t="s">
        <v>8</v>
      </c>
      <c r="O1683" s="3" t="s">
        <v>9</v>
      </c>
      <c r="P1683" s="3" t="s">
        <v>73</v>
      </c>
      <c r="Q1683" s="3" t="s">
        <v>649</v>
      </c>
      <c r="R1683" s="3">
        <v>28204</v>
      </c>
      <c r="S1683" s="4">
        <v>42160</v>
      </c>
      <c r="T1683" s="4">
        <v>42162</v>
      </c>
      <c r="U1683" s="3">
        <v>-122.3733</v>
      </c>
      <c r="V1683" s="3">
        <v>37</v>
      </c>
      <c r="W1683" s="3">
        <v>189.83</v>
      </c>
      <c r="X1683" s="3">
        <v>36069</v>
      </c>
      <c r="Y1683" s="3">
        <f>Table1[[#This Row],[Unit Price]]-Table1[[#This Row],[Discount]]</f>
        <v>4.8900000000000006</v>
      </c>
      <c r="Z1683" s="3" t="s">
        <v>3219</v>
      </c>
    </row>
    <row r="1684" spans="1:26" x14ac:dyDescent="0.2">
      <c r="A1684" s="1">
        <v>518</v>
      </c>
      <c r="B1684" s="1" t="s">
        <v>2739</v>
      </c>
      <c r="C1684" s="1" t="s">
        <v>23</v>
      </c>
      <c r="D1684" s="1">
        <v>7.0000000000000007E-2</v>
      </c>
      <c r="E1684" s="1">
        <v>12.64</v>
      </c>
      <c r="F1684" s="1">
        <v>4.9800000000000004</v>
      </c>
      <c r="G1684" s="1" t="s">
        <v>14</v>
      </c>
      <c r="H1684" s="1" t="s">
        <v>47</v>
      </c>
      <c r="I1684" s="1" t="s">
        <v>4</v>
      </c>
      <c r="J1684" s="1" t="s">
        <v>102</v>
      </c>
      <c r="K1684" s="1" t="s">
        <v>18</v>
      </c>
      <c r="L1684" s="1" t="s">
        <v>1749</v>
      </c>
      <c r="M1684" s="1">
        <v>0.48</v>
      </c>
      <c r="N1684" s="1" t="s">
        <v>8</v>
      </c>
      <c r="O1684" s="1" t="s">
        <v>28</v>
      </c>
      <c r="P1684" s="1" t="s">
        <v>56</v>
      </c>
      <c r="Q1684" s="1" t="s">
        <v>1482</v>
      </c>
      <c r="R1684" s="1">
        <v>63105</v>
      </c>
      <c r="S1684" s="2">
        <v>42160</v>
      </c>
      <c r="T1684" s="2">
        <v>42167</v>
      </c>
      <c r="U1684" s="1">
        <v>113.41500000000001</v>
      </c>
      <c r="V1684" s="1">
        <v>16</v>
      </c>
      <c r="W1684" s="1">
        <v>199.76</v>
      </c>
      <c r="X1684" s="1">
        <v>90867</v>
      </c>
      <c r="Y1684" s="1">
        <f>Table1[[#This Row],[Unit Price]]-Table1[[#This Row],[Discount]]</f>
        <v>12.57</v>
      </c>
      <c r="Z1684" s="1" t="s">
        <v>3220</v>
      </c>
    </row>
    <row r="1685" spans="1:26" x14ac:dyDescent="0.2">
      <c r="A1685" s="3">
        <v>2506</v>
      </c>
      <c r="B1685" s="3" t="s">
        <v>2740</v>
      </c>
      <c r="C1685" s="3" t="s">
        <v>92</v>
      </c>
      <c r="D1685" s="3">
        <v>0.02</v>
      </c>
      <c r="E1685" s="3">
        <v>6.48</v>
      </c>
      <c r="F1685" s="3">
        <v>8.74</v>
      </c>
      <c r="G1685" s="3" t="s">
        <v>14</v>
      </c>
      <c r="H1685" s="3" t="s">
        <v>47</v>
      </c>
      <c r="I1685" s="3" t="s">
        <v>24</v>
      </c>
      <c r="J1685" s="3" t="s">
        <v>64</v>
      </c>
      <c r="K1685" s="3" t="s">
        <v>49</v>
      </c>
      <c r="L1685" s="3" t="s">
        <v>2741</v>
      </c>
      <c r="M1685" s="3">
        <v>0.36</v>
      </c>
      <c r="N1685" s="3" t="s">
        <v>8</v>
      </c>
      <c r="O1685" s="3" t="s">
        <v>87</v>
      </c>
      <c r="P1685" s="3" t="s">
        <v>224</v>
      </c>
      <c r="Q1685" s="3" t="s">
        <v>2742</v>
      </c>
      <c r="R1685" s="3">
        <v>6408</v>
      </c>
      <c r="S1685" s="4">
        <v>42160</v>
      </c>
      <c r="T1685" s="4">
        <v>42162</v>
      </c>
      <c r="U1685" s="3">
        <v>-6.835</v>
      </c>
      <c r="V1685" s="3">
        <v>1</v>
      </c>
      <c r="W1685" s="3">
        <v>10.72</v>
      </c>
      <c r="X1685" s="3">
        <v>87033</v>
      </c>
      <c r="Y1685" s="3">
        <f>Table1[[#This Row],[Unit Price]]-Table1[[#This Row],[Discount]]</f>
        <v>6.4600000000000009</v>
      </c>
      <c r="Z1685" s="3" t="s">
        <v>3222</v>
      </c>
    </row>
    <row r="1686" spans="1:26" x14ac:dyDescent="0.2">
      <c r="A1686" s="1">
        <v>2507</v>
      </c>
      <c r="B1686" s="1" t="s">
        <v>2743</v>
      </c>
      <c r="C1686" s="1" t="s">
        <v>92</v>
      </c>
      <c r="D1686" s="1">
        <v>0.06</v>
      </c>
      <c r="E1686" s="1">
        <v>699.99</v>
      </c>
      <c r="F1686" s="1">
        <v>24.49</v>
      </c>
      <c r="G1686" s="1" t="s">
        <v>63</v>
      </c>
      <c r="H1686" s="1" t="s">
        <v>47</v>
      </c>
      <c r="I1686" s="1" t="s">
        <v>16</v>
      </c>
      <c r="J1686" s="1" t="s">
        <v>39</v>
      </c>
      <c r="K1686" s="1" t="s">
        <v>40</v>
      </c>
      <c r="L1686" s="1" t="s">
        <v>289</v>
      </c>
      <c r="M1686" s="1">
        <v>0.41</v>
      </c>
      <c r="N1686" s="1" t="s">
        <v>8</v>
      </c>
      <c r="O1686" s="1" t="s">
        <v>87</v>
      </c>
      <c r="P1686" s="1" t="s">
        <v>307</v>
      </c>
      <c r="Q1686" s="1" t="s">
        <v>863</v>
      </c>
      <c r="R1686" s="1">
        <v>4401</v>
      </c>
      <c r="S1686" s="2">
        <v>42160</v>
      </c>
      <c r="T1686" s="2">
        <v>42162</v>
      </c>
      <c r="U1686" s="1">
        <v>7024.2069000000001</v>
      </c>
      <c r="V1686" s="1">
        <v>15</v>
      </c>
      <c r="W1686" s="1">
        <v>10180.01</v>
      </c>
      <c r="X1686" s="1">
        <v>87033</v>
      </c>
      <c r="Y1686" s="1">
        <f>Table1[[#This Row],[Unit Price]]-Table1[[#This Row],[Discount]]</f>
        <v>699.93000000000006</v>
      </c>
      <c r="Z1686" s="1" t="s">
        <v>3222</v>
      </c>
    </row>
    <row r="1687" spans="1:26" x14ac:dyDescent="0.2">
      <c r="A1687" s="3">
        <v>2516</v>
      </c>
      <c r="B1687" s="3" t="s">
        <v>2744</v>
      </c>
      <c r="C1687" s="3" t="s">
        <v>92</v>
      </c>
      <c r="D1687" s="3">
        <v>0.02</v>
      </c>
      <c r="E1687" s="3">
        <v>17.149999999999999</v>
      </c>
      <c r="F1687" s="3">
        <v>4.96</v>
      </c>
      <c r="G1687" s="3" t="s">
        <v>14</v>
      </c>
      <c r="H1687" s="3" t="s">
        <v>47</v>
      </c>
      <c r="I1687" s="3" t="s">
        <v>24</v>
      </c>
      <c r="J1687" s="3" t="s">
        <v>54</v>
      </c>
      <c r="K1687" s="3" t="s">
        <v>49</v>
      </c>
      <c r="L1687" s="3" t="s">
        <v>626</v>
      </c>
      <c r="M1687" s="3">
        <v>0.57999999999999996</v>
      </c>
      <c r="N1687" s="3" t="s">
        <v>8</v>
      </c>
      <c r="O1687" s="3" t="s">
        <v>87</v>
      </c>
      <c r="P1687" s="3" t="s">
        <v>373</v>
      </c>
      <c r="Q1687" s="3" t="s">
        <v>415</v>
      </c>
      <c r="R1687" s="3">
        <v>7631</v>
      </c>
      <c r="S1687" s="4">
        <v>42160</v>
      </c>
      <c r="T1687" s="4">
        <v>42162</v>
      </c>
      <c r="U1687" s="3">
        <v>36.494999999999997</v>
      </c>
      <c r="V1687" s="3">
        <v>11</v>
      </c>
      <c r="W1687" s="3">
        <v>190.85</v>
      </c>
      <c r="X1687" s="3">
        <v>87033</v>
      </c>
      <c r="Y1687" s="3">
        <f>Table1[[#This Row],[Unit Price]]-Table1[[#This Row],[Discount]]</f>
        <v>17.13</v>
      </c>
      <c r="Z1687" s="3" t="s">
        <v>3222</v>
      </c>
    </row>
    <row r="1688" spans="1:26" x14ac:dyDescent="0.2">
      <c r="A1688" s="1">
        <v>2520</v>
      </c>
      <c r="B1688" s="1" t="s">
        <v>2745</v>
      </c>
      <c r="C1688" s="1" t="s">
        <v>92</v>
      </c>
      <c r="D1688" s="1">
        <v>7.0000000000000007E-2</v>
      </c>
      <c r="E1688" s="1">
        <v>30.98</v>
      </c>
      <c r="F1688" s="1">
        <v>8.74</v>
      </c>
      <c r="G1688" s="1" t="s">
        <v>14</v>
      </c>
      <c r="H1688" s="1" t="s">
        <v>47</v>
      </c>
      <c r="I1688" s="1" t="s">
        <v>24</v>
      </c>
      <c r="J1688" s="1" t="s">
        <v>64</v>
      </c>
      <c r="K1688" s="1" t="s">
        <v>49</v>
      </c>
      <c r="L1688" s="1" t="s">
        <v>2562</v>
      </c>
      <c r="M1688" s="1">
        <v>0.4</v>
      </c>
      <c r="N1688" s="1" t="s">
        <v>8</v>
      </c>
      <c r="O1688" s="1" t="s">
        <v>87</v>
      </c>
      <c r="P1688" s="1" t="s">
        <v>560</v>
      </c>
      <c r="Q1688" s="1" t="s">
        <v>2746</v>
      </c>
      <c r="R1688" s="1">
        <v>2908</v>
      </c>
      <c r="S1688" s="2">
        <v>42160</v>
      </c>
      <c r="T1688" s="2">
        <v>42161</v>
      </c>
      <c r="U1688" s="1">
        <v>255.76920000000001</v>
      </c>
      <c r="V1688" s="1">
        <v>12</v>
      </c>
      <c r="W1688" s="1">
        <v>370.68</v>
      </c>
      <c r="X1688" s="1">
        <v>87033</v>
      </c>
      <c r="Y1688" s="1">
        <f>Table1[[#This Row],[Unit Price]]-Table1[[#This Row],[Discount]]</f>
        <v>30.91</v>
      </c>
      <c r="Z1688" s="1" t="s">
        <v>3222</v>
      </c>
    </row>
    <row r="1689" spans="1:26" x14ac:dyDescent="0.2">
      <c r="A1689" s="3">
        <v>2522</v>
      </c>
      <c r="B1689" s="3" t="s">
        <v>2747</v>
      </c>
      <c r="C1689" s="3" t="s">
        <v>92</v>
      </c>
      <c r="D1689" s="3">
        <v>0.04</v>
      </c>
      <c r="E1689" s="3">
        <v>1360.14</v>
      </c>
      <c r="F1689" s="3">
        <v>14.7</v>
      </c>
      <c r="G1689" s="3" t="s">
        <v>2</v>
      </c>
      <c r="H1689" s="3" t="s">
        <v>47</v>
      </c>
      <c r="I1689" s="3" t="s">
        <v>16</v>
      </c>
      <c r="J1689" s="3" t="s">
        <v>32</v>
      </c>
      <c r="K1689" s="3" t="s">
        <v>33</v>
      </c>
      <c r="L1689" s="3" t="s">
        <v>2748</v>
      </c>
      <c r="M1689" s="3">
        <v>0.59</v>
      </c>
      <c r="N1689" s="3" t="s">
        <v>8</v>
      </c>
      <c r="O1689" s="3" t="s">
        <v>87</v>
      </c>
      <c r="P1689" s="3" t="s">
        <v>609</v>
      </c>
      <c r="Q1689" s="3" t="s">
        <v>904</v>
      </c>
      <c r="R1689" s="3">
        <v>5401</v>
      </c>
      <c r="S1689" s="4">
        <v>42160</v>
      </c>
      <c r="T1689" s="4">
        <v>42163</v>
      </c>
      <c r="U1689" s="3">
        <v>2639.01</v>
      </c>
      <c r="V1689" s="3">
        <v>6</v>
      </c>
      <c r="W1689" s="3">
        <v>7303.05</v>
      </c>
      <c r="X1689" s="3">
        <v>87033</v>
      </c>
      <c r="Y1689" s="3">
        <f>Table1[[#This Row],[Unit Price]]-Table1[[#This Row],[Discount]]</f>
        <v>1360.1000000000001</v>
      </c>
      <c r="Z1689" s="3" t="s">
        <v>3222</v>
      </c>
    </row>
    <row r="1690" spans="1:26" x14ac:dyDescent="0.2">
      <c r="A1690" s="1">
        <v>699</v>
      </c>
      <c r="B1690" s="1" t="s">
        <v>837</v>
      </c>
      <c r="C1690" s="1" t="s">
        <v>1</v>
      </c>
      <c r="D1690" s="1">
        <v>0.02</v>
      </c>
      <c r="E1690" s="1">
        <v>6.47</v>
      </c>
      <c r="F1690" s="1">
        <v>1.22</v>
      </c>
      <c r="G1690" s="1" t="s">
        <v>14</v>
      </c>
      <c r="H1690" s="1" t="s">
        <v>15</v>
      </c>
      <c r="I1690" s="1" t="s">
        <v>24</v>
      </c>
      <c r="J1690" s="1" t="s">
        <v>25</v>
      </c>
      <c r="K1690" s="1" t="s">
        <v>26</v>
      </c>
      <c r="L1690" s="1" t="s">
        <v>2749</v>
      </c>
      <c r="M1690" s="1">
        <v>0.4</v>
      </c>
      <c r="N1690" s="1" t="s">
        <v>8</v>
      </c>
      <c r="O1690" s="1" t="s">
        <v>35</v>
      </c>
      <c r="P1690" s="1" t="s">
        <v>66</v>
      </c>
      <c r="Q1690" s="1" t="s">
        <v>76</v>
      </c>
      <c r="R1690" s="1">
        <v>90041</v>
      </c>
      <c r="S1690" s="2">
        <v>42161</v>
      </c>
      <c r="T1690" s="2">
        <v>42162</v>
      </c>
      <c r="U1690" s="1">
        <v>40.200000000000003</v>
      </c>
      <c r="V1690" s="1">
        <v>30</v>
      </c>
      <c r="W1690" s="1">
        <v>193.95</v>
      </c>
      <c r="X1690" s="1">
        <v>55392</v>
      </c>
      <c r="Y1690" s="1">
        <f>Table1[[#This Row],[Unit Price]]-Table1[[#This Row],[Discount]]</f>
        <v>6.45</v>
      </c>
      <c r="Z1690" s="1" t="s">
        <v>3221</v>
      </c>
    </row>
    <row r="1691" spans="1:26" x14ac:dyDescent="0.2">
      <c r="A1691" s="3">
        <v>699</v>
      </c>
      <c r="B1691" s="3" t="s">
        <v>837</v>
      </c>
      <c r="C1691" s="3" t="s">
        <v>1</v>
      </c>
      <c r="D1691" s="3">
        <v>7.0000000000000007E-2</v>
      </c>
      <c r="E1691" s="3">
        <v>2.84</v>
      </c>
      <c r="F1691" s="3">
        <v>0.93</v>
      </c>
      <c r="G1691" s="3" t="s">
        <v>14</v>
      </c>
      <c r="H1691" s="3" t="s">
        <v>15</v>
      </c>
      <c r="I1691" s="3" t="s">
        <v>24</v>
      </c>
      <c r="J1691" s="3" t="s">
        <v>25</v>
      </c>
      <c r="K1691" s="3" t="s">
        <v>26</v>
      </c>
      <c r="L1691" s="3" t="s">
        <v>268</v>
      </c>
      <c r="M1691" s="3">
        <v>0.54</v>
      </c>
      <c r="N1691" s="3" t="s">
        <v>8</v>
      </c>
      <c r="O1691" s="3" t="s">
        <v>35</v>
      </c>
      <c r="P1691" s="3" t="s">
        <v>66</v>
      </c>
      <c r="Q1691" s="3" t="s">
        <v>76</v>
      </c>
      <c r="R1691" s="3">
        <v>90041</v>
      </c>
      <c r="S1691" s="4">
        <v>42161</v>
      </c>
      <c r="T1691" s="4">
        <v>42163</v>
      </c>
      <c r="U1691" s="3">
        <v>3.21</v>
      </c>
      <c r="V1691" s="3">
        <v>59</v>
      </c>
      <c r="W1691" s="3">
        <v>158.80000000000001</v>
      </c>
      <c r="X1691" s="3">
        <v>55392</v>
      </c>
      <c r="Y1691" s="3">
        <f>Table1[[#This Row],[Unit Price]]-Table1[[#This Row],[Discount]]</f>
        <v>2.77</v>
      </c>
      <c r="Z1691" s="3" t="s">
        <v>3221</v>
      </c>
    </row>
    <row r="1692" spans="1:26" x14ac:dyDescent="0.2">
      <c r="A1692" s="1">
        <v>711</v>
      </c>
      <c r="B1692" s="1" t="s">
        <v>2750</v>
      </c>
      <c r="C1692" s="1" t="s">
        <v>1</v>
      </c>
      <c r="D1692" s="1">
        <v>7.0000000000000007E-2</v>
      </c>
      <c r="E1692" s="1">
        <v>2.84</v>
      </c>
      <c r="F1692" s="1">
        <v>0.93</v>
      </c>
      <c r="G1692" s="1" t="s">
        <v>14</v>
      </c>
      <c r="H1692" s="1" t="s">
        <v>15</v>
      </c>
      <c r="I1692" s="1" t="s">
        <v>24</v>
      </c>
      <c r="J1692" s="1" t="s">
        <v>25</v>
      </c>
      <c r="K1692" s="1" t="s">
        <v>26</v>
      </c>
      <c r="L1692" s="1" t="s">
        <v>268</v>
      </c>
      <c r="M1692" s="1">
        <v>0.54</v>
      </c>
      <c r="N1692" s="1" t="s">
        <v>8</v>
      </c>
      <c r="O1692" s="1" t="s">
        <v>87</v>
      </c>
      <c r="P1692" s="1" t="s">
        <v>379</v>
      </c>
      <c r="Q1692" s="1" t="s">
        <v>2751</v>
      </c>
      <c r="R1692" s="1">
        <v>2152</v>
      </c>
      <c r="S1692" s="2">
        <v>42161</v>
      </c>
      <c r="T1692" s="2">
        <v>42163</v>
      </c>
      <c r="U1692" s="1">
        <v>3.8519999999999999</v>
      </c>
      <c r="V1692" s="1">
        <v>15</v>
      </c>
      <c r="W1692" s="1">
        <v>40.369999999999997</v>
      </c>
      <c r="X1692" s="1">
        <v>87978</v>
      </c>
      <c r="Y1692" s="1">
        <f>Table1[[#This Row],[Unit Price]]-Table1[[#This Row],[Discount]]</f>
        <v>2.77</v>
      </c>
      <c r="Z1692" s="1" t="s">
        <v>3222</v>
      </c>
    </row>
    <row r="1693" spans="1:26" x14ac:dyDescent="0.2">
      <c r="A1693" s="3">
        <v>3045</v>
      </c>
      <c r="B1693" s="3" t="s">
        <v>2752</v>
      </c>
      <c r="C1693" s="3" t="s">
        <v>13</v>
      </c>
      <c r="D1693" s="3">
        <v>0</v>
      </c>
      <c r="E1693" s="3">
        <v>6.48</v>
      </c>
      <c r="F1693" s="3">
        <v>5.19</v>
      </c>
      <c r="G1693" s="3" t="s">
        <v>14</v>
      </c>
      <c r="H1693" s="3" t="s">
        <v>3</v>
      </c>
      <c r="I1693" s="3" t="s">
        <v>24</v>
      </c>
      <c r="J1693" s="3" t="s">
        <v>64</v>
      </c>
      <c r="K1693" s="3" t="s">
        <v>49</v>
      </c>
      <c r="L1693" s="3" t="s">
        <v>2753</v>
      </c>
      <c r="M1693" s="3">
        <v>0.37</v>
      </c>
      <c r="N1693" s="3" t="s">
        <v>8</v>
      </c>
      <c r="O1693" s="3" t="s">
        <v>28</v>
      </c>
      <c r="P1693" s="3" t="s">
        <v>513</v>
      </c>
      <c r="Q1693" s="3" t="s">
        <v>2754</v>
      </c>
      <c r="R1693" s="3">
        <v>66048</v>
      </c>
      <c r="S1693" s="4">
        <v>42161</v>
      </c>
      <c r="T1693" s="4">
        <v>42162</v>
      </c>
      <c r="U1693" s="3">
        <v>-14.074999999999999</v>
      </c>
      <c r="V1693" s="3">
        <v>12</v>
      </c>
      <c r="W1693" s="3">
        <v>84.04</v>
      </c>
      <c r="X1693" s="3">
        <v>86104</v>
      </c>
      <c r="Y1693" s="3">
        <f>Table1[[#This Row],[Unit Price]]-Table1[[#This Row],[Discount]]</f>
        <v>6.48</v>
      </c>
      <c r="Z1693" s="3" t="s">
        <v>3220</v>
      </c>
    </row>
    <row r="1694" spans="1:26" x14ac:dyDescent="0.2">
      <c r="A1694" s="1">
        <v>1142</v>
      </c>
      <c r="B1694" s="1" t="s">
        <v>174</v>
      </c>
      <c r="C1694" s="1" t="s">
        <v>92</v>
      </c>
      <c r="D1694" s="1">
        <v>0.01</v>
      </c>
      <c r="E1694" s="1">
        <v>18.97</v>
      </c>
      <c r="F1694" s="1">
        <v>9.5399999999999991</v>
      </c>
      <c r="G1694" s="1" t="s">
        <v>14</v>
      </c>
      <c r="H1694" s="1" t="s">
        <v>47</v>
      </c>
      <c r="I1694" s="1" t="s">
        <v>24</v>
      </c>
      <c r="J1694" s="1" t="s">
        <v>64</v>
      </c>
      <c r="K1694" s="1" t="s">
        <v>49</v>
      </c>
      <c r="L1694" s="1" t="s">
        <v>455</v>
      </c>
      <c r="M1694" s="1">
        <v>0.37</v>
      </c>
      <c r="N1694" s="1" t="s">
        <v>8</v>
      </c>
      <c r="O1694" s="1" t="s">
        <v>28</v>
      </c>
      <c r="P1694" s="1" t="s">
        <v>163</v>
      </c>
      <c r="Q1694" s="1" t="s">
        <v>176</v>
      </c>
      <c r="R1694" s="1">
        <v>76706</v>
      </c>
      <c r="S1694" s="2">
        <v>42161</v>
      </c>
      <c r="T1694" s="2">
        <v>42164</v>
      </c>
      <c r="U1694" s="1">
        <v>85.875</v>
      </c>
      <c r="V1694" s="1">
        <v>11</v>
      </c>
      <c r="W1694" s="1">
        <v>227.67</v>
      </c>
      <c r="X1694" s="1">
        <v>86575</v>
      </c>
      <c r="Y1694" s="1">
        <f>Table1[[#This Row],[Unit Price]]-Table1[[#This Row],[Discount]]</f>
        <v>18.959999999999997</v>
      </c>
      <c r="Z1694" s="1" t="s">
        <v>3220</v>
      </c>
    </row>
    <row r="1695" spans="1:26" x14ac:dyDescent="0.2">
      <c r="A1695" s="3">
        <v>2107</v>
      </c>
      <c r="B1695" s="3" t="s">
        <v>2755</v>
      </c>
      <c r="C1695" s="3" t="s">
        <v>92</v>
      </c>
      <c r="D1695" s="3">
        <v>0.05</v>
      </c>
      <c r="E1695" s="3">
        <v>399.98</v>
      </c>
      <c r="F1695" s="3">
        <v>12.06</v>
      </c>
      <c r="G1695" s="3" t="s">
        <v>2</v>
      </c>
      <c r="H1695" s="3" t="s">
        <v>70</v>
      </c>
      <c r="I1695" s="3" t="s">
        <v>16</v>
      </c>
      <c r="J1695" s="3" t="s">
        <v>32</v>
      </c>
      <c r="K1695" s="3" t="s">
        <v>6</v>
      </c>
      <c r="L1695" s="3" t="s">
        <v>159</v>
      </c>
      <c r="M1695" s="3">
        <v>0.56000000000000005</v>
      </c>
      <c r="N1695" s="3" t="s">
        <v>8</v>
      </c>
      <c r="O1695" s="3" t="s">
        <v>28</v>
      </c>
      <c r="P1695" s="3" t="s">
        <v>79</v>
      </c>
      <c r="Q1695" s="3" t="s">
        <v>509</v>
      </c>
      <c r="R1695" s="3">
        <v>60601</v>
      </c>
      <c r="S1695" s="4">
        <v>42161</v>
      </c>
      <c r="T1695" s="4">
        <v>42161</v>
      </c>
      <c r="U1695" s="3">
        <v>567.59</v>
      </c>
      <c r="V1695" s="3">
        <v>24</v>
      </c>
      <c r="W1695" s="3">
        <v>9666.7199999999993</v>
      </c>
      <c r="X1695" s="3">
        <v>39015</v>
      </c>
      <c r="Y1695" s="3">
        <f>Table1[[#This Row],[Unit Price]]-Table1[[#This Row],[Discount]]</f>
        <v>399.93</v>
      </c>
      <c r="Z1695" s="3" t="s">
        <v>3220</v>
      </c>
    </row>
    <row r="1696" spans="1:26" x14ac:dyDescent="0.2">
      <c r="A1696" s="1">
        <v>2107</v>
      </c>
      <c r="B1696" s="1" t="s">
        <v>2755</v>
      </c>
      <c r="C1696" s="1" t="s">
        <v>92</v>
      </c>
      <c r="D1696" s="1">
        <v>7.0000000000000007E-2</v>
      </c>
      <c r="E1696" s="1">
        <v>6.48</v>
      </c>
      <c r="F1696" s="1">
        <v>5.74</v>
      </c>
      <c r="G1696" s="1" t="s">
        <v>14</v>
      </c>
      <c r="H1696" s="1" t="s">
        <v>70</v>
      </c>
      <c r="I1696" s="1" t="s">
        <v>24</v>
      </c>
      <c r="J1696" s="1" t="s">
        <v>64</v>
      </c>
      <c r="K1696" s="1" t="s">
        <v>49</v>
      </c>
      <c r="L1696" s="1" t="s">
        <v>2756</v>
      </c>
      <c r="M1696" s="1">
        <v>0.37</v>
      </c>
      <c r="N1696" s="1" t="s">
        <v>8</v>
      </c>
      <c r="O1696" s="1" t="s">
        <v>28</v>
      </c>
      <c r="P1696" s="1" t="s">
        <v>79</v>
      </c>
      <c r="Q1696" s="1" t="s">
        <v>509</v>
      </c>
      <c r="R1696" s="1">
        <v>60601</v>
      </c>
      <c r="S1696" s="2">
        <v>42161</v>
      </c>
      <c r="T1696" s="2">
        <v>42161</v>
      </c>
      <c r="U1696" s="1">
        <v>-28.45</v>
      </c>
      <c r="V1696" s="1">
        <v>20</v>
      </c>
      <c r="W1696" s="1">
        <v>134.58000000000001</v>
      </c>
      <c r="X1696" s="1">
        <v>39015</v>
      </c>
      <c r="Y1696" s="1">
        <f>Table1[[#This Row],[Unit Price]]-Table1[[#This Row],[Discount]]</f>
        <v>6.41</v>
      </c>
      <c r="Z1696" s="1" t="s">
        <v>3220</v>
      </c>
    </row>
    <row r="1697" spans="1:26" x14ac:dyDescent="0.2">
      <c r="A1697" s="3">
        <v>2108</v>
      </c>
      <c r="B1697" s="3" t="s">
        <v>2757</v>
      </c>
      <c r="C1697" s="3" t="s">
        <v>92</v>
      </c>
      <c r="D1697" s="3">
        <v>7.0000000000000007E-2</v>
      </c>
      <c r="E1697" s="3">
        <v>6.48</v>
      </c>
      <c r="F1697" s="3">
        <v>5.74</v>
      </c>
      <c r="G1697" s="3" t="s">
        <v>14</v>
      </c>
      <c r="H1697" s="3" t="s">
        <v>70</v>
      </c>
      <c r="I1697" s="3" t="s">
        <v>24</v>
      </c>
      <c r="J1697" s="3" t="s">
        <v>64</v>
      </c>
      <c r="K1697" s="3" t="s">
        <v>49</v>
      </c>
      <c r="L1697" s="3" t="s">
        <v>2756</v>
      </c>
      <c r="M1697" s="3">
        <v>0.37</v>
      </c>
      <c r="N1697" s="3" t="s">
        <v>8</v>
      </c>
      <c r="O1697" s="3" t="s">
        <v>28</v>
      </c>
      <c r="P1697" s="3" t="s">
        <v>56</v>
      </c>
      <c r="Q1697" s="3" t="s">
        <v>2758</v>
      </c>
      <c r="R1697" s="3">
        <v>63129</v>
      </c>
      <c r="S1697" s="4">
        <v>42161</v>
      </c>
      <c r="T1697" s="4">
        <v>42161</v>
      </c>
      <c r="U1697" s="3">
        <v>-14.225</v>
      </c>
      <c r="V1697" s="3">
        <v>5</v>
      </c>
      <c r="W1697" s="3">
        <v>33.65</v>
      </c>
      <c r="X1697" s="3">
        <v>87862</v>
      </c>
      <c r="Y1697" s="3">
        <f>Table1[[#This Row],[Unit Price]]-Table1[[#This Row],[Discount]]</f>
        <v>6.41</v>
      </c>
      <c r="Z1697" s="3" t="s">
        <v>3220</v>
      </c>
    </row>
    <row r="1698" spans="1:26" x14ac:dyDescent="0.2">
      <c r="A1698" s="1">
        <v>2848</v>
      </c>
      <c r="B1698" s="1" t="s">
        <v>2759</v>
      </c>
      <c r="C1698" s="1" t="s">
        <v>92</v>
      </c>
      <c r="D1698" s="1">
        <v>0</v>
      </c>
      <c r="E1698" s="1">
        <v>49.99</v>
      </c>
      <c r="F1698" s="1">
        <v>19.989999999999998</v>
      </c>
      <c r="G1698" s="1" t="s">
        <v>14</v>
      </c>
      <c r="H1698" s="1" t="s">
        <v>70</v>
      </c>
      <c r="I1698" s="1" t="s">
        <v>16</v>
      </c>
      <c r="J1698" s="1" t="s">
        <v>17</v>
      </c>
      <c r="K1698" s="1" t="s">
        <v>49</v>
      </c>
      <c r="L1698" s="1" t="s">
        <v>1264</v>
      </c>
      <c r="M1698" s="1">
        <v>0.41</v>
      </c>
      <c r="N1698" s="1" t="s">
        <v>8</v>
      </c>
      <c r="O1698" s="1" t="s">
        <v>9</v>
      </c>
      <c r="P1698" s="1" t="s">
        <v>376</v>
      </c>
      <c r="Q1698" s="1" t="s">
        <v>1613</v>
      </c>
      <c r="R1698" s="1">
        <v>38401</v>
      </c>
      <c r="S1698" s="2">
        <v>42161</v>
      </c>
      <c r="T1698" s="2">
        <v>42163</v>
      </c>
      <c r="U1698" s="1">
        <v>38.886000000000003</v>
      </c>
      <c r="V1698" s="1">
        <v>16</v>
      </c>
      <c r="W1698" s="1">
        <v>832.97</v>
      </c>
      <c r="X1698" s="1">
        <v>85929</v>
      </c>
      <c r="Y1698" s="1">
        <f>Table1[[#This Row],[Unit Price]]-Table1[[#This Row],[Discount]]</f>
        <v>49.99</v>
      </c>
      <c r="Z1698" s="1" t="s">
        <v>3219</v>
      </c>
    </row>
    <row r="1699" spans="1:26" x14ac:dyDescent="0.2">
      <c r="A1699" s="3">
        <v>1106</v>
      </c>
      <c r="B1699" s="3" t="s">
        <v>2557</v>
      </c>
      <c r="C1699" s="3" t="s">
        <v>46</v>
      </c>
      <c r="D1699" s="3">
        <v>0.08</v>
      </c>
      <c r="E1699" s="3">
        <v>140.81</v>
      </c>
      <c r="F1699" s="3">
        <v>24.49</v>
      </c>
      <c r="G1699" s="3" t="s">
        <v>14</v>
      </c>
      <c r="H1699" s="3" t="s">
        <v>15</v>
      </c>
      <c r="I1699" s="3" t="s">
        <v>4</v>
      </c>
      <c r="J1699" s="3" t="s">
        <v>85</v>
      </c>
      <c r="K1699" s="3" t="s">
        <v>40</v>
      </c>
      <c r="L1699" s="3" t="s">
        <v>2760</v>
      </c>
      <c r="M1699" s="3">
        <v>0.56999999999999995</v>
      </c>
      <c r="N1699" s="3" t="s">
        <v>8</v>
      </c>
      <c r="O1699" s="3" t="s">
        <v>28</v>
      </c>
      <c r="P1699" s="3" t="s">
        <v>163</v>
      </c>
      <c r="Q1699" s="3" t="s">
        <v>530</v>
      </c>
      <c r="R1699" s="3">
        <v>75220</v>
      </c>
      <c r="S1699" s="4">
        <v>42161</v>
      </c>
      <c r="T1699" s="4">
        <v>42163</v>
      </c>
      <c r="U1699" s="3">
        <v>1232.79</v>
      </c>
      <c r="V1699" s="3">
        <v>81</v>
      </c>
      <c r="W1699" s="3">
        <v>11272.77</v>
      </c>
      <c r="X1699" s="3">
        <v>45824</v>
      </c>
      <c r="Y1699" s="3">
        <f>Table1[[#This Row],[Unit Price]]-Table1[[#This Row],[Discount]]</f>
        <v>140.72999999999999</v>
      </c>
      <c r="Z1699" s="3" t="s">
        <v>3220</v>
      </c>
    </row>
    <row r="1700" spans="1:26" x14ac:dyDescent="0.2">
      <c r="A1700" s="1">
        <v>1340</v>
      </c>
      <c r="B1700" s="1" t="s">
        <v>1060</v>
      </c>
      <c r="C1700" s="1" t="s">
        <v>46</v>
      </c>
      <c r="D1700" s="1">
        <v>7.0000000000000007E-2</v>
      </c>
      <c r="E1700" s="1">
        <v>3.98</v>
      </c>
      <c r="F1700" s="1">
        <v>0.83</v>
      </c>
      <c r="G1700" s="1" t="s">
        <v>14</v>
      </c>
      <c r="H1700" s="1" t="s">
        <v>47</v>
      </c>
      <c r="I1700" s="1" t="s">
        <v>24</v>
      </c>
      <c r="J1700" s="1" t="s">
        <v>25</v>
      </c>
      <c r="K1700" s="1" t="s">
        <v>26</v>
      </c>
      <c r="L1700" s="1" t="s">
        <v>2761</v>
      </c>
      <c r="M1700" s="1">
        <v>0.51</v>
      </c>
      <c r="N1700" s="1" t="s">
        <v>8</v>
      </c>
      <c r="O1700" s="1" t="s">
        <v>87</v>
      </c>
      <c r="P1700" s="1" t="s">
        <v>88</v>
      </c>
      <c r="Q1700" s="1" t="s">
        <v>89</v>
      </c>
      <c r="R1700" s="1">
        <v>10170</v>
      </c>
      <c r="S1700" s="2">
        <v>42161</v>
      </c>
      <c r="T1700" s="2">
        <v>42164</v>
      </c>
      <c r="U1700" s="1">
        <v>27.38</v>
      </c>
      <c r="V1700" s="1">
        <v>76</v>
      </c>
      <c r="W1700" s="1">
        <v>282.85000000000002</v>
      </c>
      <c r="X1700" s="1">
        <v>24455</v>
      </c>
      <c r="Y1700" s="1">
        <f>Table1[[#This Row],[Unit Price]]-Table1[[#This Row],[Discount]]</f>
        <v>3.91</v>
      </c>
      <c r="Z1700" s="1" t="s">
        <v>3222</v>
      </c>
    </row>
    <row r="1701" spans="1:26" x14ac:dyDescent="0.2">
      <c r="A1701" s="3">
        <v>1341</v>
      </c>
      <c r="B1701" s="3" t="s">
        <v>1062</v>
      </c>
      <c r="C1701" s="3" t="s">
        <v>46</v>
      </c>
      <c r="D1701" s="3">
        <v>0</v>
      </c>
      <c r="E1701" s="3">
        <v>20.89</v>
      </c>
      <c r="F1701" s="3">
        <v>1.99</v>
      </c>
      <c r="G1701" s="3" t="s">
        <v>14</v>
      </c>
      <c r="H1701" s="3" t="s">
        <v>47</v>
      </c>
      <c r="I1701" s="3" t="s">
        <v>16</v>
      </c>
      <c r="J1701" s="3" t="s">
        <v>17</v>
      </c>
      <c r="K1701" s="3" t="s">
        <v>18</v>
      </c>
      <c r="L1701" s="3" t="s">
        <v>2762</v>
      </c>
      <c r="M1701" s="3">
        <v>0.48</v>
      </c>
      <c r="N1701" s="3" t="s">
        <v>8</v>
      </c>
      <c r="O1701" s="3" t="s">
        <v>87</v>
      </c>
      <c r="P1701" s="3" t="s">
        <v>296</v>
      </c>
      <c r="Q1701" s="3" t="s">
        <v>1063</v>
      </c>
      <c r="R1701" s="3">
        <v>17201</v>
      </c>
      <c r="S1701" s="4">
        <v>42161</v>
      </c>
      <c r="T1701" s="4">
        <v>42163</v>
      </c>
      <c r="U1701" s="3">
        <v>-5.2949999999999999</v>
      </c>
      <c r="V1701" s="3">
        <v>4</v>
      </c>
      <c r="W1701" s="3">
        <v>84.56</v>
      </c>
      <c r="X1701" s="3">
        <v>91245</v>
      </c>
      <c r="Y1701" s="3">
        <f>Table1[[#This Row],[Unit Price]]-Table1[[#This Row],[Discount]]</f>
        <v>20.89</v>
      </c>
      <c r="Z1701" s="3" t="s">
        <v>3222</v>
      </c>
    </row>
    <row r="1702" spans="1:26" x14ac:dyDescent="0.2">
      <c r="A1702" s="1">
        <v>1341</v>
      </c>
      <c r="B1702" s="1" t="s">
        <v>1062</v>
      </c>
      <c r="C1702" s="1" t="s">
        <v>46</v>
      </c>
      <c r="D1702" s="1">
        <v>7.0000000000000007E-2</v>
      </c>
      <c r="E1702" s="1">
        <v>3.98</v>
      </c>
      <c r="F1702" s="1">
        <v>0.83</v>
      </c>
      <c r="G1702" s="1" t="s">
        <v>14</v>
      </c>
      <c r="H1702" s="1" t="s">
        <v>47</v>
      </c>
      <c r="I1702" s="1" t="s">
        <v>24</v>
      </c>
      <c r="J1702" s="1" t="s">
        <v>25</v>
      </c>
      <c r="K1702" s="1" t="s">
        <v>26</v>
      </c>
      <c r="L1702" s="1" t="s">
        <v>2761</v>
      </c>
      <c r="M1702" s="1">
        <v>0.51</v>
      </c>
      <c r="N1702" s="1" t="s">
        <v>8</v>
      </c>
      <c r="O1702" s="1" t="s">
        <v>87</v>
      </c>
      <c r="P1702" s="1" t="s">
        <v>296</v>
      </c>
      <c r="Q1702" s="1" t="s">
        <v>1063</v>
      </c>
      <c r="R1702" s="1">
        <v>17201</v>
      </c>
      <c r="S1702" s="2">
        <v>42161</v>
      </c>
      <c r="T1702" s="2">
        <v>42164</v>
      </c>
      <c r="U1702" s="1">
        <v>41.07</v>
      </c>
      <c r="V1702" s="1">
        <v>19</v>
      </c>
      <c r="W1702" s="1">
        <v>70.709999999999994</v>
      </c>
      <c r="X1702" s="1">
        <v>91245</v>
      </c>
      <c r="Y1702" s="1">
        <f>Table1[[#This Row],[Unit Price]]-Table1[[#This Row],[Discount]]</f>
        <v>3.91</v>
      </c>
      <c r="Z1702" s="1" t="s">
        <v>3222</v>
      </c>
    </row>
    <row r="1703" spans="1:26" x14ac:dyDescent="0.2">
      <c r="A1703" s="3">
        <v>2432</v>
      </c>
      <c r="B1703" s="3" t="s">
        <v>2547</v>
      </c>
      <c r="C1703" s="3" t="s">
        <v>46</v>
      </c>
      <c r="D1703" s="3">
        <v>0.09</v>
      </c>
      <c r="E1703" s="3">
        <v>5.4</v>
      </c>
      <c r="F1703" s="3">
        <v>7.78</v>
      </c>
      <c r="G1703" s="3" t="s">
        <v>63</v>
      </c>
      <c r="H1703" s="3" t="s">
        <v>15</v>
      </c>
      <c r="I1703" s="3" t="s">
        <v>24</v>
      </c>
      <c r="J1703" s="3" t="s">
        <v>48</v>
      </c>
      <c r="K1703" s="3" t="s">
        <v>49</v>
      </c>
      <c r="L1703" s="3" t="s">
        <v>1460</v>
      </c>
      <c r="M1703" s="3">
        <v>0.37</v>
      </c>
      <c r="N1703" s="3" t="s">
        <v>8</v>
      </c>
      <c r="O1703" s="3" t="s">
        <v>28</v>
      </c>
      <c r="P1703" s="3" t="s">
        <v>183</v>
      </c>
      <c r="Q1703" s="3" t="s">
        <v>2548</v>
      </c>
      <c r="R1703" s="3">
        <v>73110</v>
      </c>
      <c r="S1703" s="4">
        <v>42161</v>
      </c>
      <c r="T1703" s="4">
        <v>42163</v>
      </c>
      <c r="U1703" s="3">
        <v>-34.764499999999998</v>
      </c>
      <c r="V1703" s="3">
        <v>6</v>
      </c>
      <c r="W1703" s="3">
        <v>37.380000000000003</v>
      </c>
      <c r="X1703" s="3">
        <v>89097</v>
      </c>
      <c r="Y1703" s="3">
        <f>Table1[[#This Row],[Unit Price]]-Table1[[#This Row],[Discount]]</f>
        <v>5.3100000000000005</v>
      </c>
      <c r="Z1703" s="3" t="s">
        <v>3220</v>
      </c>
    </row>
    <row r="1704" spans="1:26" x14ac:dyDescent="0.2">
      <c r="A1704" s="1">
        <v>1374</v>
      </c>
      <c r="B1704" s="1" t="s">
        <v>2763</v>
      </c>
      <c r="C1704" s="1" t="s">
        <v>1</v>
      </c>
      <c r="D1704" s="1">
        <v>0.06</v>
      </c>
      <c r="E1704" s="1">
        <v>44.01</v>
      </c>
      <c r="F1704" s="1">
        <v>3.5</v>
      </c>
      <c r="G1704" s="1" t="s">
        <v>14</v>
      </c>
      <c r="H1704" s="1" t="s">
        <v>47</v>
      </c>
      <c r="I1704" s="1" t="s">
        <v>24</v>
      </c>
      <c r="J1704" s="1" t="s">
        <v>71</v>
      </c>
      <c r="K1704" s="1" t="s">
        <v>49</v>
      </c>
      <c r="L1704" s="1" t="s">
        <v>2764</v>
      </c>
      <c r="M1704" s="1">
        <v>0.59</v>
      </c>
      <c r="N1704" s="1" t="s">
        <v>8</v>
      </c>
      <c r="O1704" s="1" t="s">
        <v>35</v>
      </c>
      <c r="P1704" s="1" t="s">
        <v>66</v>
      </c>
      <c r="Q1704" s="1" t="s">
        <v>2509</v>
      </c>
      <c r="R1704" s="1">
        <v>95207</v>
      </c>
      <c r="S1704" s="2">
        <v>42162</v>
      </c>
      <c r="T1704" s="2">
        <v>42163</v>
      </c>
      <c r="U1704" s="1">
        <v>-21.231999999999999</v>
      </c>
      <c r="V1704" s="1">
        <v>1</v>
      </c>
      <c r="W1704" s="1">
        <v>46.94</v>
      </c>
      <c r="X1704" s="1">
        <v>88212</v>
      </c>
      <c r="Y1704" s="1">
        <f>Table1[[#This Row],[Unit Price]]-Table1[[#This Row],[Discount]]</f>
        <v>43.949999999999996</v>
      </c>
      <c r="Z1704" s="1" t="s">
        <v>3221</v>
      </c>
    </row>
    <row r="1705" spans="1:26" x14ac:dyDescent="0.2">
      <c r="A1705" s="3">
        <v>2794</v>
      </c>
      <c r="B1705" s="3" t="s">
        <v>1745</v>
      </c>
      <c r="C1705" s="3" t="s">
        <v>13</v>
      </c>
      <c r="D1705" s="3">
        <v>7.0000000000000007E-2</v>
      </c>
      <c r="E1705" s="3">
        <v>4.76</v>
      </c>
      <c r="F1705" s="3">
        <v>0.88</v>
      </c>
      <c r="G1705" s="3" t="s">
        <v>14</v>
      </c>
      <c r="H1705" s="3" t="s">
        <v>70</v>
      </c>
      <c r="I1705" s="3" t="s">
        <v>24</v>
      </c>
      <c r="J1705" s="3" t="s">
        <v>64</v>
      </c>
      <c r="K1705" s="3" t="s">
        <v>26</v>
      </c>
      <c r="L1705" s="3" t="s">
        <v>2418</v>
      </c>
      <c r="M1705" s="3">
        <v>0.39</v>
      </c>
      <c r="N1705" s="3" t="s">
        <v>8</v>
      </c>
      <c r="O1705" s="3" t="s">
        <v>28</v>
      </c>
      <c r="P1705" s="3" t="s">
        <v>189</v>
      </c>
      <c r="Q1705" s="3" t="s">
        <v>1746</v>
      </c>
      <c r="R1705" s="3">
        <v>50158</v>
      </c>
      <c r="S1705" s="4">
        <v>42162</v>
      </c>
      <c r="T1705" s="4">
        <v>42162</v>
      </c>
      <c r="U1705" s="3">
        <v>15.8148</v>
      </c>
      <c r="V1705" s="3">
        <v>5</v>
      </c>
      <c r="W1705" s="3">
        <v>22.92</v>
      </c>
      <c r="X1705" s="3">
        <v>87555</v>
      </c>
      <c r="Y1705" s="3">
        <f>Table1[[#This Row],[Unit Price]]-Table1[[#This Row],[Discount]]</f>
        <v>4.6899999999999995</v>
      </c>
      <c r="Z1705" s="3" t="s">
        <v>3220</v>
      </c>
    </row>
    <row r="1706" spans="1:26" x14ac:dyDescent="0.2">
      <c r="A1706" s="1">
        <v>737</v>
      </c>
      <c r="B1706" s="1" t="s">
        <v>2765</v>
      </c>
      <c r="C1706" s="1" t="s">
        <v>23</v>
      </c>
      <c r="D1706" s="1">
        <v>0.02</v>
      </c>
      <c r="E1706" s="1">
        <v>48.04</v>
      </c>
      <c r="F1706" s="1">
        <v>5.79</v>
      </c>
      <c r="G1706" s="1" t="s">
        <v>14</v>
      </c>
      <c r="H1706" s="1" t="s">
        <v>15</v>
      </c>
      <c r="I1706" s="1" t="s">
        <v>24</v>
      </c>
      <c r="J1706" s="1" t="s">
        <v>64</v>
      </c>
      <c r="K1706" s="1" t="s">
        <v>49</v>
      </c>
      <c r="L1706" s="1" t="s">
        <v>2177</v>
      </c>
      <c r="M1706" s="1">
        <v>0.37</v>
      </c>
      <c r="N1706" s="1" t="s">
        <v>8</v>
      </c>
      <c r="O1706" s="1" t="s">
        <v>87</v>
      </c>
      <c r="P1706" s="1" t="s">
        <v>373</v>
      </c>
      <c r="Q1706" s="1" t="s">
        <v>2766</v>
      </c>
      <c r="R1706" s="1">
        <v>7003</v>
      </c>
      <c r="S1706" s="2">
        <v>42162</v>
      </c>
      <c r="T1706" s="2">
        <v>42169</v>
      </c>
      <c r="U1706" s="1">
        <v>422.45249999999999</v>
      </c>
      <c r="V1706" s="1">
        <v>12</v>
      </c>
      <c r="W1706" s="1">
        <v>612.25</v>
      </c>
      <c r="X1706" s="1">
        <v>90360</v>
      </c>
      <c r="Y1706" s="1">
        <f>Table1[[#This Row],[Unit Price]]-Table1[[#This Row],[Discount]]</f>
        <v>48.019999999999996</v>
      </c>
      <c r="Z1706" s="1" t="s">
        <v>3222</v>
      </c>
    </row>
    <row r="1707" spans="1:26" x14ac:dyDescent="0.2">
      <c r="A1707" s="3">
        <v>1384</v>
      </c>
      <c r="B1707" s="3" t="s">
        <v>2767</v>
      </c>
      <c r="C1707" s="3" t="s">
        <v>23</v>
      </c>
      <c r="D1707" s="3">
        <v>0.02</v>
      </c>
      <c r="E1707" s="3">
        <v>70.97</v>
      </c>
      <c r="F1707" s="3">
        <v>3.5</v>
      </c>
      <c r="G1707" s="3" t="s">
        <v>14</v>
      </c>
      <c r="H1707" s="3" t="s">
        <v>15</v>
      </c>
      <c r="I1707" s="3" t="s">
        <v>24</v>
      </c>
      <c r="J1707" s="3" t="s">
        <v>71</v>
      </c>
      <c r="K1707" s="3" t="s">
        <v>49</v>
      </c>
      <c r="L1707" s="3" t="s">
        <v>2153</v>
      </c>
      <c r="M1707" s="3">
        <v>0.59</v>
      </c>
      <c r="N1707" s="3" t="s">
        <v>8</v>
      </c>
      <c r="O1707" s="3" t="s">
        <v>9</v>
      </c>
      <c r="P1707" s="3" t="s">
        <v>218</v>
      </c>
      <c r="Q1707" s="3" t="s">
        <v>2708</v>
      </c>
      <c r="R1707" s="3">
        <v>22304</v>
      </c>
      <c r="S1707" s="4">
        <v>42162</v>
      </c>
      <c r="T1707" s="4">
        <v>42169</v>
      </c>
      <c r="U1707" s="3">
        <v>23.616</v>
      </c>
      <c r="V1707" s="3">
        <v>21</v>
      </c>
      <c r="W1707" s="3">
        <v>1533.59</v>
      </c>
      <c r="X1707" s="3">
        <v>89408</v>
      </c>
      <c r="Y1707" s="3">
        <f>Table1[[#This Row],[Unit Price]]-Table1[[#This Row],[Discount]]</f>
        <v>70.95</v>
      </c>
      <c r="Z1707" s="3" t="s">
        <v>3219</v>
      </c>
    </row>
    <row r="1708" spans="1:26" x14ac:dyDescent="0.2">
      <c r="A1708" s="1">
        <v>1672</v>
      </c>
      <c r="B1708" s="1" t="s">
        <v>2768</v>
      </c>
      <c r="C1708" s="1" t="s">
        <v>23</v>
      </c>
      <c r="D1708" s="1">
        <v>0.02</v>
      </c>
      <c r="E1708" s="1">
        <v>284.98</v>
      </c>
      <c r="F1708" s="1">
        <v>69.55</v>
      </c>
      <c r="G1708" s="1" t="s">
        <v>2</v>
      </c>
      <c r="H1708" s="1" t="s">
        <v>3</v>
      </c>
      <c r="I1708" s="1" t="s">
        <v>4</v>
      </c>
      <c r="J1708" s="1" t="s">
        <v>85</v>
      </c>
      <c r="K1708" s="1" t="s">
        <v>33</v>
      </c>
      <c r="L1708" s="1" t="s">
        <v>1391</v>
      </c>
      <c r="M1708" s="1">
        <v>0.6</v>
      </c>
      <c r="N1708" s="1" t="s">
        <v>8</v>
      </c>
      <c r="O1708" s="1" t="s">
        <v>9</v>
      </c>
      <c r="P1708" s="1" t="s">
        <v>218</v>
      </c>
      <c r="Q1708" s="1" t="s">
        <v>2769</v>
      </c>
      <c r="R1708" s="1">
        <v>22901</v>
      </c>
      <c r="S1708" s="2">
        <v>42162</v>
      </c>
      <c r="T1708" s="2">
        <v>42167</v>
      </c>
      <c r="U1708" s="1">
        <v>15.528</v>
      </c>
      <c r="V1708" s="1">
        <v>3</v>
      </c>
      <c r="W1708" s="1">
        <v>926.3</v>
      </c>
      <c r="X1708" s="1">
        <v>86723</v>
      </c>
      <c r="Y1708" s="1">
        <f>Table1[[#This Row],[Unit Price]]-Table1[[#This Row],[Discount]]</f>
        <v>284.96000000000004</v>
      </c>
      <c r="Z1708" s="1" t="s">
        <v>3219</v>
      </c>
    </row>
    <row r="1709" spans="1:26" x14ac:dyDescent="0.2">
      <c r="A1709" s="3">
        <v>1672</v>
      </c>
      <c r="B1709" s="3" t="s">
        <v>2768</v>
      </c>
      <c r="C1709" s="3" t="s">
        <v>23</v>
      </c>
      <c r="D1709" s="3">
        <v>0.08</v>
      </c>
      <c r="E1709" s="3">
        <v>55.48</v>
      </c>
      <c r="F1709" s="3">
        <v>14.3</v>
      </c>
      <c r="G1709" s="3" t="s">
        <v>14</v>
      </c>
      <c r="H1709" s="3" t="s">
        <v>3</v>
      </c>
      <c r="I1709" s="3" t="s">
        <v>24</v>
      </c>
      <c r="J1709" s="3" t="s">
        <v>64</v>
      </c>
      <c r="K1709" s="3" t="s">
        <v>49</v>
      </c>
      <c r="L1709" s="3" t="s">
        <v>823</v>
      </c>
      <c r="M1709" s="3">
        <v>0.37</v>
      </c>
      <c r="N1709" s="3" t="s">
        <v>8</v>
      </c>
      <c r="O1709" s="3" t="s">
        <v>9</v>
      </c>
      <c r="P1709" s="3" t="s">
        <v>218</v>
      </c>
      <c r="Q1709" s="3" t="s">
        <v>2769</v>
      </c>
      <c r="R1709" s="3">
        <v>22901</v>
      </c>
      <c r="S1709" s="4">
        <v>42162</v>
      </c>
      <c r="T1709" s="4">
        <v>42164</v>
      </c>
      <c r="U1709" s="3">
        <v>-225.56379999999999</v>
      </c>
      <c r="V1709" s="3">
        <v>17</v>
      </c>
      <c r="W1709" s="3">
        <v>942.53</v>
      </c>
      <c r="X1709" s="3">
        <v>86723</v>
      </c>
      <c r="Y1709" s="3">
        <f>Table1[[#This Row],[Unit Price]]-Table1[[#This Row],[Discount]]</f>
        <v>55.4</v>
      </c>
      <c r="Z1709" s="3" t="s">
        <v>3219</v>
      </c>
    </row>
    <row r="1710" spans="1:26" x14ac:dyDescent="0.2">
      <c r="A1710" s="1">
        <v>3397</v>
      </c>
      <c r="B1710" s="1" t="s">
        <v>1560</v>
      </c>
      <c r="C1710" s="1" t="s">
        <v>23</v>
      </c>
      <c r="D1710" s="1">
        <v>0</v>
      </c>
      <c r="E1710" s="1">
        <v>1270.99</v>
      </c>
      <c r="F1710" s="1">
        <v>19.989999999999998</v>
      </c>
      <c r="G1710" s="1" t="s">
        <v>14</v>
      </c>
      <c r="H1710" s="1" t="s">
        <v>3</v>
      </c>
      <c r="I1710" s="1" t="s">
        <v>24</v>
      </c>
      <c r="J1710" s="1" t="s">
        <v>48</v>
      </c>
      <c r="K1710" s="1" t="s">
        <v>49</v>
      </c>
      <c r="L1710" s="1" t="s">
        <v>628</v>
      </c>
      <c r="M1710" s="1">
        <v>0.35</v>
      </c>
      <c r="N1710" s="1" t="s">
        <v>8</v>
      </c>
      <c r="O1710" s="1" t="s">
        <v>28</v>
      </c>
      <c r="P1710" s="1" t="s">
        <v>79</v>
      </c>
      <c r="Q1710" s="1" t="s">
        <v>1562</v>
      </c>
      <c r="R1710" s="1">
        <v>61832</v>
      </c>
      <c r="S1710" s="2">
        <v>42162</v>
      </c>
      <c r="T1710" s="2">
        <v>42164</v>
      </c>
      <c r="U1710" s="1">
        <v>6384.4389000000001</v>
      </c>
      <c r="V1710" s="1">
        <v>7</v>
      </c>
      <c r="W1710" s="1">
        <v>9252.81</v>
      </c>
      <c r="X1710" s="1">
        <v>87535</v>
      </c>
      <c r="Y1710" s="1">
        <f>Table1[[#This Row],[Unit Price]]-Table1[[#This Row],[Discount]]</f>
        <v>1270.99</v>
      </c>
      <c r="Z1710" s="1" t="s">
        <v>3220</v>
      </c>
    </row>
    <row r="1711" spans="1:26" x14ac:dyDescent="0.2">
      <c r="A1711" s="3">
        <v>92</v>
      </c>
      <c r="B1711" s="3" t="s">
        <v>2519</v>
      </c>
      <c r="C1711" s="3" t="s">
        <v>92</v>
      </c>
      <c r="D1711" s="3">
        <v>0.04</v>
      </c>
      <c r="E1711" s="3">
        <v>12.98</v>
      </c>
      <c r="F1711" s="3">
        <v>3.14</v>
      </c>
      <c r="G1711" s="3" t="s">
        <v>63</v>
      </c>
      <c r="H1711" s="3" t="s">
        <v>70</v>
      </c>
      <c r="I1711" s="3" t="s">
        <v>24</v>
      </c>
      <c r="J1711" s="3" t="s">
        <v>544</v>
      </c>
      <c r="K1711" s="3" t="s">
        <v>18</v>
      </c>
      <c r="L1711" s="3" t="s">
        <v>545</v>
      </c>
      <c r="M1711" s="3">
        <v>0.6</v>
      </c>
      <c r="N1711" s="3" t="s">
        <v>8</v>
      </c>
      <c r="O1711" s="3" t="s">
        <v>9</v>
      </c>
      <c r="P1711" s="3" t="s">
        <v>144</v>
      </c>
      <c r="Q1711" s="3" t="s">
        <v>2521</v>
      </c>
      <c r="R1711" s="3">
        <v>70056</v>
      </c>
      <c r="S1711" s="4">
        <v>42162</v>
      </c>
      <c r="T1711" s="4">
        <v>42164</v>
      </c>
      <c r="U1711" s="3">
        <v>22.818000000000001</v>
      </c>
      <c r="V1711" s="3">
        <v>16</v>
      </c>
      <c r="W1711" s="3">
        <v>216.04</v>
      </c>
      <c r="X1711" s="3">
        <v>87178</v>
      </c>
      <c r="Y1711" s="3">
        <f>Table1[[#This Row],[Unit Price]]-Table1[[#This Row],[Discount]]</f>
        <v>12.940000000000001</v>
      </c>
      <c r="Z1711" s="3" t="s">
        <v>3219</v>
      </c>
    </row>
    <row r="1712" spans="1:26" x14ac:dyDescent="0.2">
      <c r="A1712" s="1">
        <v>2583</v>
      </c>
      <c r="B1712" s="1" t="s">
        <v>2770</v>
      </c>
      <c r="C1712" s="1" t="s">
        <v>92</v>
      </c>
      <c r="D1712" s="1">
        <v>0.04</v>
      </c>
      <c r="E1712" s="1">
        <v>510.14</v>
      </c>
      <c r="F1712" s="1">
        <v>14.7</v>
      </c>
      <c r="G1712" s="1" t="s">
        <v>2</v>
      </c>
      <c r="H1712" s="1" t="s">
        <v>47</v>
      </c>
      <c r="I1712" s="1" t="s">
        <v>16</v>
      </c>
      <c r="J1712" s="1" t="s">
        <v>32</v>
      </c>
      <c r="K1712" s="1" t="s">
        <v>33</v>
      </c>
      <c r="L1712" s="1" t="s">
        <v>2771</v>
      </c>
      <c r="M1712" s="1">
        <v>0.56000000000000005</v>
      </c>
      <c r="N1712" s="1" t="s">
        <v>8</v>
      </c>
      <c r="O1712" s="1" t="s">
        <v>28</v>
      </c>
      <c r="P1712" s="1" t="s">
        <v>265</v>
      </c>
      <c r="Q1712" s="1" t="s">
        <v>2772</v>
      </c>
      <c r="R1712" s="1">
        <v>49423</v>
      </c>
      <c r="S1712" s="2">
        <v>42162</v>
      </c>
      <c r="T1712" s="2">
        <v>42164</v>
      </c>
      <c r="U1712" s="1">
        <v>-251.40389999999999</v>
      </c>
      <c r="V1712" s="1">
        <v>3</v>
      </c>
      <c r="W1712" s="1">
        <v>1527.97</v>
      </c>
      <c r="X1712" s="1">
        <v>89657</v>
      </c>
      <c r="Y1712" s="1">
        <f>Table1[[#This Row],[Unit Price]]-Table1[[#This Row],[Discount]]</f>
        <v>510.09999999999997</v>
      </c>
      <c r="Z1712" s="1" t="s">
        <v>3220</v>
      </c>
    </row>
    <row r="1713" spans="1:26" x14ac:dyDescent="0.2">
      <c r="A1713" s="3">
        <v>2583</v>
      </c>
      <c r="B1713" s="3" t="s">
        <v>2770</v>
      </c>
      <c r="C1713" s="3" t="s">
        <v>92</v>
      </c>
      <c r="D1713" s="3">
        <v>0</v>
      </c>
      <c r="E1713" s="3">
        <v>4.76</v>
      </c>
      <c r="F1713" s="3">
        <v>3.01</v>
      </c>
      <c r="G1713" s="3" t="s">
        <v>14</v>
      </c>
      <c r="H1713" s="3" t="s">
        <v>47</v>
      </c>
      <c r="I1713" s="3" t="s">
        <v>24</v>
      </c>
      <c r="J1713" s="3" t="s">
        <v>64</v>
      </c>
      <c r="K1713" s="3" t="s">
        <v>26</v>
      </c>
      <c r="L1713" s="3" t="s">
        <v>2773</v>
      </c>
      <c r="M1713" s="3">
        <v>0.36</v>
      </c>
      <c r="N1713" s="3" t="s">
        <v>8</v>
      </c>
      <c r="O1713" s="3" t="s">
        <v>28</v>
      </c>
      <c r="P1713" s="3" t="s">
        <v>265</v>
      </c>
      <c r="Q1713" s="3" t="s">
        <v>2772</v>
      </c>
      <c r="R1713" s="3">
        <v>49423</v>
      </c>
      <c r="S1713" s="4">
        <v>42162</v>
      </c>
      <c r="T1713" s="4">
        <v>42164</v>
      </c>
      <c r="U1713" s="3">
        <v>-2.3450000000000002</v>
      </c>
      <c r="V1713" s="3">
        <v>23</v>
      </c>
      <c r="W1713" s="3">
        <v>110.86</v>
      </c>
      <c r="X1713" s="3">
        <v>89657</v>
      </c>
      <c r="Y1713" s="3">
        <f>Table1[[#This Row],[Unit Price]]-Table1[[#This Row],[Discount]]</f>
        <v>4.76</v>
      </c>
      <c r="Z1713" s="3" t="s">
        <v>3220</v>
      </c>
    </row>
    <row r="1714" spans="1:26" x14ac:dyDescent="0.2">
      <c r="A1714" s="1">
        <v>2920</v>
      </c>
      <c r="B1714" s="1" t="s">
        <v>2774</v>
      </c>
      <c r="C1714" s="1" t="s">
        <v>92</v>
      </c>
      <c r="D1714" s="1">
        <v>0.05</v>
      </c>
      <c r="E1714" s="1">
        <v>535.64</v>
      </c>
      <c r="F1714" s="1">
        <v>14.7</v>
      </c>
      <c r="G1714" s="1" t="s">
        <v>2</v>
      </c>
      <c r="H1714" s="1" t="s">
        <v>47</v>
      </c>
      <c r="I1714" s="1" t="s">
        <v>16</v>
      </c>
      <c r="J1714" s="1" t="s">
        <v>32</v>
      </c>
      <c r="K1714" s="1" t="s">
        <v>33</v>
      </c>
      <c r="L1714" s="1" t="s">
        <v>1442</v>
      </c>
      <c r="M1714" s="1">
        <v>0.59</v>
      </c>
      <c r="N1714" s="1" t="s">
        <v>8</v>
      </c>
      <c r="O1714" s="1" t="s">
        <v>28</v>
      </c>
      <c r="P1714" s="1" t="s">
        <v>79</v>
      </c>
      <c r="Q1714" s="1" t="s">
        <v>509</v>
      </c>
      <c r="R1714" s="1">
        <v>60603</v>
      </c>
      <c r="S1714" s="2">
        <v>42162</v>
      </c>
      <c r="T1714" s="2">
        <v>42164</v>
      </c>
      <c r="U1714" s="1">
        <v>-1220.9145000000001</v>
      </c>
      <c r="V1714" s="1">
        <v>2</v>
      </c>
      <c r="W1714" s="1">
        <v>1068.5999999999999</v>
      </c>
      <c r="X1714" s="1">
        <v>59365</v>
      </c>
      <c r="Y1714" s="1">
        <f>Table1[[#This Row],[Unit Price]]-Table1[[#This Row],[Discount]]</f>
        <v>535.59</v>
      </c>
      <c r="Z1714" s="1" t="s">
        <v>3220</v>
      </c>
    </row>
    <row r="1715" spans="1:26" x14ac:dyDescent="0.2">
      <c r="A1715" s="3">
        <v>3005</v>
      </c>
      <c r="B1715" s="3" t="s">
        <v>2775</v>
      </c>
      <c r="C1715" s="3" t="s">
        <v>1</v>
      </c>
      <c r="D1715" s="3">
        <v>0.05</v>
      </c>
      <c r="E1715" s="3">
        <v>122.99</v>
      </c>
      <c r="F1715" s="3">
        <v>19.989999999999998</v>
      </c>
      <c r="G1715" s="3" t="s">
        <v>63</v>
      </c>
      <c r="H1715" s="3" t="s">
        <v>70</v>
      </c>
      <c r="I1715" s="3" t="s">
        <v>24</v>
      </c>
      <c r="J1715" s="3" t="s">
        <v>48</v>
      </c>
      <c r="K1715" s="3" t="s">
        <v>49</v>
      </c>
      <c r="L1715" s="3" t="s">
        <v>2400</v>
      </c>
      <c r="M1715" s="3">
        <v>0.37</v>
      </c>
      <c r="N1715" s="3" t="s">
        <v>8</v>
      </c>
      <c r="O1715" s="3" t="s">
        <v>35</v>
      </c>
      <c r="P1715" s="3" t="s">
        <v>466</v>
      </c>
      <c r="Q1715" s="3" t="s">
        <v>1484</v>
      </c>
      <c r="R1715" s="3">
        <v>83814</v>
      </c>
      <c r="S1715" s="4">
        <v>42163</v>
      </c>
      <c r="T1715" s="4">
        <v>42166</v>
      </c>
      <c r="U1715" s="3">
        <v>1039.7541000000001</v>
      </c>
      <c r="V1715" s="3">
        <v>12</v>
      </c>
      <c r="W1715" s="3">
        <v>1506.89</v>
      </c>
      <c r="X1715" s="3">
        <v>91389</v>
      </c>
      <c r="Y1715" s="3">
        <f>Table1[[#This Row],[Unit Price]]-Table1[[#This Row],[Discount]]</f>
        <v>122.94</v>
      </c>
      <c r="Z1715" s="3" t="s">
        <v>3221</v>
      </c>
    </row>
    <row r="1716" spans="1:26" x14ac:dyDescent="0.2">
      <c r="A1716" s="1">
        <v>2638</v>
      </c>
      <c r="B1716" s="1" t="s">
        <v>2776</v>
      </c>
      <c r="C1716" s="1" t="s">
        <v>23</v>
      </c>
      <c r="D1716" s="1">
        <v>0.05</v>
      </c>
      <c r="E1716" s="1">
        <v>100.97</v>
      </c>
      <c r="F1716" s="1">
        <v>7.18</v>
      </c>
      <c r="G1716" s="1" t="s">
        <v>63</v>
      </c>
      <c r="H1716" s="1" t="s">
        <v>15</v>
      </c>
      <c r="I1716" s="1" t="s">
        <v>16</v>
      </c>
      <c r="J1716" s="1" t="s">
        <v>17</v>
      </c>
      <c r="K1716" s="1" t="s">
        <v>49</v>
      </c>
      <c r="L1716" s="1" t="s">
        <v>2777</v>
      </c>
      <c r="M1716" s="1">
        <v>0.46</v>
      </c>
      <c r="N1716" s="1" t="s">
        <v>8</v>
      </c>
      <c r="O1716" s="1" t="s">
        <v>35</v>
      </c>
      <c r="P1716" s="1" t="s">
        <v>466</v>
      </c>
      <c r="Q1716" s="1" t="s">
        <v>2555</v>
      </c>
      <c r="R1716" s="1">
        <v>83704</v>
      </c>
      <c r="S1716" s="2">
        <v>42163</v>
      </c>
      <c r="T1716" s="2">
        <v>42163</v>
      </c>
      <c r="U1716" s="1">
        <v>881.46810000000005</v>
      </c>
      <c r="V1716" s="1">
        <v>13</v>
      </c>
      <c r="W1716" s="1">
        <v>1277.49</v>
      </c>
      <c r="X1716" s="1">
        <v>90951</v>
      </c>
      <c r="Y1716" s="1">
        <f>Table1[[#This Row],[Unit Price]]-Table1[[#This Row],[Discount]]</f>
        <v>100.92</v>
      </c>
      <c r="Z1716" s="1" t="s">
        <v>3221</v>
      </c>
    </row>
    <row r="1717" spans="1:26" x14ac:dyDescent="0.2">
      <c r="A1717" s="3">
        <v>3137</v>
      </c>
      <c r="B1717" s="3" t="s">
        <v>2778</v>
      </c>
      <c r="C1717" s="3" t="s">
        <v>46</v>
      </c>
      <c r="D1717" s="3">
        <v>0.09</v>
      </c>
      <c r="E1717" s="3">
        <v>304.99</v>
      </c>
      <c r="F1717" s="3">
        <v>19.989999999999998</v>
      </c>
      <c r="G1717" s="3" t="s">
        <v>14</v>
      </c>
      <c r="H1717" s="3" t="s">
        <v>70</v>
      </c>
      <c r="I1717" s="3" t="s">
        <v>24</v>
      </c>
      <c r="J1717" s="3" t="s">
        <v>48</v>
      </c>
      <c r="K1717" s="3" t="s">
        <v>49</v>
      </c>
      <c r="L1717" s="3" t="s">
        <v>2779</v>
      </c>
      <c r="M1717" s="3">
        <v>0.4</v>
      </c>
      <c r="N1717" s="3" t="s">
        <v>8</v>
      </c>
      <c r="O1717" s="3" t="s">
        <v>87</v>
      </c>
      <c r="P1717" s="3" t="s">
        <v>1332</v>
      </c>
      <c r="Q1717" s="3" t="s">
        <v>2780</v>
      </c>
      <c r="R1717" s="3">
        <v>3246</v>
      </c>
      <c r="S1717" s="4">
        <v>42163</v>
      </c>
      <c r="T1717" s="4">
        <v>42164</v>
      </c>
      <c r="U1717" s="3">
        <v>1623.9494999999999</v>
      </c>
      <c r="V1717" s="3">
        <v>8</v>
      </c>
      <c r="W1717" s="3">
        <v>2353.5500000000002</v>
      </c>
      <c r="X1717" s="3">
        <v>86795</v>
      </c>
      <c r="Y1717" s="3">
        <f>Table1[[#This Row],[Unit Price]]-Table1[[#This Row],[Discount]]</f>
        <v>304.90000000000003</v>
      </c>
      <c r="Z1717" s="3" t="s">
        <v>3222</v>
      </c>
    </row>
    <row r="1718" spans="1:26" x14ac:dyDescent="0.2">
      <c r="A1718" s="1">
        <v>349</v>
      </c>
      <c r="B1718" s="1" t="s">
        <v>101</v>
      </c>
      <c r="C1718" s="1" t="s">
        <v>1</v>
      </c>
      <c r="D1718" s="1">
        <v>0</v>
      </c>
      <c r="E1718" s="1">
        <v>8.34</v>
      </c>
      <c r="F1718" s="1">
        <v>2.64</v>
      </c>
      <c r="G1718" s="1" t="s">
        <v>63</v>
      </c>
      <c r="H1718" s="1" t="s">
        <v>47</v>
      </c>
      <c r="I1718" s="1" t="s">
        <v>24</v>
      </c>
      <c r="J1718" s="1" t="s">
        <v>544</v>
      </c>
      <c r="K1718" s="1" t="s">
        <v>18</v>
      </c>
      <c r="L1718" s="1" t="s">
        <v>859</v>
      </c>
      <c r="M1718" s="1">
        <v>0.59</v>
      </c>
      <c r="N1718" s="1" t="s">
        <v>8</v>
      </c>
      <c r="O1718" s="1" t="s">
        <v>9</v>
      </c>
      <c r="P1718" s="1" t="s">
        <v>99</v>
      </c>
      <c r="Q1718" s="1" t="s">
        <v>104</v>
      </c>
      <c r="R1718" s="1">
        <v>33132</v>
      </c>
      <c r="S1718" s="2">
        <v>42164</v>
      </c>
      <c r="T1718" s="2">
        <v>42166</v>
      </c>
      <c r="U1718" s="1">
        <v>5.8624999999999998</v>
      </c>
      <c r="V1718" s="1">
        <v>23</v>
      </c>
      <c r="W1718" s="1">
        <v>212.89</v>
      </c>
      <c r="X1718" s="1">
        <v>17446</v>
      </c>
      <c r="Y1718" s="1">
        <f>Table1[[#This Row],[Unit Price]]-Table1[[#This Row],[Discount]]</f>
        <v>8.34</v>
      </c>
      <c r="Z1718" s="1" t="s">
        <v>3219</v>
      </c>
    </row>
    <row r="1719" spans="1:26" x14ac:dyDescent="0.2">
      <c r="A1719" s="3">
        <v>351</v>
      </c>
      <c r="B1719" s="3" t="s">
        <v>105</v>
      </c>
      <c r="C1719" s="3" t="s">
        <v>1</v>
      </c>
      <c r="D1719" s="3">
        <v>0</v>
      </c>
      <c r="E1719" s="3">
        <v>8.34</v>
      </c>
      <c r="F1719" s="3">
        <v>2.64</v>
      </c>
      <c r="G1719" s="3" t="s">
        <v>63</v>
      </c>
      <c r="H1719" s="3" t="s">
        <v>47</v>
      </c>
      <c r="I1719" s="3" t="s">
        <v>24</v>
      </c>
      <c r="J1719" s="3" t="s">
        <v>544</v>
      </c>
      <c r="K1719" s="3" t="s">
        <v>18</v>
      </c>
      <c r="L1719" s="3" t="s">
        <v>859</v>
      </c>
      <c r="M1719" s="3">
        <v>0.59</v>
      </c>
      <c r="N1719" s="3" t="s">
        <v>8</v>
      </c>
      <c r="O1719" s="3" t="s">
        <v>87</v>
      </c>
      <c r="P1719" s="3" t="s">
        <v>88</v>
      </c>
      <c r="Q1719" s="3" t="s">
        <v>106</v>
      </c>
      <c r="R1719" s="3">
        <v>13601</v>
      </c>
      <c r="S1719" s="4">
        <v>42164</v>
      </c>
      <c r="T1719" s="4">
        <v>42166</v>
      </c>
      <c r="U1719" s="3">
        <v>10.5</v>
      </c>
      <c r="V1719" s="3">
        <v>6</v>
      </c>
      <c r="W1719" s="3">
        <v>55.54</v>
      </c>
      <c r="X1719" s="3">
        <v>88685</v>
      </c>
      <c r="Y1719" s="3">
        <f>Table1[[#This Row],[Unit Price]]-Table1[[#This Row],[Discount]]</f>
        <v>8.34</v>
      </c>
      <c r="Z1719" s="3" t="s">
        <v>3222</v>
      </c>
    </row>
    <row r="1720" spans="1:26" x14ac:dyDescent="0.2">
      <c r="A1720" s="1">
        <v>2584</v>
      </c>
      <c r="B1720" s="1" t="s">
        <v>2781</v>
      </c>
      <c r="C1720" s="1" t="s">
        <v>1</v>
      </c>
      <c r="D1720" s="1">
        <v>0.04</v>
      </c>
      <c r="E1720" s="1">
        <v>6.3</v>
      </c>
      <c r="F1720" s="1">
        <v>0.5</v>
      </c>
      <c r="G1720" s="1" t="s">
        <v>14</v>
      </c>
      <c r="H1720" s="1" t="s">
        <v>47</v>
      </c>
      <c r="I1720" s="1" t="s">
        <v>24</v>
      </c>
      <c r="J1720" s="1" t="s">
        <v>128</v>
      </c>
      <c r="K1720" s="1" t="s">
        <v>49</v>
      </c>
      <c r="L1720" s="1" t="s">
        <v>802</v>
      </c>
      <c r="M1720" s="1">
        <v>0.39</v>
      </c>
      <c r="N1720" s="1" t="s">
        <v>8</v>
      </c>
      <c r="O1720" s="1" t="s">
        <v>28</v>
      </c>
      <c r="P1720" s="1" t="s">
        <v>265</v>
      </c>
      <c r="Q1720" s="1" t="s">
        <v>2782</v>
      </c>
      <c r="R1720" s="1">
        <v>48141</v>
      </c>
      <c r="S1720" s="2">
        <v>42164</v>
      </c>
      <c r="T1720" s="2">
        <v>42166</v>
      </c>
      <c r="U1720" s="1">
        <v>67.606200000000001</v>
      </c>
      <c r="V1720" s="1">
        <v>15</v>
      </c>
      <c r="W1720" s="1">
        <v>97.98</v>
      </c>
      <c r="X1720" s="1">
        <v>89658</v>
      </c>
      <c r="Y1720" s="1">
        <f>Table1[[#This Row],[Unit Price]]-Table1[[#This Row],[Discount]]</f>
        <v>6.26</v>
      </c>
      <c r="Z1720" s="1" t="s">
        <v>3220</v>
      </c>
    </row>
    <row r="1721" spans="1:26" x14ac:dyDescent="0.2">
      <c r="A1721" s="3">
        <v>1151</v>
      </c>
      <c r="B1721" s="3" t="s">
        <v>2783</v>
      </c>
      <c r="C1721" s="3" t="s">
        <v>23</v>
      </c>
      <c r="D1721" s="3">
        <v>0.05</v>
      </c>
      <c r="E1721" s="3">
        <v>7.59</v>
      </c>
      <c r="F1721" s="3">
        <v>4</v>
      </c>
      <c r="G1721" s="3" t="s">
        <v>14</v>
      </c>
      <c r="H1721" s="3" t="s">
        <v>70</v>
      </c>
      <c r="I1721" s="3" t="s">
        <v>4</v>
      </c>
      <c r="J1721" s="3" t="s">
        <v>102</v>
      </c>
      <c r="K1721" s="3" t="s">
        <v>26</v>
      </c>
      <c r="L1721" s="3" t="s">
        <v>1663</v>
      </c>
      <c r="M1721" s="3">
        <v>0.42</v>
      </c>
      <c r="N1721" s="3" t="s">
        <v>8</v>
      </c>
      <c r="O1721" s="3" t="s">
        <v>87</v>
      </c>
      <c r="P1721" s="3" t="s">
        <v>379</v>
      </c>
      <c r="Q1721" s="3" t="s">
        <v>2784</v>
      </c>
      <c r="R1721" s="3">
        <v>1075</v>
      </c>
      <c r="S1721" s="4">
        <v>42164</v>
      </c>
      <c r="T1721" s="4">
        <v>42164</v>
      </c>
      <c r="U1721" s="3">
        <v>6.0926999999999998</v>
      </c>
      <c r="V1721" s="3">
        <v>1</v>
      </c>
      <c r="W1721" s="3">
        <v>8.83</v>
      </c>
      <c r="X1721" s="3">
        <v>91344</v>
      </c>
      <c r="Y1721" s="3">
        <f>Table1[[#This Row],[Unit Price]]-Table1[[#This Row],[Discount]]</f>
        <v>7.54</v>
      </c>
      <c r="Z1721" s="3" t="s">
        <v>3222</v>
      </c>
    </row>
    <row r="1722" spans="1:26" x14ac:dyDescent="0.2">
      <c r="A1722" s="1">
        <v>218</v>
      </c>
      <c r="B1722" s="1" t="s">
        <v>2785</v>
      </c>
      <c r="C1722" s="1" t="s">
        <v>92</v>
      </c>
      <c r="D1722" s="1">
        <v>0.05</v>
      </c>
      <c r="E1722" s="1">
        <v>119.99</v>
      </c>
      <c r="F1722" s="1">
        <v>56.14</v>
      </c>
      <c r="G1722" s="1" t="s">
        <v>2</v>
      </c>
      <c r="H1722" s="1" t="s">
        <v>15</v>
      </c>
      <c r="I1722" s="1" t="s">
        <v>16</v>
      </c>
      <c r="J1722" s="1" t="s">
        <v>32</v>
      </c>
      <c r="K1722" s="1" t="s">
        <v>6</v>
      </c>
      <c r="L1722" s="1" t="s">
        <v>563</v>
      </c>
      <c r="M1722" s="1">
        <v>0.39</v>
      </c>
      <c r="N1722" s="1" t="s">
        <v>8</v>
      </c>
      <c r="O1722" s="1" t="s">
        <v>35</v>
      </c>
      <c r="P1722" s="1" t="s">
        <v>122</v>
      </c>
      <c r="Q1722" s="1" t="s">
        <v>925</v>
      </c>
      <c r="R1722" s="1">
        <v>84107</v>
      </c>
      <c r="S1722" s="2">
        <v>42164</v>
      </c>
      <c r="T1722" s="2">
        <v>42166</v>
      </c>
      <c r="U1722" s="1">
        <v>-102.5121</v>
      </c>
      <c r="V1722" s="1">
        <v>6</v>
      </c>
      <c r="W1722" s="1">
        <v>730.37</v>
      </c>
      <c r="X1722" s="1">
        <v>88048</v>
      </c>
      <c r="Y1722" s="1">
        <f>Table1[[#This Row],[Unit Price]]-Table1[[#This Row],[Discount]]</f>
        <v>119.94</v>
      </c>
      <c r="Z1722" s="1" t="s">
        <v>3221</v>
      </c>
    </row>
    <row r="1723" spans="1:26" x14ac:dyDescent="0.2">
      <c r="A1723" s="3">
        <v>3361</v>
      </c>
      <c r="B1723" s="3" t="s">
        <v>786</v>
      </c>
      <c r="C1723" s="3" t="s">
        <v>92</v>
      </c>
      <c r="D1723" s="3">
        <v>0.03</v>
      </c>
      <c r="E1723" s="3">
        <v>4.9800000000000004</v>
      </c>
      <c r="F1723" s="3">
        <v>4.95</v>
      </c>
      <c r="G1723" s="3" t="s">
        <v>14</v>
      </c>
      <c r="H1723" s="3" t="s">
        <v>47</v>
      </c>
      <c r="I1723" s="3" t="s">
        <v>24</v>
      </c>
      <c r="J1723" s="3" t="s">
        <v>48</v>
      </c>
      <c r="K1723" s="3" t="s">
        <v>49</v>
      </c>
      <c r="L1723" s="3" t="s">
        <v>2595</v>
      </c>
      <c r="M1723" s="3">
        <v>0.37</v>
      </c>
      <c r="N1723" s="3" t="s">
        <v>8</v>
      </c>
      <c r="O1723" s="3" t="s">
        <v>28</v>
      </c>
      <c r="P1723" s="3" t="s">
        <v>333</v>
      </c>
      <c r="Q1723" s="3" t="s">
        <v>788</v>
      </c>
      <c r="R1723" s="3">
        <v>53095</v>
      </c>
      <c r="S1723" s="4">
        <v>42164</v>
      </c>
      <c r="T1723" s="4">
        <v>42166</v>
      </c>
      <c r="U1723" s="3">
        <v>-47.995249999999999</v>
      </c>
      <c r="V1723" s="3">
        <v>19</v>
      </c>
      <c r="W1723" s="3">
        <v>95</v>
      </c>
      <c r="X1723" s="3">
        <v>91438</v>
      </c>
      <c r="Y1723" s="3">
        <f>Table1[[#This Row],[Unit Price]]-Table1[[#This Row],[Discount]]</f>
        <v>4.95</v>
      </c>
      <c r="Z1723" s="3" t="s">
        <v>3220</v>
      </c>
    </row>
    <row r="1724" spans="1:26" x14ac:dyDescent="0.2">
      <c r="A1724" s="1">
        <v>326</v>
      </c>
      <c r="B1724" s="1" t="s">
        <v>2786</v>
      </c>
      <c r="C1724" s="1" t="s">
        <v>46</v>
      </c>
      <c r="D1724" s="1">
        <v>0.06</v>
      </c>
      <c r="E1724" s="1">
        <v>7.99</v>
      </c>
      <c r="F1724" s="1">
        <v>5.03</v>
      </c>
      <c r="G1724" s="1" t="s">
        <v>14</v>
      </c>
      <c r="H1724" s="1" t="s">
        <v>15</v>
      </c>
      <c r="I1724" s="1" t="s">
        <v>16</v>
      </c>
      <c r="J1724" s="1" t="s">
        <v>111</v>
      </c>
      <c r="K1724" s="1" t="s">
        <v>120</v>
      </c>
      <c r="L1724" s="1" t="s">
        <v>441</v>
      </c>
      <c r="M1724" s="1">
        <v>0.6</v>
      </c>
      <c r="N1724" s="1" t="s">
        <v>8</v>
      </c>
      <c r="O1724" s="1" t="s">
        <v>28</v>
      </c>
      <c r="P1724" s="1" t="s">
        <v>79</v>
      </c>
      <c r="Q1724" s="1" t="s">
        <v>2171</v>
      </c>
      <c r="R1724" s="1">
        <v>60510</v>
      </c>
      <c r="S1724" s="2">
        <v>42164</v>
      </c>
      <c r="T1724" s="2">
        <v>42165</v>
      </c>
      <c r="U1724" s="1">
        <v>-29.172000000000001</v>
      </c>
      <c r="V1724" s="1">
        <v>4</v>
      </c>
      <c r="W1724" s="1">
        <v>28.46</v>
      </c>
      <c r="X1724" s="1">
        <v>90973</v>
      </c>
      <c r="Y1724" s="1">
        <f>Table1[[#This Row],[Unit Price]]-Table1[[#This Row],[Discount]]</f>
        <v>7.9300000000000006</v>
      </c>
      <c r="Z1724" s="1" t="s">
        <v>3220</v>
      </c>
    </row>
    <row r="1725" spans="1:26" x14ac:dyDescent="0.2">
      <c r="A1725" s="3">
        <v>3079</v>
      </c>
      <c r="B1725" s="3" t="s">
        <v>295</v>
      </c>
      <c r="C1725" s="3" t="s">
        <v>1</v>
      </c>
      <c r="D1725" s="3">
        <v>0</v>
      </c>
      <c r="E1725" s="3">
        <v>2.21</v>
      </c>
      <c r="F1725" s="3">
        <v>1</v>
      </c>
      <c r="G1725" s="3" t="s">
        <v>63</v>
      </c>
      <c r="H1725" s="3" t="s">
        <v>3</v>
      </c>
      <c r="I1725" s="3" t="s">
        <v>24</v>
      </c>
      <c r="J1725" s="3" t="s">
        <v>25</v>
      </c>
      <c r="K1725" s="3" t="s">
        <v>26</v>
      </c>
      <c r="L1725" s="3" t="s">
        <v>2787</v>
      </c>
      <c r="M1725" s="3">
        <v>0.38</v>
      </c>
      <c r="N1725" s="3" t="s">
        <v>8</v>
      </c>
      <c r="O1725" s="3" t="s">
        <v>87</v>
      </c>
      <c r="P1725" s="3" t="s">
        <v>296</v>
      </c>
      <c r="Q1725" s="3" t="s">
        <v>297</v>
      </c>
      <c r="R1725" s="3">
        <v>19112</v>
      </c>
      <c r="S1725" s="4">
        <v>42165</v>
      </c>
      <c r="T1725" s="4">
        <v>42166</v>
      </c>
      <c r="U1725" s="3">
        <v>10.01</v>
      </c>
      <c r="V1725" s="3">
        <v>33</v>
      </c>
      <c r="W1725" s="3">
        <v>87.18</v>
      </c>
      <c r="X1725" s="3">
        <v>48483</v>
      </c>
      <c r="Y1725" s="3">
        <f>Table1[[#This Row],[Unit Price]]-Table1[[#This Row],[Discount]]</f>
        <v>2.21</v>
      </c>
      <c r="Z1725" s="3" t="s">
        <v>3222</v>
      </c>
    </row>
    <row r="1726" spans="1:26" x14ac:dyDescent="0.2">
      <c r="A1726" s="1">
        <v>3243</v>
      </c>
      <c r="B1726" s="1" t="s">
        <v>2788</v>
      </c>
      <c r="C1726" s="1" t="s">
        <v>13</v>
      </c>
      <c r="D1726" s="1">
        <v>0</v>
      </c>
      <c r="E1726" s="1">
        <v>7.28</v>
      </c>
      <c r="F1726" s="1">
        <v>3.52</v>
      </c>
      <c r="G1726" s="1" t="s">
        <v>14</v>
      </c>
      <c r="H1726" s="1" t="s">
        <v>3</v>
      </c>
      <c r="I1726" s="1" t="s">
        <v>16</v>
      </c>
      <c r="J1726" s="1" t="s">
        <v>17</v>
      </c>
      <c r="K1726" s="1" t="s">
        <v>18</v>
      </c>
      <c r="L1726" s="1" t="s">
        <v>2789</v>
      </c>
      <c r="M1726" s="1">
        <v>0.68</v>
      </c>
      <c r="N1726" s="1" t="s">
        <v>8</v>
      </c>
      <c r="O1726" s="1" t="s">
        <v>87</v>
      </c>
      <c r="P1726" s="1" t="s">
        <v>224</v>
      </c>
      <c r="Q1726" s="1" t="s">
        <v>225</v>
      </c>
      <c r="R1726" s="1">
        <v>6010</v>
      </c>
      <c r="S1726" s="2">
        <v>42165</v>
      </c>
      <c r="T1726" s="2">
        <v>42165</v>
      </c>
      <c r="U1726" s="1">
        <v>-25.103999999999999</v>
      </c>
      <c r="V1726" s="1">
        <v>3</v>
      </c>
      <c r="W1726" s="1">
        <v>24.44</v>
      </c>
      <c r="X1726" s="1">
        <v>88329</v>
      </c>
      <c r="Y1726" s="1">
        <f>Table1[[#This Row],[Unit Price]]-Table1[[#This Row],[Discount]]</f>
        <v>7.28</v>
      </c>
      <c r="Z1726" s="1" t="s">
        <v>3222</v>
      </c>
    </row>
    <row r="1727" spans="1:26" x14ac:dyDescent="0.2">
      <c r="A1727" s="3">
        <v>254</v>
      </c>
      <c r="B1727" s="3" t="s">
        <v>2790</v>
      </c>
      <c r="C1727" s="3" t="s">
        <v>92</v>
      </c>
      <c r="D1727" s="3">
        <v>0.1</v>
      </c>
      <c r="E1727" s="3">
        <v>280.98</v>
      </c>
      <c r="F1727" s="3">
        <v>35.67</v>
      </c>
      <c r="G1727" s="3" t="s">
        <v>2</v>
      </c>
      <c r="H1727" s="3" t="s">
        <v>47</v>
      </c>
      <c r="I1727" s="3" t="s">
        <v>4</v>
      </c>
      <c r="J1727" s="3" t="s">
        <v>5</v>
      </c>
      <c r="K1727" s="3" t="s">
        <v>6</v>
      </c>
      <c r="L1727" s="3" t="s">
        <v>2791</v>
      </c>
      <c r="M1727" s="3">
        <v>0.66</v>
      </c>
      <c r="N1727" s="3" t="s">
        <v>8</v>
      </c>
      <c r="O1727" s="3" t="s">
        <v>35</v>
      </c>
      <c r="P1727" s="3" t="s">
        <v>36</v>
      </c>
      <c r="Q1727" s="3" t="s">
        <v>2792</v>
      </c>
      <c r="R1727" s="3">
        <v>80126</v>
      </c>
      <c r="S1727" s="4">
        <v>42165</v>
      </c>
      <c r="T1727" s="4">
        <v>42166</v>
      </c>
      <c r="U1727" s="3">
        <v>-53.744999999999997</v>
      </c>
      <c r="V1727" s="3">
        <v>5</v>
      </c>
      <c r="W1727" s="3">
        <v>1332.82</v>
      </c>
      <c r="X1727" s="3">
        <v>86268</v>
      </c>
      <c r="Y1727" s="3">
        <f>Table1[[#This Row],[Unit Price]]-Table1[[#This Row],[Discount]]</f>
        <v>280.88</v>
      </c>
      <c r="Z1727" s="3" t="s">
        <v>3221</v>
      </c>
    </row>
    <row r="1728" spans="1:26" x14ac:dyDescent="0.2">
      <c r="A1728" s="1">
        <v>597</v>
      </c>
      <c r="B1728" s="1" t="s">
        <v>2793</v>
      </c>
      <c r="C1728" s="1" t="s">
        <v>46</v>
      </c>
      <c r="D1728" s="1">
        <v>0.1</v>
      </c>
      <c r="E1728" s="1">
        <v>6.48</v>
      </c>
      <c r="F1728" s="1">
        <v>5.9</v>
      </c>
      <c r="G1728" s="1" t="s">
        <v>14</v>
      </c>
      <c r="H1728" s="1" t="s">
        <v>3</v>
      </c>
      <c r="I1728" s="1" t="s">
        <v>24</v>
      </c>
      <c r="J1728" s="1" t="s">
        <v>64</v>
      </c>
      <c r="K1728" s="1" t="s">
        <v>49</v>
      </c>
      <c r="L1728" s="1" t="s">
        <v>1727</v>
      </c>
      <c r="M1728" s="1">
        <v>0.37</v>
      </c>
      <c r="N1728" s="1" t="s">
        <v>8</v>
      </c>
      <c r="O1728" s="1" t="s">
        <v>28</v>
      </c>
      <c r="P1728" s="1" t="s">
        <v>29</v>
      </c>
      <c r="Q1728" s="1" t="s">
        <v>1459</v>
      </c>
      <c r="R1728" s="1">
        <v>47201</v>
      </c>
      <c r="S1728" s="2">
        <v>42165</v>
      </c>
      <c r="T1728" s="2">
        <v>42165</v>
      </c>
      <c r="U1728" s="1">
        <v>-51.634999999999998</v>
      </c>
      <c r="V1728" s="1">
        <v>19</v>
      </c>
      <c r="W1728" s="1">
        <v>116.8</v>
      </c>
      <c r="X1728" s="1">
        <v>86310</v>
      </c>
      <c r="Y1728" s="1">
        <f>Table1[[#This Row],[Unit Price]]-Table1[[#This Row],[Discount]]</f>
        <v>6.3800000000000008</v>
      </c>
      <c r="Z1728" s="1" t="s">
        <v>3220</v>
      </c>
    </row>
    <row r="1729" spans="1:26" x14ac:dyDescent="0.2">
      <c r="A1729" s="3">
        <v>2431</v>
      </c>
      <c r="B1729" s="3" t="s">
        <v>2546</v>
      </c>
      <c r="C1729" s="3" t="s">
        <v>46</v>
      </c>
      <c r="D1729" s="3">
        <v>0.05</v>
      </c>
      <c r="E1729" s="3">
        <v>8.85</v>
      </c>
      <c r="F1729" s="3">
        <v>5.6</v>
      </c>
      <c r="G1729" s="3" t="s">
        <v>14</v>
      </c>
      <c r="H1729" s="3" t="s">
        <v>15</v>
      </c>
      <c r="I1729" s="3" t="s">
        <v>24</v>
      </c>
      <c r="J1729" s="3" t="s">
        <v>48</v>
      </c>
      <c r="K1729" s="3" t="s">
        <v>49</v>
      </c>
      <c r="L1729" s="3" t="s">
        <v>2794</v>
      </c>
      <c r="M1729" s="3">
        <v>0.36</v>
      </c>
      <c r="N1729" s="3" t="s">
        <v>8</v>
      </c>
      <c r="O1729" s="3" t="s">
        <v>35</v>
      </c>
      <c r="P1729" s="3" t="s">
        <v>66</v>
      </c>
      <c r="Q1729" s="3" t="s">
        <v>76</v>
      </c>
      <c r="R1729" s="3">
        <v>90004</v>
      </c>
      <c r="S1729" s="4">
        <v>42165</v>
      </c>
      <c r="T1729" s="4">
        <v>42166</v>
      </c>
      <c r="U1729" s="3">
        <v>-9.1769999999999996</v>
      </c>
      <c r="V1729" s="3">
        <v>21</v>
      </c>
      <c r="W1729" s="3">
        <v>199.08</v>
      </c>
      <c r="X1729" s="3">
        <v>24869</v>
      </c>
      <c r="Y1729" s="3">
        <f>Table1[[#This Row],[Unit Price]]-Table1[[#This Row],[Discount]]</f>
        <v>8.7999999999999989</v>
      </c>
      <c r="Z1729" s="3" t="s">
        <v>3221</v>
      </c>
    </row>
    <row r="1730" spans="1:26" x14ac:dyDescent="0.2">
      <c r="A1730" s="1">
        <v>2433</v>
      </c>
      <c r="B1730" s="1" t="s">
        <v>2795</v>
      </c>
      <c r="C1730" s="1" t="s">
        <v>46</v>
      </c>
      <c r="D1730" s="1">
        <v>0.05</v>
      </c>
      <c r="E1730" s="1">
        <v>8.85</v>
      </c>
      <c r="F1730" s="1">
        <v>5.6</v>
      </c>
      <c r="G1730" s="1" t="s">
        <v>14</v>
      </c>
      <c r="H1730" s="1" t="s">
        <v>15</v>
      </c>
      <c r="I1730" s="1" t="s">
        <v>24</v>
      </c>
      <c r="J1730" s="1" t="s">
        <v>48</v>
      </c>
      <c r="K1730" s="1" t="s">
        <v>49</v>
      </c>
      <c r="L1730" s="1" t="s">
        <v>2794</v>
      </c>
      <c r="M1730" s="1">
        <v>0.36</v>
      </c>
      <c r="N1730" s="1" t="s">
        <v>8</v>
      </c>
      <c r="O1730" s="1" t="s">
        <v>28</v>
      </c>
      <c r="P1730" s="1" t="s">
        <v>183</v>
      </c>
      <c r="Q1730" s="1" t="s">
        <v>587</v>
      </c>
      <c r="R1730" s="1">
        <v>73160</v>
      </c>
      <c r="S1730" s="2">
        <v>42165</v>
      </c>
      <c r="T1730" s="2">
        <v>42166</v>
      </c>
      <c r="U1730" s="1">
        <v>-7.3415999999999997</v>
      </c>
      <c r="V1730" s="1">
        <v>5</v>
      </c>
      <c r="W1730" s="1">
        <v>47.4</v>
      </c>
      <c r="X1730" s="1">
        <v>89095</v>
      </c>
      <c r="Y1730" s="1">
        <f>Table1[[#This Row],[Unit Price]]-Table1[[#This Row],[Discount]]</f>
        <v>8.7999999999999989</v>
      </c>
      <c r="Z1730" s="1" t="s">
        <v>3220</v>
      </c>
    </row>
    <row r="1731" spans="1:26" x14ac:dyDescent="0.2">
      <c r="A1731" s="3">
        <v>1265</v>
      </c>
      <c r="B1731" s="3" t="s">
        <v>2796</v>
      </c>
      <c r="C1731" s="3" t="s">
        <v>1</v>
      </c>
      <c r="D1731" s="3">
        <v>0.05</v>
      </c>
      <c r="E1731" s="3">
        <v>5.28</v>
      </c>
      <c r="F1731" s="3">
        <v>6.26</v>
      </c>
      <c r="G1731" s="3" t="s">
        <v>14</v>
      </c>
      <c r="H1731" s="3" t="s">
        <v>47</v>
      </c>
      <c r="I1731" s="3" t="s">
        <v>24</v>
      </c>
      <c r="J1731" s="3" t="s">
        <v>64</v>
      </c>
      <c r="K1731" s="3" t="s">
        <v>49</v>
      </c>
      <c r="L1731" s="3" t="s">
        <v>2434</v>
      </c>
      <c r="M1731" s="3">
        <v>0.4</v>
      </c>
      <c r="N1731" s="3" t="s">
        <v>8</v>
      </c>
      <c r="O1731" s="3" t="s">
        <v>28</v>
      </c>
      <c r="P1731" s="3" t="s">
        <v>183</v>
      </c>
      <c r="Q1731" s="3" t="s">
        <v>2797</v>
      </c>
      <c r="R1731" s="3">
        <v>73521</v>
      </c>
      <c r="S1731" s="4">
        <v>42166</v>
      </c>
      <c r="T1731" s="4">
        <v>42167</v>
      </c>
      <c r="U1731" s="3">
        <v>-11.375999999999999</v>
      </c>
      <c r="V1731" s="3">
        <v>1</v>
      </c>
      <c r="W1731" s="3">
        <v>7.15</v>
      </c>
      <c r="X1731" s="3">
        <v>89729</v>
      </c>
      <c r="Y1731" s="3">
        <f>Table1[[#This Row],[Unit Price]]-Table1[[#This Row],[Discount]]</f>
        <v>5.23</v>
      </c>
      <c r="Z1731" s="3" t="s">
        <v>3220</v>
      </c>
    </row>
    <row r="1732" spans="1:26" x14ac:dyDescent="0.2">
      <c r="A1732" s="1">
        <v>2779</v>
      </c>
      <c r="B1732" s="1" t="s">
        <v>2798</v>
      </c>
      <c r="C1732" s="1" t="s">
        <v>1</v>
      </c>
      <c r="D1732" s="1">
        <v>0.01</v>
      </c>
      <c r="E1732" s="1">
        <v>35.99</v>
      </c>
      <c r="F1732" s="1">
        <v>5.99</v>
      </c>
      <c r="G1732" s="1" t="s">
        <v>14</v>
      </c>
      <c r="H1732" s="1" t="s">
        <v>70</v>
      </c>
      <c r="I1732" s="1" t="s">
        <v>16</v>
      </c>
      <c r="J1732" s="1" t="s">
        <v>111</v>
      </c>
      <c r="K1732" s="1" t="s">
        <v>26</v>
      </c>
      <c r="L1732" s="1" t="s">
        <v>1348</v>
      </c>
      <c r="M1732" s="1">
        <v>0.38</v>
      </c>
      <c r="N1732" s="1" t="s">
        <v>8</v>
      </c>
      <c r="O1732" s="1" t="s">
        <v>9</v>
      </c>
      <c r="P1732" s="1" t="s">
        <v>73</v>
      </c>
      <c r="Q1732" s="1" t="s">
        <v>2799</v>
      </c>
      <c r="R1732" s="1">
        <v>27893</v>
      </c>
      <c r="S1732" s="2">
        <v>42166</v>
      </c>
      <c r="T1732" s="2">
        <v>42167</v>
      </c>
      <c r="U1732" s="1">
        <v>-60.704000000000001</v>
      </c>
      <c r="V1732" s="1">
        <v>11</v>
      </c>
      <c r="W1732" s="1">
        <v>345.07</v>
      </c>
      <c r="X1732" s="1">
        <v>87161</v>
      </c>
      <c r="Y1732" s="1">
        <f>Table1[[#This Row],[Unit Price]]-Table1[[#This Row],[Discount]]</f>
        <v>35.980000000000004</v>
      </c>
      <c r="Z1732" s="1" t="s">
        <v>3219</v>
      </c>
    </row>
    <row r="1733" spans="1:26" x14ac:dyDescent="0.2">
      <c r="A1733" s="3">
        <v>3251</v>
      </c>
      <c r="B1733" s="3" t="s">
        <v>2800</v>
      </c>
      <c r="C1733" s="3" t="s">
        <v>1</v>
      </c>
      <c r="D1733" s="3">
        <v>0.02</v>
      </c>
      <c r="E1733" s="3">
        <v>5.28</v>
      </c>
      <c r="F1733" s="3">
        <v>6.26</v>
      </c>
      <c r="G1733" s="3" t="s">
        <v>14</v>
      </c>
      <c r="H1733" s="3" t="s">
        <v>70</v>
      </c>
      <c r="I1733" s="3" t="s">
        <v>24</v>
      </c>
      <c r="J1733" s="3" t="s">
        <v>64</v>
      </c>
      <c r="K1733" s="3" t="s">
        <v>49</v>
      </c>
      <c r="L1733" s="3" t="s">
        <v>2434</v>
      </c>
      <c r="M1733" s="3">
        <v>0.4</v>
      </c>
      <c r="N1733" s="3" t="s">
        <v>8</v>
      </c>
      <c r="O1733" s="3" t="s">
        <v>87</v>
      </c>
      <c r="P1733" s="3" t="s">
        <v>88</v>
      </c>
      <c r="Q1733" s="3" t="s">
        <v>89</v>
      </c>
      <c r="R1733" s="3">
        <v>10112</v>
      </c>
      <c r="S1733" s="4">
        <v>42166</v>
      </c>
      <c r="T1733" s="4">
        <v>42167</v>
      </c>
      <c r="U1733" s="3">
        <v>-131.16</v>
      </c>
      <c r="V1733" s="3">
        <v>76</v>
      </c>
      <c r="W1733" s="3">
        <v>412.72</v>
      </c>
      <c r="X1733" s="3">
        <v>39076</v>
      </c>
      <c r="Y1733" s="3">
        <f>Table1[[#This Row],[Unit Price]]-Table1[[#This Row],[Discount]]</f>
        <v>5.2600000000000007</v>
      </c>
      <c r="Z1733" s="3" t="s">
        <v>3222</v>
      </c>
    </row>
    <row r="1734" spans="1:26" x14ac:dyDescent="0.2">
      <c r="A1734" s="1">
        <v>3252</v>
      </c>
      <c r="B1734" s="1" t="s">
        <v>1899</v>
      </c>
      <c r="C1734" s="1" t="s">
        <v>1</v>
      </c>
      <c r="D1734" s="1">
        <v>0.02</v>
      </c>
      <c r="E1734" s="1">
        <v>5.28</v>
      </c>
      <c r="F1734" s="1">
        <v>6.26</v>
      </c>
      <c r="G1734" s="1" t="s">
        <v>14</v>
      </c>
      <c r="H1734" s="1" t="s">
        <v>70</v>
      </c>
      <c r="I1734" s="1" t="s">
        <v>24</v>
      </c>
      <c r="J1734" s="1" t="s">
        <v>64</v>
      </c>
      <c r="K1734" s="1" t="s">
        <v>49</v>
      </c>
      <c r="L1734" s="1" t="s">
        <v>2434</v>
      </c>
      <c r="M1734" s="1">
        <v>0.4</v>
      </c>
      <c r="N1734" s="1" t="s">
        <v>8</v>
      </c>
      <c r="O1734" s="1" t="s">
        <v>87</v>
      </c>
      <c r="P1734" s="1" t="s">
        <v>88</v>
      </c>
      <c r="Q1734" s="1" t="s">
        <v>1900</v>
      </c>
      <c r="R1734" s="1">
        <v>12306</v>
      </c>
      <c r="S1734" s="2">
        <v>42166</v>
      </c>
      <c r="T1734" s="2">
        <v>42167</v>
      </c>
      <c r="U1734" s="1">
        <v>-65.58</v>
      </c>
      <c r="V1734" s="1">
        <v>19</v>
      </c>
      <c r="W1734" s="1">
        <v>103.18</v>
      </c>
      <c r="X1734" s="1">
        <v>87299</v>
      </c>
      <c r="Y1734" s="1">
        <f>Table1[[#This Row],[Unit Price]]-Table1[[#This Row],[Discount]]</f>
        <v>5.2600000000000007</v>
      </c>
      <c r="Z1734" s="1" t="s">
        <v>3222</v>
      </c>
    </row>
    <row r="1735" spans="1:26" x14ac:dyDescent="0.2">
      <c r="A1735" s="3">
        <v>1466</v>
      </c>
      <c r="B1735" s="3" t="s">
        <v>2801</v>
      </c>
      <c r="C1735" s="3" t="s">
        <v>13</v>
      </c>
      <c r="D1735" s="3">
        <v>0</v>
      </c>
      <c r="E1735" s="3">
        <v>65.989999999999995</v>
      </c>
      <c r="F1735" s="3">
        <v>8.99</v>
      </c>
      <c r="G1735" s="3" t="s">
        <v>14</v>
      </c>
      <c r="H1735" s="3" t="s">
        <v>3</v>
      </c>
      <c r="I1735" s="3" t="s">
        <v>16</v>
      </c>
      <c r="J1735" s="3" t="s">
        <v>111</v>
      </c>
      <c r="K1735" s="3" t="s">
        <v>49</v>
      </c>
      <c r="L1735" s="3" t="s">
        <v>2570</v>
      </c>
      <c r="M1735" s="3">
        <v>0.56000000000000005</v>
      </c>
      <c r="N1735" s="3" t="s">
        <v>8</v>
      </c>
      <c r="O1735" s="3" t="s">
        <v>28</v>
      </c>
      <c r="P1735" s="3" t="s">
        <v>109</v>
      </c>
      <c r="Q1735" s="3" t="s">
        <v>1459</v>
      </c>
      <c r="R1735" s="3">
        <v>68601</v>
      </c>
      <c r="S1735" s="4">
        <v>42166</v>
      </c>
      <c r="T1735" s="4">
        <v>42168</v>
      </c>
      <c r="U1735" s="3">
        <v>253.3032</v>
      </c>
      <c r="V1735" s="3">
        <v>10</v>
      </c>
      <c r="W1735" s="3">
        <v>575.07000000000005</v>
      </c>
      <c r="X1735" s="3">
        <v>91115</v>
      </c>
      <c r="Y1735" s="3">
        <f>Table1[[#This Row],[Unit Price]]-Table1[[#This Row],[Discount]]</f>
        <v>65.989999999999995</v>
      </c>
      <c r="Z1735" s="3" t="s">
        <v>3220</v>
      </c>
    </row>
    <row r="1736" spans="1:26" x14ac:dyDescent="0.2">
      <c r="A1736" s="1">
        <v>2649</v>
      </c>
      <c r="B1736" s="1" t="s">
        <v>2802</v>
      </c>
      <c r="C1736" s="1" t="s">
        <v>13</v>
      </c>
      <c r="D1736" s="1">
        <v>0.01</v>
      </c>
      <c r="E1736" s="1">
        <v>39.979999999999997</v>
      </c>
      <c r="F1736" s="1">
        <v>4</v>
      </c>
      <c r="G1736" s="1" t="s">
        <v>14</v>
      </c>
      <c r="H1736" s="1" t="s">
        <v>70</v>
      </c>
      <c r="I1736" s="1" t="s">
        <v>16</v>
      </c>
      <c r="J1736" s="1" t="s">
        <v>17</v>
      </c>
      <c r="K1736" s="1" t="s">
        <v>49</v>
      </c>
      <c r="L1736" s="1" t="s">
        <v>1903</v>
      </c>
      <c r="M1736" s="1">
        <v>0.7</v>
      </c>
      <c r="N1736" s="1" t="s">
        <v>8</v>
      </c>
      <c r="O1736" s="1" t="s">
        <v>87</v>
      </c>
      <c r="P1736" s="1" t="s">
        <v>394</v>
      </c>
      <c r="Q1736" s="1" t="s">
        <v>2306</v>
      </c>
      <c r="R1736" s="1">
        <v>21040</v>
      </c>
      <c r="S1736" s="2">
        <v>42166</v>
      </c>
      <c r="T1736" s="2">
        <v>42167</v>
      </c>
      <c r="U1736" s="1">
        <v>-30.808</v>
      </c>
      <c r="V1736" s="1">
        <v>5</v>
      </c>
      <c r="W1736" s="1">
        <v>203.29</v>
      </c>
      <c r="X1736" s="1">
        <v>88814</v>
      </c>
      <c r="Y1736" s="1">
        <f>Table1[[#This Row],[Unit Price]]-Table1[[#This Row],[Discount]]</f>
        <v>39.97</v>
      </c>
      <c r="Z1736" s="1" t="s">
        <v>3222</v>
      </c>
    </row>
    <row r="1737" spans="1:26" x14ac:dyDescent="0.2">
      <c r="A1737" s="3">
        <v>3008</v>
      </c>
      <c r="B1737" s="3" t="s">
        <v>1494</v>
      </c>
      <c r="C1737" s="3" t="s">
        <v>13</v>
      </c>
      <c r="D1737" s="3">
        <v>0.01</v>
      </c>
      <c r="E1737" s="3">
        <v>12.28</v>
      </c>
      <c r="F1737" s="3">
        <v>6.47</v>
      </c>
      <c r="G1737" s="3" t="s">
        <v>14</v>
      </c>
      <c r="H1737" s="3" t="s">
        <v>47</v>
      </c>
      <c r="I1737" s="3" t="s">
        <v>24</v>
      </c>
      <c r="J1737" s="3" t="s">
        <v>64</v>
      </c>
      <c r="K1737" s="3" t="s">
        <v>49</v>
      </c>
      <c r="L1737" s="3" t="s">
        <v>2534</v>
      </c>
      <c r="M1737" s="3">
        <v>0.38</v>
      </c>
      <c r="N1737" s="3" t="s">
        <v>8</v>
      </c>
      <c r="O1737" s="3" t="s">
        <v>28</v>
      </c>
      <c r="P1737" s="3" t="s">
        <v>60</v>
      </c>
      <c r="Q1737" s="3" t="s">
        <v>1496</v>
      </c>
      <c r="R1737" s="3">
        <v>55343</v>
      </c>
      <c r="S1737" s="4">
        <v>42166</v>
      </c>
      <c r="T1737" s="4">
        <v>42167</v>
      </c>
      <c r="U1737" s="3">
        <v>47.61</v>
      </c>
      <c r="V1737" s="3">
        <v>12</v>
      </c>
      <c r="W1737" s="3">
        <v>160.66</v>
      </c>
      <c r="X1737" s="3">
        <v>89415</v>
      </c>
      <c r="Y1737" s="3">
        <f>Table1[[#This Row],[Unit Price]]-Table1[[#This Row],[Discount]]</f>
        <v>12.27</v>
      </c>
      <c r="Z1737" s="3" t="s">
        <v>3220</v>
      </c>
    </row>
    <row r="1738" spans="1:26" x14ac:dyDescent="0.2">
      <c r="A1738" s="1">
        <v>2543</v>
      </c>
      <c r="B1738" s="1" t="s">
        <v>2803</v>
      </c>
      <c r="C1738" s="1" t="s">
        <v>92</v>
      </c>
      <c r="D1738" s="1">
        <v>0.05</v>
      </c>
      <c r="E1738" s="1">
        <v>15.68</v>
      </c>
      <c r="F1738" s="1">
        <v>3.73</v>
      </c>
      <c r="G1738" s="1" t="s">
        <v>14</v>
      </c>
      <c r="H1738" s="1" t="s">
        <v>3</v>
      </c>
      <c r="I1738" s="1" t="s">
        <v>4</v>
      </c>
      <c r="J1738" s="1" t="s">
        <v>102</v>
      </c>
      <c r="K1738" s="1" t="s">
        <v>18</v>
      </c>
      <c r="L1738" s="1" t="s">
        <v>2703</v>
      </c>
      <c r="M1738" s="1">
        <v>0.46</v>
      </c>
      <c r="N1738" s="1" t="s">
        <v>8</v>
      </c>
      <c r="O1738" s="1" t="s">
        <v>9</v>
      </c>
      <c r="P1738" s="1" t="s">
        <v>218</v>
      </c>
      <c r="Q1738" s="1" t="s">
        <v>2408</v>
      </c>
      <c r="R1738" s="1">
        <v>23223</v>
      </c>
      <c r="S1738" s="2">
        <v>42166</v>
      </c>
      <c r="T1738" s="2">
        <v>42167</v>
      </c>
      <c r="U1738" s="1">
        <v>3.54</v>
      </c>
      <c r="V1738" s="1">
        <v>17</v>
      </c>
      <c r="W1738" s="1">
        <v>257.48</v>
      </c>
      <c r="X1738" s="1">
        <v>87917</v>
      </c>
      <c r="Y1738" s="1">
        <f>Table1[[#This Row],[Unit Price]]-Table1[[#This Row],[Discount]]</f>
        <v>15.629999999999999</v>
      </c>
      <c r="Z1738" s="1" t="s">
        <v>3219</v>
      </c>
    </row>
    <row r="1739" spans="1:26" x14ac:dyDescent="0.2">
      <c r="A1739" s="3">
        <v>2543</v>
      </c>
      <c r="B1739" s="3" t="s">
        <v>2803</v>
      </c>
      <c r="C1739" s="3" t="s">
        <v>92</v>
      </c>
      <c r="D1739" s="3">
        <v>0.02</v>
      </c>
      <c r="E1739" s="3">
        <v>195.99</v>
      </c>
      <c r="F1739" s="3">
        <v>4.2</v>
      </c>
      <c r="G1739" s="3" t="s">
        <v>14</v>
      </c>
      <c r="H1739" s="3" t="s">
        <v>3</v>
      </c>
      <c r="I1739" s="3" t="s">
        <v>16</v>
      </c>
      <c r="J1739" s="3" t="s">
        <v>111</v>
      </c>
      <c r="K1739" s="3" t="s">
        <v>49</v>
      </c>
      <c r="L1739" s="3" t="s">
        <v>2804</v>
      </c>
      <c r="M1739" s="3">
        <v>0.56000000000000005</v>
      </c>
      <c r="N1739" s="3" t="s">
        <v>8</v>
      </c>
      <c r="O1739" s="3" t="s">
        <v>9</v>
      </c>
      <c r="P1739" s="3" t="s">
        <v>218</v>
      </c>
      <c r="Q1739" s="3" t="s">
        <v>2408</v>
      </c>
      <c r="R1739" s="3">
        <v>23223</v>
      </c>
      <c r="S1739" s="4">
        <v>42166</v>
      </c>
      <c r="T1739" s="4">
        <v>42167</v>
      </c>
      <c r="U1739" s="3">
        <v>40.283999999999999</v>
      </c>
      <c r="V1739" s="3">
        <v>19</v>
      </c>
      <c r="W1739" s="3">
        <v>3194.99</v>
      </c>
      <c r="X1739" s="3">
        <v>87917</v>
      </c>
      <c r="Y1739" s="3">
        <f>Table1[[#This Row],[Unit Price]]-Table1[[#This Row],[Discount]]</f>
        <v>195.97</v>
      </c>
      <c r="Z1739" s="3" t="s">
        <v>3219</v>
      </c>
    </row>
    <row r="1740" spans="1:26" x14ac:dyDescent="0.2">
      <c r="A1740" s="1">
        <v>2840</v>
      </c>
      <c r="B1740" s="1" t="s">
        <v>1713</v>
      </c>
      <c r="C1740" s="1" t="s">
        <v>92</v>
      </c>
      <c r="D1740" s="1">
        <v>0.05</v>
      </c>
      <c r="E1740" s="1">
        <v>15.68</v>
      </c>
      <c r="F1740" s="1">
        <v>3.73</v>
      </c>
      <c r="G1740" s="1" t="s">
        <v>14</v>
      </c>
      <c r="H1740" s="1" t="s">
        <v>70</v>
      </c>
      <c r="I1740" s="1" t="s">
        <v>4</v>
      </c>
      <c r="J1740" s="1" t="s">
        <v>102</v>
      </c>
      <c r="K1740" s="1" t="s">
        <v>18</v>
      </c>
      <c r="L1740" s="1" t="s">
        <v>2703</v>
      </c>
      <c r="M1740" s="1">
        <v>0.46</v>
      </c>
      <c r="N1740" s="1" t="s">
        <v>8</v>
      </c>
      <c r="O1740" s="1" t="s">
        <v>9</v>
      </c>
      <c r="P1740" s="1" t="s">
        <v>99</v>
      </c>
      <c r="Q1740" s="1" t="s">
        <v>1715</v>
      </c>
      <c r="R1740" s="1">
        <v>33161</v>
      </c>
      <c r="S1740" s="2">
        <v>42166</v>
      </c>
      <c r="T1740" s="2">
        <v>42168</v>
      </c>
      <c r="U1740" s="1">
        <v>1166.6279999999999</v>
      </c>
      <c r="V1740" s="1">
        <v>17</v>
      </c>
      <c r="W1740" s="1">
        <v>260.01</v>
      </c>
      <c r="X1740" s="1">
        <v>87885</v>
      </c>
      <c r="Y1740" s="1">
        <f>Table1[[#This Row],[Unit Price]]-Table1[[#This Row],[Discount]]</f>
        <v>15.629999999999999</v>
      </c>
      <c r="Z1740" s="1" t="s">
        <v>3219</v>
      </c>
    </row>
    <row r="1741" spans="1:26" x14ac:dyDescent="0.2">
      <c r="A1741" s="3">
        <v>2840</v>
      </c>
      <c r="B1741" s="3" t="s">
        <v>1713</v>
      </c>
      <c r="C1741" s="3" t="s">
        <v>92</v>
      </c>
      <c r="D1741" s="3">
        <v>0</v>
      </c>
      <c r="E1741" s="3">
        <v>14.98</v>
      </c>
      <c r="F1741" s="3">
        <v>8.99</v>
      </c>
      <c r="G1741" s="3" t="s">
        <v>14</v>
      </c>
      <c r="H1741" s="3" t="s">
        <v>70</v>
      </c>
      <c r="I1741" s="3" t="s">
        <v>4</v>
      </c>
      <c r="J1741" s="3" t="s">
        <v>102</v>
      </c>
      <c r="K1741" s="3" t="s">
        <v>18</v>
      </c>
      <c r="L1741" s="3" t="s">
        <v>1462</v>
      </c>
      <c r="M1741" s="3">
        <v>0.39</v>
      </c>
      <c r="N1741" s="3" t="s">
        <v>8</v>
      </c>
      <c r="O1741" s="3" t="s">
        <v>9</v>
      </c>
      <c r="P1741" s="3" t="s">
        <v>99</v>
      </c>
      <c r="Q1741" s="3" t="s">
        <v>1715</v>
      </c>
      <c r="R1741" s="3">
        <v>33161</v>
      </c>
      <c r="S1741" s="4">
        <v>42166</v>
      </c>
      <c r="T1741" s="4">
        <v>42167</v>
      </c>
      <c r="U1741" s="3">
        <v>-40.604199999999999</v>
      </c>
      <c r="V1741" s="3">
        <v>18</v>
      </c>
      <c r="W1741" s="3">
        <v>273.79000000000002</v>
      </c>
      <c r="X1741" s="3">
        <v>87885</v>
      </c>
      <c r="Y1741" s="3">
        <f>Table1[[#This Row],[Unit Price]]-Table1[[#This Row],[Discount]]</f>
        <v>14.98</v>
      </c>
      <c r="Z1741" s="3" t="s">
        <v>3219</v>
      </c>
    </row>
    <row r="1742" spans="1:26" x14ac:dyDescent="0.2">
      <c r="A1742" s="1">
        <v>2840</v>
      </c>
      <c r="B1742" s="1" t="s">
        <v>1713</v>
      </c>
      <c r="C1742" s="1" t="s">
        <v>92</v>
      </c>
      <c r="D1742" s="1">
        <v>0.02</v>
      </c>
      <c r="E1742" s="1">
        <v>38.76</v>
      </c>
      <c r="F1742" s="1">
        <v>13.26</v>
      </c>
      <c r="G1742" s="1" t="s">
        <v>14</v>
      </c>
      <c r="H1742" s="1" t="s">
        <v>70</v>
      </c>
      <c r="I1742" s="1" t="s">
        <v>24</v>
      </c>
      <c r="J1742" s="1" t="s">
        <v>64</v>
      </c>
      <c r="K1742" s="1" t="s">
        <v>49</v>
      </c>
      <c r="L1742" s="1" t="s">
        <v>2805</v>
      </c>
      <c r="M1742" s="1">
        <v>0.36</v>
      </c>
      <c r="N1742" s="1" t="s">
        <v>8</v>
      </c>
      <c r="O1742" s="1" t="s">
        <v>9</v>
      </c>
      <c r="P1742" s="1" t="s">
        <v>99</v>
      </c>
      <c r="Q1742" s="1" t="s">
        <v>1715</v>
      </c>
      <c r="R1742" s="1">
        <v>33161</v>
      </c>
      <c r="S1742" s="2">
        <v>42166</v>
      </c>
      <c r="T1742" s="2">
        <v>42167</v>
      </c>
      <c r="U1742" s="1">
        <v>-294.084</v>
      </c>
      <c r="V1742" s="1">
        <v>1</v>
      </c>
      <c r="W1742" s="1">
        <v>44.62</v>
      </c>
      <c r="X1742" s="1">
        <v>87885</v>
      </c>
      <c r="Y1742" s="1">
        <f>Table1[[#This Row],[Unit Price]]-Table1[[#This Row],[Discount]]</f>
        <v>38.739999999999995</v>
      </c>
      <c r="Z1742" s="1" t="s">
        <v>3219</v>
      </c>
    </row>
    <row r="1743" spans="1:26" x14ac:dyDescent="0.2">
      <c r="A1743" s="3">
        <v>3078</v>
      </c>
      <c r="B1743" s="3" t="s">
        <v>2806</v>
      </c>
      <c r="C1743" s="3" t="s">
        <v>46</v>
      </c>
      <c r="D1743" s="3">
        <v>0.04</v>
      </c>
      <c r="E1743" s="3">
        <v>35.44</v>
      </c>
      <c r="F1743" s="3">
        <v>5.09</v>
      </c>
      <c r="G1743" s="3" t="s">
        <v>14</v>
      </c>
      <c r="H1743" s="3" t="s">
        <v>3</v>
      </c>
      <c r="I1743" s="3" t="s">
        <v>24</v>
      </c>
      <c r="J1743" s="3" t="s">
        <v>64</v>
      </c>
      <c r="K1743" s="3" t="s">
        <v>49</v>
      </c>
      <c r="L1743" s="3" t="s">
        <v>2054</v>
      </c>
      <c r="M1743" s="3">
        <v>0.38</v>
      </c>
      <c r="N1743" s="3" t="s">
        <v>8</v>
      </c>
      <c r="O1743" s="3" t="s">
        <v>87</v>
      </c>
      <c r="P1743" s="3" t="s">
        <v>293</v>
      </c>
      <c r="Q1743" s="3" t="s">
        <v>2807</v>
      </c>
      <c r="R1743" s="3">
        <v>43615</v>
      </c>
      <c r="S1743" s="4">
        <v>42166</v>
      </c>
      <c r="T1743" s="4">
        <v>42166</v>
      </c>
      <c r="U1743" s="3">
        <v>118.6317</v>
      </c>
      <c r="V1743" s="3">
        <v>5</v>
      </c>
      <c r="W1743" s="3">
        <v>171.93</v>
      </c>
      <c r="X1743" s="3">
        <v>88240</v>
      </c>
      <c r="Y1743" s="3">
        <f>Table1[[#This Row],[Unit Price]]-Table1[[#This Row],[Discount]]</f>
        <v>35.4</v>
      </c>
      <c r="Z1743" s="3" t="s">
        <v>3222</v>
      </c>
    </row>
    <row r="1744" spans="1:26" x14ac:dyDescent="0.2">
      <c r="A1744" s="1">
        <v>3078</v>
      </c>
      <c r="B1744" s="1" t="s">
        <v>2806</v>
      </c>
      <c r="C1744" s="1" t="s">
        <v>46</v>
      </c>
      <c r="D1744" s="1">
        <v>0.08</v>
      </c>
      <c r="E1744" s="1">
        <v>3.98</v>
      </c>
      <c r="F1744" s="1">
        <v>0.7</v>
      </c>
      <c r="G1744" s="1" t="s">
        <v>14</v>
      </c>
      <c r="H1744" s="1" t="s">
        <v>3</v>
      </c>
      <c r="I1744" s="1" t="s">
        <v>24</v>
      </c>
      <c r="J1744" s="1" t="s">
        <v>25</v>
      </c>
      <c r="K1744" s="1" t="s">
        <v>26</v>
      </c>
      <c r="L1744" s="1" t="s">
        <v>324</v>
      </c>
      <c r="M1744" s="1">
        <v>0.52</v>
      </c>
      <c r="N1744" s="1" t="s">
        <v>8</v>
      </c>
      <c r="O1744" s="1" t="s">
        <v>87</v>
      </c>
      <c r="P1744" s="1" t="s">
        <v>293</v>
      </c>
      <c r="Q1744" s="1" t="s">
        <v>2807</v>
      </c>
      <c r="R1744" s="1">
        <v>43615</v>
      </c>
      <c r="S1744" s="2">
        <v>42166</v>
      </c>
      <c r="T1744" s="2">
        <v>42169</v>
      </c>
      <c r="U1744" s="1">
        <v>23.303999999999998</v>
      </c>
      <c r="V1744" s="1">
        <v>9</v>
      </c>
      <c r="W1744" s="1">
        <v>35.19</v>
      </c>
      <c r="X1744" s="1">
        <v>88240</v>
      </c>
      <c r="Y1744" s="1">
        <f>Table1[[#This Row],[Unit Price]]-Table1[[#This Row],[Discount]]</f>
        <v>3.9</v>
      </c>
      <c r="Z1744" s="1" t="s">
        <v>3222</v>
      </c>
    </row>
    <row r="1745" spans="1:26" x14ac:dyDescent="0.2">
      <c r="A1745" s="3">
        <v>3079</v>
      </c>
      <c r="B1745" s="3" t="s">
        <v>295</v>
      </c>
      <c r="C1745" s="3" t="s">
        <v>46</v>
      </c>
      <c r="D1745" s="3">
        <v>0.04</v>
      </c>
      <c r="E1745" s="3">
        <v>35.44</v>
      </c>
      <c r="F1745" s="3">
        <v>5.09</v>
      </c>
      <c r="G1745" s="3" t="s">
        <v>14</v>
      </c>
      <c r="H1745" s="3" t="s">
        <v>3</v>
      </c>
      <c r="I1745" s="3" t="s">
        <v>24</v>
      </c>
      <c r="J1745" s="3" t="s">
        <v>64</v>
      </c>
      <c r="K1745" s="3" t="s">
        <v>49</v>
      </c>
      <c r="L1745" s="3" t="s">
        <v>2054</v>
      </c>
      <c r="M1745" s="3">
        <v>0.38</v>
      </c>
      <c r="N1745" s="3" t="s">
        <v>8</v>
      </c>
      <c r="O1745" s="3" t="s">
        <v>87</v>
      </c>
      <c r="P1745" s="3" t="s">
        <v>296</v>
      </c>
      <c r="Q1745" s="3" t="s">
        <v>297</v>
      </c>
      <c r="R1745" s="3">
        <v>19112</v>
      </c>
      <c r="S1745" s="4">
        <v>42166</v>
      </c>
      <c r="T1745" s="4">
        <v>42166</v>
      </c>
      <c r="U1745" s="3">
        <v>150.72</v>
      </c>
      <c r="V1745" s="3">
        <v>21</v>
      </c>
      <c r="W1745" s="3">
        <v>722.1</v>
      </c>
      <c r="X1745" s="3">
        <v>53476</v>
      </c>
      <c r="Y1745" s="3">
        <f>Table1[[#This Row],[Unit Price]]-Table1[[#This Row],[Discount]]</f>
        <v>35.4</v>
      </c>
      <c r="Z1745" s="3" t="s">
        <v>3222</v>
      </c>
    </row>
    <row r="1746" spans="1:26" x14ac:dyDescent="0.2">
      <c r="A1746" s="1">
        <v>3079</v>
      </c>
      <c r="B1746" s="1" t="s">
        <v>295</v>
      </c>
      <c r="C1746" s="1" t="s">
        <v>46</v>
      </c>
      <c r="D1746" s="1">
        <v>0.08</v>
      </c>
      <c r="E1746" s="1">
        <v>3.98</v>
      </c>
      <c r="F1746" s="1">
        <v>0.7</v>
      </c>
      <c r="G1746" s="1" t="s">
        <v>14</v>
      </c>
      <c r="H1746" s="1" t="s">
        <v>3</v>
      </c>
      <c r="I1746" s="1" t="s">
        <v>24</v>
      </c>
      <c r="J1746" s="1" t="s">
        <v>25</v>
      </c>
      <c r="K1746" s="1" t="s">
        <v>26</v>
      </c>
      <c r="L1746" s="1" t="s">
        <v>324</v>
      </c>
      <c r="M1746" s="1">
        <v>0.52</v>
      </c>
      <c r="N1746" s="1" t="s">
        <v>8</v>
      </c>
      <c r="O1746" s="1" t="s">
        <v>87</v>
      </c>
      <c r="P1746" s="1" t="s">
        <v>296</v>
      </c>
      <c r="Q1746" s="1" t="s">
        <v>297</v>
      </c>
      <c r="R1746" s="1">
        <v>19112</v>
      </c>
      <c r="S1746" s="2">
        <v>42166</v>
      </c>
      <c r="T1746" s="2">
        <v>42169</v>
      </c>
      <c r="U1746" s="1">
        <v>19.420000000000002</v>
      </c>
      <c r="V1746" s="1">
        <v>36</v>
      </c>
      <c r="W1746" s="1">
        <v>140.78</v>
      </c>
      <c r="X1746" s="1">
        <v>53476</v>
      </c>
      <c r="Y1746" s="1">
        <f>Table1[[#This Row],[Unit Price]]-Table1[[#This Row],[Discount]]</f>
        <v>3.9</v>
      </c>
      <c r="Z1746" s="1" t="s">
        <v>3222</v>
      </c>
    </row>
    <row r="1747" spans="1:26" x14ac:dyDescent="0.2">
      <c r="A1747" s="3">
        <v>3079</v>
      </c>
      <c r="B1747" s="3" t="s">
        <v>295</v>
      </c>
      <c r="C1747" s="3" t="s">
        <v>46</v>
      </c>
      <c r="D1747" s="3">
        <v>0.01</v>
      </c>
      <c r="E1747" s="3">
        <v>1.76</v>
      </c>
      <c r="F1747" s="3">
        <v>0.7</v>
      </c>
      <c r="G1747" s="3" t="s">
        <v>14</v>
      </c>
      <c r="H1747" s="3" t="s">
        <v>3</v>
      </c>
      <c r="I1747" s="3" t="s">
        <v>24</v>
      </c>
      <c r="J1747" s="3" t="s">
        <v>25</v>
      </c>
      <c r="K1747" s="3" t="s">
        <v>26</v>
      </c>
      <c r="L1747" s="3" t="s">
        <v>1639</v>
      </c>
      <c r="M1747" s="3">
        <v>0.56000000000000005</v>
      </c>
      <c r="N1747" s="3" t="s">
        <v>8</v>
      </c>
      <c r="O1747" s="3" t="s">
        <v>87</v>
      </c>
      <c r="P1747" s="3" t="s">
        <v>296</v>
      </c>
      <c r="Q1747" s="3" t="s">
        <v>297</v>
      </c>
      <c r="R1747" s="3">
        <v>19112</v>
      </c>
      <c r="S1747" s="4">
        <v>42166</v>
      </c>
      <c r="T1747" s="4">
        <v>42167</v>
      </c>
      <c r="U1747" s="3">
        <v>3.13</v>
      </c>
      <c r="V1747" s="3">
        <v>71</v>
      </c>
      <c r="W1747" s="3">
        <v>129.72</v>
      </c>
      <c r="X1747" s="3">
        <v>53476</v>
      </c>
      <c r="Y1747" s="3">
        <f>Table1[[#This Row],[Unit Price]]-Table1[[#This Row],[Discount]]</f>
        <v>1.75</v>
      </c>
      <c r="Z1747" s="3" t="s">
        <v>3222</v>
      </c>
    </row>
    <row r="1748" spans="1:26" x14ac:dyDescent="0.2">
      <c r="A1748" s="1">
        <v>3079</v>
      </c>
      <c r="B1748" s="1" t="s">
        <v>295</v>
      </c>
      <c r="C1748" s="1" t="s">
        <v>46</v>
      </c>
      <c r="D1748" s="1">
        <v>0.01</v>
      </c>
      <c r="E1748" s="1">
        <v>193.17</v>
      </c>
      <c r="F1748" s="1">
        <v>19.989999999999998</v>
      </c>
      <c r="G1748" s="1" t="s">
        <v>63</v>
      </c>
      <c r="H1748" s="1" t="s">
        <v>3</v>
      </c>
      <c r="I1748" s="1" t="s">
        <v>24</v>
      </c>
      <c r="J1748" s="1" t="s">
        <v>54</v>
      </c>
      <c r="K1748" s="1" t="s">
        <v>49</v>
      </c>
      <c r="L1748" s="1" t="s">
        <v>1558</v>
      </c>
      <c r="M1748" s="1">
        <v>0.71</v>
      </c>
      <c r="N1748" s="1" t="s">
        <v>8</v>
      </c>
      <c r="O1748" s="1" t="s">
        <v>87</v>
      </c>
      <c r="P1748" s="1" t="s">
        <v>296</v>
      </c>
      <c r="Q1748" s="1" t="s">
        <v>297</v>
      </c>
      <c r="R1748" s="1">
        <v>19112</v>
      </c>
      <c r="S1748" s="2">
        <v>42166</v>
      </c>
      <c r="T1748" s="2">
        <v>42166</v>
      </c>
      <c r="U1748" s="1">
        <v>1141.07</v>
      </c>
      <c r="V1748" s="1">
        <v>63</v>
      </c>
      <c r="W1748" s="1">
        <v>12190.98</v>
      </c>
      <c r="X1748" s="1">
        <v>53476</v>
      </c>
      <c r="Y1748" s="1">
        <f>Table1[[#This Row],[Unit Price]]-Table1[[#This Row],[Discount]]</f>
        <v>193.16</v>
      </c>
      <c r="Z1748" s="1" t="s">
        <v>3222</v>
      </c>
    </row>
    <row r="1749" spans="1:26" x14ac:dyDescent="0.2">
      <c r="A1749" s="3">
        <v>2046</v>
      </c>
      <c r="B1749" s="3" t="s">
        <v>2808</v>
      </c>
      <c r="C1749" s="3" t="s">
        <v>1</v>
      </c>
      <c r="D1749" s="3">
        <v>0.04</v>
      </c>
      <c r="E1749" s="3">
        <v>4.28</v>
      </c>
      <c r="F1749" s="3">
        <v>5.68</v>
      </c>
      <c r="G1749" s="3" t="s">
        <v>14</v>
      </c>
      <c r="H1749" s="3" t="s">
        <v>70</v>
      </c>
      <c r="I1749" s="3" t="s">
        <v>24</v>
      </c>
      <c r="J1749" s="3" t="s">
        <v>64</v>
      </c>
      <c r="K1749" s="3" t="s">
        <v>49</v>
      </c>
      <c r="L1749" s="3" t="s">
        <v>2809</v>
      </c>
      <c r="M1749" s="3">
        <v>0.4</v>
      </c>
      <c r="N1749" s="3" t="s">
        <v>8</v>
      </c>
      <c r="O1749" s="3" t="s">
        <v>28</v>
      </c>
      <c r="P1749" s="3" t="s">
        <v>513</v>
      </c>
      <c r="Q1749" s="3" t="s">
        <v>2810</v>
      </c>
      <c r="R1749" s="3">
        <v>67901</v>
      </c>
      <c r="S1749" s="4">
        <v>42167</v>
      </c>
      <c r="T1749" s="4">
        <v>42169</v>
      </c>
      <c r="U1749" s="3">
        <v>-27.375</v>
      </c>
      <c r="V1749" s="3">
        <v>7</v>
      </c>
      <c r="W1749" s="3">
        <v>31.54</v>
      </c>
      <c r="X1749" s="3">
        <v>88219</v>
      </c>
      <c r="Y1749" s="3">
        <f>Table1[[#This Row],[Unit Price]]-Table1[[#This Row],[Discount]]</f>
        <v>4.24</v>
      </c>
      <c r="Z1749" s="3" t="s">
        <v>3220</v>
      </c>
    </row>
    <row r="1750" spans="1:26" x14ac:dyDescent="0.2">
      <c r="A1750" s="1">
        <v>2046</v>
      </c>
      <c r="B1750" s="1" t="s">
        <v>2808</v>
      </c>
      <c r="C1750" s="1" t="s">
        <v>1</v>
      </c>
      <c r="D1750" s="1">
        <v>0.06</v>
      </c>
      <c r="E1750" s="1">
        <v>376.13</v>
      </c>
      <c r="F1750" s="1">
        <v>85.63</v>
      </c>
      <c r="G1750" s="1" t="s">
        <v>2</v>
      </c>
      <c r="H1750" s="1" t="s">
        <v>70</v>
      </c>
      <c r="I1750" s="1" t="s">
        <v>4</v>
      </c>
      <c r="J1750" s="1" t="s">
        <v>5</v>
      </c>
      <c r="K1750" s="1" t="s">
        <v>6</v>
      </c>
      <c r="L1750" s="1" t="s">
        <v>2811</v>
      </c>
      <c r="M1750" s="1">
        <v>0.74</v>
      </c>
      <c r="N1750" s="1" t="s">
        <v>8</v>
      </c>
      <c r="O1750" s="1" t="s">
        <v>28</v>
      </c>
      <c r="P1750" s="1" t="s">
        <v>513</v>
      </c>
      <c r="Q1750" s="1" t="s">
        <v>2810</v>
      </c>
      <c r="R1750" s="1">
        <v>67901</v>
      </c>
      <c r="S1750" s="2">
        <v>42167</v>
      </c>
      <c r="T1750" s="2">
        <v>42169</v>
      </c>
      <c r="U1750" s="1">
        <v>-435.75749999999999</v>
      </c>
      <c r="V1750" s="1">
        <v>13</v>
      </c>
      <c r="W1750" s="1">
        <v>4634.6899999999996</v>
      </c>
      <c r="X1750" s="1">
        <v>88219</v>
      </c>
      <c r="Y1750" s="1">
        <f>Table1[[#This Row],[Unit Price]]-Table1[[#This Row],[Discount]]</f>
        <v>376.07</v>
      </c>
      <c r="Z1750" s="1" t="s">
        <v>3220</v>
      </c>
    </row>
    <row r="1751" spans="1:26" x14ac:dyDescent="0.2">
      <c r="A1751" s="3">
        <v>2046</v>
      </c>
      <c r="B1751" s="3" t="s">
        <v>2808</v>
      </c>
      <c r="C1751" s="3" t="s">
        <v>1</v>
      </c>
      <c r="D1751" s="3">
        <v>0.06</v>
      </c>
      <c r="E1751" s="3">
        <v>424.21</v>
      </c>
      <c r="F1751" s="3">
        <v>110.2</v>
      </c>
      <c r="G1751" s="3" t="s">
        <v>2</v>
      </c>
      <c r="H1751" s="3" t="s">
        <v>70</v>
      </c>
      <c r="I1751" s="3" t="s">
        <v>4</v>
      </c>
      <c r="J1751" s="3" t="s">
        <v>5</v>
      </c>
      <c r="K1751" s="3" t="s">
        <v>6</v>
      </c>
      <c r="L1751" s="3" t="s">
        <v>891</v>
      </c>
      <c r="M1751" s="3">
        <v>0.67</v>
      </c>
      <c r="N1751" s="3" t="s">
        <v>8</v>
      </c>
      <c r="O1751" s="3" t="s">
        <v>28</v>
      </c>
      <c r="P1751" s="3" t="s">
        <v>513</v>
      </c>
      <c r="Q1751" s="3" t="s">
        <v>2810</v>
      </c>
      <c r="R1751" s="3">
        <v>67901</v>
      </c>
      <c r="S1751" s="4">
        <v>42167</v>
      </c>
      <c r="T1751" s="4">
        <v>42168</v>
      </c>
      <c r="U1751" s="3">
        <v>682.53</v>
      </c>
      <c r="V1751" s="3">
        <v>17</v>
      </c>
      <c r="W1751" s="3">
        <v>7304.03</v>
      </c>
      <c r="X1751" s="3">
        <v>88219</v>
      </c>
      <c r="Y1751" s="3">
        <f>Table1[[#This Row],[Unit Price]]-Table1[[#This Row],[Discount]]</f>
        <v>424.15</v>
      </c>
      <c r="Z1751" s="3" t="s">
        <v>3220</v>
      </c>
    </row>
    <row r="1752" spans="1:26" x14ac:dyDescent="0.2">
      <c r="A1752" s="1">
        <v>2046</v>
      </c>
      <c r="B1752" s="1" t="s">
        <v>2808</v>
      </c>
      <c r="C1752" s="1" t="s">
        <v>1</v>
      </c>
      <c r="D1752" s="1">
        <v>0.06</v>
      </c>
      <c r="E1752" s="1">
        <v>195.99</v>
      </c>
      <c r="F1752" s="1">
        <v>8.99</v>
      </c>
      <c r="G1752" s="1" t="s">
        <v>14</v>
      </c>
      <c r="H1752" s="1" t="s">
        <v>70</v>
      </c>
      <c r="I1752" s="1" t="s">
        <v>16</v>
      </c>
      <c r="J1752" s="1" t="s">
        <v>111</v>
      </c>
      <c r="K1752" s="1" t="s">
        <v>49</v>
      </c>
      <c r="L1752" s="1" t="s">
        <v>1319</v>
      </c>
      <c r="M1752" s="1">
        <v>0.6</v>
      </c>
      <c r="N1752" s="1" t="s">
        <v>8</v>
      </c>
      <c r="O1752" s="1" t="s">
        <v>28</v>
      </c>
      <c r="P1752" s="1" t="s">
        <v>513</v>
      </c>
      <c r="Q1752" s="1" t="s">
        <v>2810</v>
      </c>
      <c r="R1752" s="1">
        <v>67901</v>
      </c>
      <c r="S1752" s="2">
        <v>42167</v>
      </c>
      <c r="T1752" s="2">
        <v>42169</v>
      </c>
      <c r="U1752" s="1">
        <v>-277.22199999999998</v>
      </c>
      <c r="V1752" s="1">
        <v>4</v>
      </c>
      <c r="W1752" s="1">
        <v>632.65</v>
      </c>
      <c r="X1752" s="1">
        <v>88219</v>
      </c>
      <c r="Y1752" s="1">
        <f>Table1[[#This Row],[Unit Price]]-Table1[[#This Row],[Discount]]</f>
        <v>195.93</v>
      </c>
      <c r="Z1752" s="1" t="s">
        <v>3220</v>
      </c>
    </row>
    <row r="1753" spans="1:26" x14ac:dyDescent="0.2">
      <c r="A1753" s="3">
        <v>62</v>
      </c>
      <c r="B1753" s="3" t="s">
        <v>2443</v>
      </c>
      <c r="C1753" s="3" t="s">
        <v>13</v>
      </c>
      <c r="D1753" s="3">
        <v>0.04</v>
      </c>
      <c r="E1753" s="3">
        <v>29.14</v>
      </c>
      <c r="F1753" s="3">
        <v>4.8600000000000003</v>
      </c>
      <c r="G1753" s="3" t="s">
        <v>14</v>
      </c>
      <c r="H1753" s="3" t="s">
        <v>70</v>
      </c>
      <c r="I1753" s="3" t="s">
        <v>24</v>
      </c>
      <c r="J1753" s="3" t="s">
        <v>64</v>
      </c>
      <c r="K1753" s="3" t="s">
        <v>26</v>
      </c>
      <c r="L1753" s="3" t="s">
        <v>2812</v>
      </c>
      <c r="M1753" s="3">
        <v>0.38</v>
      </c>
      <c r="N1753" s="3" t="s">
        <v>8</v>
      </c>
      <c r="O1753" s="3" t="s">
        <v>28</v>
      </c>
      <c r="P1753" s="3" t="s">
        <v>163</v>
      </c>
      <c r="Q1753" s="3" t="s">
        <v>2445</v>
      </c>
      <c r="R1753" s="3">
        <v>78664</v>
      </c>
      <c r="S1753" s="4">
        <v>42167</v>
      </c>
      <c r="T1753" s="4">
        <v>42169</v>
      </c>
      <c r="U1753" s="3">
        <v>349.40910000000002</v>
      </c>
      <c r="V1753" s="3">
        <v>17</v>
      </c>
      <c r="W1753" s="3">
        <v>506.39</v>
      </c>
      <c r="X1753" s="3">
        <v>87408</v>
      </c>
      <c r="Y1753" s="3">
        <f>Table1[[#This Row],[Unit Price]]-Table1[[#This Row],[Discount]]</f>
        <v>29.1</v>
      </c>
      <c r="Z1753" s="3" t="s">
        <v>3220</v>
      </c>
    </row>
    <row r="1754" spans="1:26" x14ac:dyDescent="0.2">
      <c r="A1754" s="1">
        <v>387</v>
      </c>
      <c r="B1754" s="1" t="s">
        <v>2813</v>
      </c>
      <c r="C1754" s="1" t="s">
        <v>13</v>
      </c>
      <c r="D1754" s="1">
        <v>0.1</v>
      </c>
      <c r="E1754" s="1">
        <v>8.8800000000000008</v>
      </c>
      <c r="F1754" s="1">
        <v>6.28</v>
      </c>
      <c r="G1754" s="1" t="s">
        <v>63</v>
      </c>
      <c r="H1754" s="1" t="s">
        <v>70</v>
      </c>
      <c r="I1754" s="1" t="s">
        <v>24</v>
      </c>
      <c r="J1754" s="1" t="s">
        <v>48</v>
      </c>
      <c r="K1754" s="1" t="s">
        <v>49</v>
      </c>
      <c r="L1754" s="1" t="s">
        <v>196</v>
      </c>
      <c r="M1754" s="1">
        <v>0.35</v>
      </c>
      <c r="N1754" s="1" t="s">
        <v>8</v>
      </c>
      <c r="O1754" s="1" t="s">
        <v>28</v>
      </c>
      <c r="P1754" s="1" t="s">
        <v>109</v>
      </c>
      <c r="Q1754" s="1" t="s">
        <v>2814</v>
      </c>
      <c r="R1754" s="1">
        <v>68801</v>
      </c>
      <c r="S1754" s="2">
        <v>42167</v>
      </c>
      <c r="T1754" s="2">
        <v>42169</v>
      </c>
      <c r="U1754" s="1">
        <v>-27.283750000000001</v>
      </c>
      <c r="V1754" s="1">
        <v>15</v>
      </c>
      <c r="W1754" s="1">
        <v>126.9</v>
      </c>
      <c r="X1754" s="1">
        <v>90339</v>
      </c>
      <c r="Y1754" s="1">
        <f>Table1[[#This Row],[Unit Price]]-Table1[[#This Row],[Discount]]</f>
        <v>8.7800000000000011</v>
      </c>
      <c r="Z1754" s="1" t="s">
        <v>3220</v>
      </c>
    </row>
    <row r="1755" spans="1:26" x14ac:dyDescent="0.2">
      <c r="A1755" s="3">
        <v>1016</v>
      </c>
      <c r="B1755" s="3" t="s">
        <v>2815</v>
      </c>
      <c r="C1755" s="3" t="s">
        <v>13</v>
      </c>
      <c r="D1755" s="3">
        <v>0.02</v>
      </c>
      <c r="E1755" s="3">
        <v>6.48</v>
      </c>
      <c r="F1755" s="3">
        <v>7.86</v>
      </c>
      <c r="G1755" s="3" t="s">
        <v>63</v>
      </c>
      <c r="H1755" s="3" t="s">
        <v>47</v>
      </c>
      <c r="I1755" s="3" t="s">
        <v>24</v>
      </c>
      <c r="J1755" s="3" t="s">
        <v>64</v>
      </c>
      <c r="K1755" s="3" t="s">
        <v>49</v>
      </c>
      <c r="L1755" s="3" t="s">
        <v>836</v>
      </c>
      <c r="M1755" s="3">
        <v>0.37</v>
      </c>
      <c r="N1755" s="3" t="s">
        <v>8</v>
      </c>
      <c r="O1755" s="3" t="s">
        <v>9</v>
      </c>
      <c r="P1755" s="3" t="s">
        <v>73</v>
      </c>
      <c r="Q1755" s="3" t="s">
        <v>2816</v>
      </c>
      <c r="R1755" s="3">
        <v>28806</v>
      </c>
      <c r="S1755" s="4">
        <v>42167</v>
      </c>
      <c r="T1755" s="4">
        <v>42168</v>
      </c>
      <c r="U1755" s="3">
        <v>111.22199999999999</v>
      </c>
      <c r="V1755" s="3">
        <v>1</v>
      </c>
      <c r="W1755" s="3">
        <v>11.41</v>
      </c>
      <c r="X1755" s="3">
        <v>88389</v>
      </c>
      <c r="Y1755" s="3">
        <f>Table1[[#This Row],[Unit Price]]-Table1[[#This Row],[Discount]]</f>
        <v>6.4600000000000009</v>
      </c>
      <c r="Z1755" s="3" t="s">
        <v>3219</v>
      </c>
    </row>
    <row r="1756" spans="1:26" x14ac:dyDescent="0.2">
      <c r="A1756" s="1">
        <v>1745</v>
      </c>
      <c r="B1756" s="1" t="s">
        <v>335</v>
      </c>
      <c r="C1756" s="1" t="s">
        <v>13</v>
      </c>
      <c r="D1756" s="1">
        <v>0.04</v>
      </c>
      <c r="E1756" s="1">
        <v>124.49</v>
      </c>
      <c r="F1756" s="1">
        <v>51.94</v>
      </c>
      <c r="G1756" s="1" t="s">
        <v>2</v>
      </c>
      <c r="H1756" s="1" t="s">
        <v>15</v>
      </c>
      <c r="I1756" s="1" t="s">
        <v>4</v>
      </c>
      <c r="J1756" s="1" t="s">
        <v>5</v>
      </c>
      <c r="K1756" s="1" t="s">
        <v>6</v>
      </c>
      <c r="L1756" s="1" t="s">
        <v>1125</v>
      </c>
      <c r="M1756" s="1">
        <v>0.63</v>
      </c>
      <c r="N1756" s="1" t="s">
        <v>8</v>
      </c>
      <c r="O1756" s="1" t="s">
        <v>9</v>
      </c>
      <c r="P1756" s="1" t="s">
        <v>51</v>
      </c>
      <c r="Q1756" s="1" t="s">
        <v>337</v>
      </c>
      <c r="R1756" s="1">
        <v>30305</v>
      </c>
      <c r="S1756" s="2">
        <v>42167</v>
      </c>
      <c r="T1756" s="2">
        <v>42169</v>
      </c>
      <c r="U1756" s="1">
        <v>-247.55157</v>
      </c>
      <c r="V1756" s="1">
        <v>4</v>
      </c>
      <c r="W1756" s="1">
        <v>605.82000000000005</v>
      </c>
      <c r="X1756" s="1">
        <v>12224</v>
      </c>
      <c r="Y1756" s="1">
        <f>Table1[[#This Row],[Unit Price]]-Table1[[#This Row],[Discount]]</f>
        <v>124.44999999999999</v>
      </c>
      <c r="Z1756" s="1" t="s">
        <v>3219</v>
      </c>
    </row>
    <row r="1757" spans="1:26" x14ac:dyDescent="0.2">
      <c r="A1757" s="3">
        <v>1745</v>
      </c>
      <c r="B1757" s="3" t="s">
        <v>335</v>
      </c>
      <c r="C1757" s="3" t="s">
        <v>13</v>
      </c>
      <c r="D1757" s="3">
        <v>0.1</v>
      </c>
      <c r="E1757" s="3">
        <v>35.99</v>
      </c>
      <c r="F1757" s="3">
        <v>5</v>
      </c>
      <c r="G1757" s="3" t="s">
        <v>14</v>
      </c>
      <c r="H1757" s="3" t="s">
        <v>15</v>
      </c>
      <c r="I1757" s="3" t="s">
        <v>16</v>
      </c>
      <c r="J1757" s="3" t="s">
        <v>111</v>
      </c>
      <c r="K1757" s="3" t="s">
        <v>26</v>
      </c>
      <c r="L1757" s="3" t="s">
        <v>1825</v>
      </c>
      <c r="M1757" s="3">
        <v>0.82</v>
      </c>
      <c r="N1757" s="3" t="s">
        <v>8</v>
      </c>
      <c r="O1757" s="3" t="s">
        <v>9</v>
      </c>
      <c r="P1757" s="3" t="s">
        <v>51</v>
      </c>
      <c r="Q1757" s="3" t="s">
        <v>337</v>
      </c>
      <c r="R1757" s="3">
        <v>30305</v>
      </c>
      <c r="S1757" s="4">
        <v>42167</v>
      </c>
      <c r="T1757" s="4">
        <v>42167</v>
      </c>
      <c r="U1757" s="3">
        <v>-277.20924000000002</v>
      </c>
      <c r="V1757" s="3">
        <v>54</v>
      </c>
      <c r="W1757" s="3">
        <v>1569</v>
      </c>
      <c r="X1757" s="3">
        <v>12224</v>
      </c>
      <c r="Y1757" s="3">
        <f>Table1[[#This Row],[Unit Price]]-Table1[[#This Row],[Discount]]</f>
        <v>35.89</v>
      </c>
      <c r="Z1757" s="3" t="s">
        <v>3219</v>
      </c>
    </row>
    <row r="1758" spans="1:26" x14ac:dyDescent="0.2">
      <c r="A1758" s="1">
        <v>1748</v>
      </c>
      <c r="B1758" s="1" t="s">
        <v>2817</v>
      </c>
      <c r="C1758" s="1" t="s">
        <v>13</v>
      </c>
      <c r="D1758" s="1">
        <v>0.04</v>
      </c>
      <c r="E1758" s="1">
        <v>124.49</v>
      </c>
      <c r="F1758" s="1">
        <v>51.94</v>
      </c>
      <c r="G1758" s="1" t="s">
        <v>2</v>
      </c>
      <c r="H1758" s="1" t="s">
        <v>15</v>
      </c>
      <c r="I1758" s="1" t="s">
        <v>4</v>
      </c>
      <c r="J1758" s="1" t="s">
        <v>5</v>
      </c>
      <c r="K1758" s="1" t="s">
        <v>6</v>
      </c>
      <c r="L1758" s="1" t="s">
        <v>1125</v>
      </c>
      <c r="M1758" s="1">
        <v>0.63</v>
      </c>
      <c r="N1758" s="1" t="s">
        <v>8</v>
      </c>
      <c r="O1758" s="1" t="s">
        <v>28</v>
      </c>
      <c r="P1758" s="1" t="s">
        <v>183</v>
      </c>
      <c r="Q1758" s="1" t="s">
        <v>2818</v>
      </c>
      <c r="R1758" s="1">
        <v>73703</v>
      </c>
      <c r="S1758" s="2">
        <v>42167</v>
      </c>
      <c r="T1758" s="2">
        <v>42169</v>
      </c>
      <c r="U1758" s="1">
        <v>-93.064499999999995</v>
      </c>
      <c r="V1758" s="1">
        <v>1</v>
      </c>
      <c r="W1758" s="1">
        <v>151.46</v>
      </c>
      <c r="X1758" s="1">
        <v>87245</v>
      </c>
      <c r="Y1758" s="1">
        <f>Table1[[#This Row],[Unit Price]]-Table1[[#This Row],[Discount]]</f>
        <v>124.44999999999999</v>
      </c>
      <c r="Z1758" s="1" t="s">
        <v>3220</v>
      </c>
    </row>
    <row r="1759" spans="1:26" x14ac:dyDescent="0.2">
      <c r="A1759" s="3">
        <v>1781</v>
      </c>
      <c r="B1759" s="3" t="s">
        <v>275</v>
      </c>
      <c r="C1759" s="3" t="s">
        <v>13</v>
      </c>
      <c r="D1759" s="3">
        <v>0</v>
      </c>
      <c r="E1759" s="3">
        <v>55.48</v>
      </c>
      <c r="F1759" s="3">
        <v>14.3</v>
      </c>
      <c r="G1759" s="3" t="s">
        <v>14</v>
      </c>
      <c r="H1759" s="3" t="s">
        <v>70</v>
      </c>
      <c r="I1759" s="3" t="s">
        <v>24</v>
      </c>
      <c r="J1759" s="3" t="s">
        <v>64</v>
      </c>
      <c r="K1759" s="3" t="s">
        <v>49</v>
      </c>
      <c r="L1759" s="3" t="s">
        <v>823</v>
      </c>
      <c r="M1759" s="3">
        <v>0.37</v>
      </c>
      <c r="N1759" s="3" t="s">
        <v>8</v>
      </c>
      <c r="O1759" s="3" t="s">
        <v>35</v>
      </c>
      <c r="P1759" s="3" t="s">
        <v>66</v>
      </c>
      <c r="Q1759" s="3" t="s">
        <v>277</v>
      </c>
      <c r="R1759" s="3">
        <v>94070</v>
      </c>
      <c r="S1759" s="4">
        <v>42167</v>
      </c>
      <c r="T1759" s="4">
        <v>42169</v>
      </c>
      <c r="U1759" s="3">
        <v>454.44779999999997</v>
      </c>
      <c r="V1759" s="3">
        <v>11</v>
      </c>
      <c r="W1759" s="3">
        <v>658.62</v>
      </c>
      <c r="X1759" s="3">
        <v>89857</v>
      </c>
      <c r="Y1759" s="3">
        <f>Table1[[#This Row],[Unit Price]]-Table1[[#This Row],[Discount]]</f>
        <v>55.48</v>
      </c>
      <c r="Z1759" s="3" t="s">
        <v>3221</v>
      </c>
    </row>
    <row r="1760" spans="1:26" x14ac:dyDescent="0.2">
      <c r="A1760" s="1">
        <v>2257</v>
      </c>
      <c r="B1760" s="1" t="s">
        <v>2819</v>
      </c>
      <c r="C1760" s="1" t="s">
        <v>13</v>
      </c>
      <c r="D1760" s="1">
        <v>0.06</v>
      </c>
      <c r="E1760" s="1">
        <v>6.68</v>
      </c>
      <c r="F1760" s="1">
        <v>6.93</v>
      </c>
      <c r="G1760" s="1" t="s">
        <v>14</v>
      </c>
      <c r="H1760" s="1" t="s">
        <v>70</v>
      </c>
      <c r="I1760" s="1" t="s">
        <v>24</v>
      </c>
      <c r="J1760" s="1" t="s">
        <v>64</v>
      </c>
      <c r="K1760" s="1" t="s">
        <v>49</v>
      </c>
      <c r="L1760" s="1" t="s">
        <v>952</v>
      </c>
      <c r="M1760" s="1">
        <v>0.37</v>
      </c>
      <c r="N1760" s="1" t="s">
        <v>8</v>
      </c>
      <c r="O1760" s="1" t="s">
        <v>9</v>
      </c>
      <c r="P1760" s="1" t="s">
        <v>73</v>
      </c>
      <c r="Q1760" s="1" t="s">
        <v>2820</v>
      </c>
      <c r="R1760" s="1">
        <v>27604</v>
      </c>
      <c r="S1760" s="2">
        <v>42167</v>
      </c>
      <c r="T1760" s="2">
        <v>42168</v>
      </c>
      <c r="U1760" s="1">
        <v>7.6245000000000003</v>
      </c>
      <c r="V1760" s="1">
        <v>14</v>
      </c>
      <c r="W1760" s="1">
        <v>91.92</v>
      </c>
      <c r="X1760" s="1">
        <v>87965</v>
      </c>
      <c r="Y1760" s="1">
        <f>Table1[[#This Row],[Unit Price]]-Table1[[#This Row],[Discount]]</f>
        <v>6.62</v>
      </c>
      <c r="Z1760" s="1" t="s">
        <v>3219</v>
      </c>
    </row>
    <row r="1761" spans="1:26" x14ac:dyDescent="0.2">
      <c r="A1761" s="3">
        <v>1466</v>
      </c>
      <c r="B1761" s="3" t="s">
        <v>2801</v>
      </c>
      <c r="C1761" s="3" t="s">
        <v>23</v>
      </c>
      <c r="D1761" s="3">
        <v>0.04</v>
      </c>
      <c r="E1761" s="3">
        <v>130.97999999999999</v>
      </c>
      <c r="F1761" s="3">
        <v>54.74</v>
      </c>
      <c r="G1761" s="3" t="s">
        <v>2</v>
      </c>
      <c r="H1761" s="3" t="s">
        <v>3</v>
      </c>
      <c r="I1761" s="3" t="s">
        <v>4</v>
      </c>
      <c r="J1761" s="3" t="s">
        <v>93</v>
      </c>
      <c r="K1761" s="3" t="s">
        <v>6</v>
      </c>
      <c r="L1761" s="3" t="s">
        <v>1379</v>
      </c>
      <c r="M1761" s="3">
        <v>0.69</v>
      </c>
      <c r="N1761" s="3" t="s">
        <v>8</v>
      </c>
      <c r="O1761" s="3" t="s">
        <v>28</v>
      </c>
      <c r="P1761" s="3" t="s">
        <v>109</v>
      </c>
      <c r="Q1761" s="3" t="s">
        <v>1459</v>
      </c>
      <c r="R1761" s="3">
        <v>68601</v>
      </c>
      <c r="S1761" s="4">
        <v>42167</v>
      </c>
      <c r="T1761" s="4">
        <v>42167</v>
      </c>
      <c r="U1761" s="3">
        <v>-723.78399999999999</v>
      </c>
      <c r="V1761" s="3">
        <v>14</v>
      </c>
      <c r="W1761" s="3">
        <v>1781.66</v>
      </c>
      <c r="X1761" s="3">
        <v>91116</v>
      </c>
      <c r="Y1761" s="3">
        <f>Table1[[#This Row],[Unit Price]]-Table1[[#This Row],[Discount]]</f>
        <v>130.94</v>
      </c>
      <c r="Z1761" s="3" t="s">
        <v>3220</v>
      </c>
    </row>
    <row r="1762" spans="1:26" x14ac:dyDescent="0.2">
      <c r="A1762" s="1">
        <v>1469</v>
      </c>
      <c r="B1762" s="1" t="s">
        <v>2821</v>
      </c>
      <c r="C1762" s="1" t="s">
        <v>23</v>
      </c>
      <c r="D1762" s="1">
        <v>0.04</v>
      </c>
      <c r="E1762" s="1">
        <v>105.29</v>
      </c>
      <c r="F1762" s="1">
        <v>10.119999999999999</v>
      </c>
      <c r="G1762" s="1" t="s">
        <v>14</v>
      </c>
      <c r="H1762" s="1" t="s">
        <v>3</v>
      </c>
      <c r="I1762" s="1" t="s">
        <v>4</v>
      </c>
      <c r="J1762" s="1" t="s">
        <v>102</v>
      </c>
      <c r="K1762" s="1" t="s">
        <v>40</v>
      </c>
      <c r="L1762" s="1" t="s">
        <v>170</v>
      </c>
      <c r="M1762" s="1">
        <v>0.79</v>
      </c>
      <c r="N1762" s="1" t="s">
        <v>8</v>
      </c>
      <c r="O1762" s="1" t="s">
        <v>35</v>
      </c>
      <c r="P1762" s="1" t="s">
        <v>122</v>
      </c>
      <c r="Q1762" s="1" t="s">
        <v>2822</v>
      </c>
      <c r="R1762" s="1">
        <v>84015</v>
      </c>
      <c r="S1762" s="2">
        <v>42167</v>
      </c>
      <c r="T1762" s="2">
        <v>42171</v>
      </c>
      <c r="U1762" s="1">
        <v>589.18799999999999</v>
      </c>
      <c r="V1762" s="1">
        <v>9</v>
      </c>
      <c r="W1762" s="1">
        <v>940.64</v>
      </c>
      <c r="X1762" s="1">
        <v>91116</v>
      </c>
      <c r="Y1762" s="1">
        <f>Table1[[#This Row],[Unit Price]]-Table1[[#This Row],[Discount]]</f>
        <v>105.25</v>
      </c>
      <c r="Z1762" s="1" t="s">
        <v>3221</v>
      </c>
    </row>
    <row r="1763" spans="1:26" x14ac:dyDescent="0.2">
      <c r="A1763" s="3">
        <v>1469</v>
      </c>
      <c r="B1763" s="3" t="s">
        <v>2821</v>
      </c>
      <c r="C1763" s="3" t="s">
        <v>23</v>
      </c>
      <c r="D1763" s="3">
        <v>7.0000000000000007E-2</v>
      </c>
      <c r="E1763" s="3">
        <v>31.76</v>
      </c>
      <c r="F1763" s="3">
        <v>45.51</v>
      </c>
      <c r="G1763" s="3" t="s">
        <v>2</v>
      </c>
      <c r="H1763" s="3" t="s">
        <v>3</v>
      </c>
      <c r="I1763" s="3" t="s">
        <v>4</v>
      </c>
      <c r="J1763" s="3" t="s">
        <v>5</v>
      </c>
      <c r="K1763" s="3" t="s">
        <v>6</v>
      </c>
      <c r="L1763" s="3" t="s">
        <v>642</v>
      </c>
      <c r="M1763" s="3">
        <v>0.65</v>
      </c>
      <c r="N1763" s="3" t="s">
        <v>8</v>
      </c>
      <c r="O1763" s="3" t="s">
        <v>35</v>
      </c>
      <c r="P1763" s="3" t="s">
        <v>122</v>
      </c>
      <c r="Q1763" s="3" t="s">
        <v>2822</v>
      </c>
      <c r="R1763" s="3">
        <v>84015</v>
      </c>
      <c r="S1763" s="4">
        <v>42167</v>
      </c>
      <c r="T1763" s="4">
        <v>42169</v>
      </c>
      <c r="U1763" s="3">
        <v>-1314.992</v>
      </c>
      <c r="V1763" s="3">
        <v>18</v>
      </c>
      <c r="W1763" s="3">
        <v>439.27</v>
      </c>
      <c r="X1763" s="3">
        <v>91116</v>
      </c>
      <c r="Y1763" s="3">
        <f>Table1[[#This Row],[Unit Price]]-Table1[[#This Row],[Discount]]</f>
        <v>31.69</v>
      </c>
      <c r="Z1763" s="3" t="s">
        <v>3221</v>
      </c>
    </row>
    <row r="1764" spans="1:26" x14ac:dyDescent="0.2">
      <c r="A1764" s="1">
        <v>3179</v>
      </c>
      <c r="B1764" s="1" t="s">
        <v>2823</v>
      </c>
      <c r="C1764" s="1" t="s">
        <v>23</v>
      </c>
      <c r="D1764" s="1">
        <v>7.0000000000000007E-2</v>
      </c>
      <c r="E1764" s="1">
        <v>35.44</v>
      </c>
      <c r="F1764" s="1">
        <v>7.5</v>
      </c>
      <c r="G1764" s="1" t="s">
        <v>14</v>
      </c>
      <c r="H1764" s="1" t="s">
        <v>70</v>
      </c>
      <c r="I1764" s="1" t="s">
        <v>24</v>
      </c>
      <c r="J1764" s="1" t="s">
        <v>64</v>
      </c>
      <c r="K1764" s="1" t="s">
        <v>49</v>
      </c>
      <c r="L1764" s="1" t="s">
        <v>543</v>
      </c>
      <c r="M1764" s="1">
        <v>0.38</v>
      </c>
      <c r="N1764" s="1" t="s">
        <v>8</v>
      </c>
      <c r="O1764" s="1" t="s">
        <v>28</v>
      </c>
      <c r="P1764" s="1" t="s">
        <v>60</v>
      </c>
      <c r="Q1764" s="1" t="s">
        <v>2824</v>
      </c>
      <c r="R1764" s="1">
        <v>55060</v>
      </c>
      <c r="S1764" s="2">
        <v>42167</v>
      </c>
      <c r="T1764" s="2">
        <v>42174</v>
      </c>
      <c r="U1764" s="1">
        <v>262.2</v>
      </c>
      <c r="V1764" s="1">
        <v>11</v>
      </c>
      <c r="W1764" s="1">
        <v>380</v>
      </c>
      <c r="X1764" s="1">
        <v>86989</v>
      </c>
      <c r="Y1764" s="1">
        <f>Table1[[#This Row],[Unit Price]]-Table1[[#This Row],[Discount]]</f>
        <v>35.369999999999997</v>
      </c>
      <c r="Z1764" s="1" t="s">
        <v>3220</v>
      </c>
    </row>
    <row r="1765" spans="1:26" x14ac:dyDescent="0.2">
      <c r="A1765" s="3">
        <v>550</v>
      </c>
      <c r="B1765" s="3" t="s">
        <v>848</v>
      </c>
      <c r="C1765" s="3" t="s">
        <v>92</v>
      </c>
      <c r="D1765" s="3">
        <v>0.06</v>
      </c>
      <c r="E1765" s="3">
        <v>549.99</v>
      </c>
      <c r="F1765" s="3">
        <v>49</v>
      </c>
      <c r="G1765" s="3" t="s">
        <v>2</v>
      </c>
      <c r="H1765" s="3" t="s">
        <v>70</v>
      </c>
      <c r="I1765" s="3" t="s">
        <v>16</v>
      </c>
      <c r="J1765" s="3" t="s">
        <v>39</v>
      </c>
      <c r="K1765" s="3" t="s">
        <v>33</v>
      </c>
      <c r="L1765" s="3" t="s">
        <v>1220</v>
      </c>
      <c r="M1765" s="3">
        <v>0.35</v>
      </c>
      <c r="N1765" s="3" t="s">
        <v>8</v>
      </c>
      <c r="O1765" s="3" t="s">
        <v>28</v>
      </c>
      <c r="P1765" s="3" t="s">
        <v>163</v>
      </c>
      <c r="Q1765" s="3" t="s">
        <v>849</v>
      </c>
      <c r="R1765" s="3">
        <v>78155</v>
      </c>
      <c r="S1765" s="4">
        <v>42167</v>
      </c>
      <c r="T1765" s="4">
        <v>42168</v>
      </c>
      <c r="U1765" s="3">
        <v>4637.4071999999996</v>
      </c>
      <c r="V1765" s="3">
        <v>13</v>
      </c>
      <c r="W1765" s="3">
        <v>6720.88</v>
      </c>
      <c r="X1765" s="3">
        <v>90910</v>
      </c>
      <c r="Y1765" s="3">
        <f>Table1[[#This Row],[Unit Price]]-Table1[[#This Row],[Discount]]</f>
        <v>549.93000000000006</v>
      </c>
      <c r="Z1765" s="3" t="s">
        <v>3220</v>
      </c>
    </row>
    <row r="1766" spans="1:26" x14ac:dyDescent="0.2">
      <c r="A1766" s="1">
        <v>550</v>
      </c>
      <c r="B1766" s="1" t="s">
        <v>848</v>
      </c>
      <c r="C1766" s="1" t="s">
        <v>92</v>
      </c>
      <c r="D1766" s="1">
        <v>0.08</v>
      </c>
      <c r="E1766" s="1">
        <v>115.99</v>
      </c>
      <c r="F1766" s="1">
        <v>5.99</v>
      </c>
      <c r="G1766" s="1" t="s">
        <v>63</v>
      </c>
      <c r="H1766" s="1" t="s">
        <v>70</v>
      </c>
      <c r="I1766" s="1" t="s">
        <v>16</v>
      </c>
      <c r="J1766" s="1" t="s">
        <v>111</v>
      </c>
      <c r="K1766" s="1" t="s">
        <v>49</v>
      </c>
      <c r="L1766" s="1" t="s">
        <v>2825</v>
      </c>
      <c r="M1766" s="1">
        <v>0.56999999999999995</v>
      </c>
      <c r="N1766" s="1" t="s">
        <v>8</v>
      </c>
      <c r="O1766" s="1" t="s">
        <v>28</v>
      </c>
      <c r="P1766" s="1" t="s">
        <v>163</v>
      </c>
      <c r="Q1766" s="1" t="s">
        <v>849</v>
      </c>
      <c r="R1766" s="1">
        <v>78155</v>
      </c>
      <c r="S1766" s="2">
        <v>42167</v>
      </c>
      <c r="T1766" s="2">
        <v>42168</v>
      </c>
      <c r="U1766" s="1">
        <v>-239.54150000000001</v>
      </c>
      <c r="V1766" s="1">
        <v>1</v>
      </c>
      <c r="W1766" s="1">
        <v>102.21</v>
      </c>
      <c r="X1766" s="1">
        <v>90910</v>
      </c>
      <c r="Y1766" s="1">
        <f>Table1[[#This Row],[Unit Price]]-Table1[[#This Row],[Discount]]</f>
        <v>115.91</v>
      </c>
      <c r="Z1766" s="1" t="s">
        <v>3220</v>
      </c>
    </row>
    <row r="1767" spans="1:26" x14ac:dyDescent="0.2">
      <c r="A1767" s="3">
        <v>3230</v>
      </c>
      <c r="B1767" s="3" t="s">
        <v>676</v>
      </c>
      <c r="C1767" s="3" t="s">
        <v>1</v>
      </c>
      <c r="D1767" s="3">
        <v>0.06</v>
      </c>
      <c r="E1767" s="3">
        <v>4.91</v>
      </c>
      <c r="F1767" s="3">
        <v>5.68</v>
      </c>
      <c r="G1767" s="3" t="s">
        <v>63</v>
      </c>
      <c r="H1767" s="3" t="s">
        <v>3</v>
      </c>
      <c r="I1767" s="3" t="s">
        <v>24</v>
      </c>
      <c r="J1767" s="3" t="s">
        <v>48</v>
      </c>
      <c r="K1767" s="3" t="s">
        <v>49</v>
      </c>
      <c r="L1767" s="3" t="s">
        <v>1909</v>
      </c>
      <c r="M1767" s="3">
        <v>0.36</v>
      </c>
      <c r="N1767" s="3" t="s">
        <v>8</v>
      </c>
      <c r="O1767" s="3" t="s">
        <v>28</v>
      </c>
      <c r="P1767" s="3" t="s">
        <v>333</v>
      </c>
      <c r="Q1767" s="3" t="s">
        <v>678</v>
      </c>
      <c r="R1767" s="3">
        <v>53186</v>
      </c>
      <c r="S1767" s="4">
        <v>42168</v>
      </c>
      <c r="T1767" s="4">
        <v>42168</v>
      </c>
      <c r="U1767" s="3">
        <v>-31.68825</v>
      </c>
      <c r="V1767" s="3">
        <v>10</v>
      </c>
      <c r="W1767" s="3">
        <v>53.89</v>
      </c>
      <c r="X1767" s="3">
        <v>87436</v>
      </c>
      <c r="Y1767" s="3">
        <f>Table1[[#This Row],[Unit Price]]-Table1[[#This Row],[Discount]]</f>
        <v>4.8500000000000005</v>
      </c>
      <c r="Z1767" s="3" t="s">
        <v>3220</v>
      </c>
    </row>
    <row r="1768" spans="1:26" x14ac:dyDescent="0.2">
      <c r="A1768" s="1">
        <v>3230</v>
      </c>
      <c r="B1768" s="1" t="s">
        <v>676</v>
      </c>
      <c r="C1768" s="1" t="s">
        <v>1</v>
      </c>
      <c r="D1768" s="1">
        <v>7.0000000000000007E-2</v>
      </c>
      <c r="E1768" s="1">
        <v>48.94</v>
      </c>
      <c r="F1768" s="1">
        <v>5.86</v>
      </c>
      <c r="G1768" s="1" t="s">
        <v>63</v>
      </c>
      <c r="H1768" s="1" t="s">
        <v>3</v>
      </c>
      <c r="I1768" s="1" t="s">
        <v>24</v>
      </c>
      <c r="J1768" s="1" t="s">
        <v>64</v>
      </c>
      <c r="K1768" s="1" t="s">
        <v>49</v>
      </c>
      <c r="L1768" s="1" t="s">
        <v>2826</v>
      </c>
      <c r="M1768" s="1">
        <v>0.35</v>
      </c>
      <c r="N1768" s="1" t="s">
        <v>8</v>
      </c>
      <c r="O1768" s="1" t="s">
        <v>28</v>
      </c>
      <c r="P1768" s="1" t="s">
        <v>333</v>
      </c>
      <c r="Q1768" s="1" t="s">
        <v>678</v>
      </c>
      <c r="R1768" s="1">
        <v>53186</v>
      </c>
      <c r="S1768" s="2">
        <v>42168</v>
      </c>
      <c r="T1768" s="2">
        <v>42169</v>
      </c>
      <c r="U1768" s="1">
        <v>690.7038</v>
      </c>
      <c r="V1768" s="1">
        <v>21</v>
      </c>
      <c r="W1768" s="1">
        <v>1001.02</v>
      </c>
      <c r="X1768" s="1">
        <v>87436</v>
      </c>
      <c r="Y1768" s="1">
        <f>Table1[[#This Row],[Unit Price]]-Table1[[#This Row],[Discount]]</f>
        <v>48.87</v>
      </c>
      <c r="Z1768" s="1" t="s">
        <v>3220</v>
      </c>
    </row>
    <row r="1769" spans="1:26" x14ac:dyDescent="0.2">
      <c r="A1769" s="3">
        <v>2143</v>
      </c>
      <c r="B1769" s="3" t="s">
        <v>2827</v>
      </c>
      <c r="C1769" s="3" t="s">
        <v>13</v>
      </c>
      <c r="D1769" s="3">
        <v>0.08</v>
      </c>
      <c r="E1769" s="3">
        <v>17.149999999999999</v>
      </c>
      <c r="F1769" s="3">
        <v>4.96</v>
      </c>
      <c r="G1769" s="3" t="s">
        <v>14</v>
      </c>
      <c r="H1769" s="3" t="s">
        <v>47</v>
      </c>
      <c r="I1769" s="3" t="s">
        <v>24</v>
      </c>
      <c r="J1769" s="3" t="s">
        <v>54</v>
      </c>
      <c r="K1769" s="3" t="s">
        <v>49</v>
      </c>
      <c r="L1769" s="3" t="s">
        <v>626</v>
      </c>
      <c r="M1769" s="3">
        <v>0.57999999999999996</v>
      </c>
      <c r="N1769" s="3" t="s">
        <v>8</v>
      </c>
      <c r="O1769" s="3" t="s">
        <v>9</v>
      </c>
      <c r="P1769" s="3" t="s">
        <v>218</v>
      </c>
      <c r="Q1769" s="3" t="s">
        <v>237</v>
      </c>
      <c r="R1769" s="3">
        <v>20151</v>
      </c>
      <c r="S1769" s="4">
        <v>42168</v>
      </c>
      <c r="T1769" s="4">
        <v>42171</v>
      </c>
      <c r="U1769" s="3">
        <v>33.659999999999997</v>
      </c>
      <c r="V1769" s="3">
        <v>12</v>
      </c>
      <c r="W1769" s="3">
        <v>200.61</v>
      </c>
      <c r="X1769" s="3">
        <v>87569</v>
      </c>
      <c r="Y1769" s="3">
        <f>Table1[[#This Row],[Unit Price]]-Table1[[#This Row],[Discount]]</f>
        <v>17.07</v>
      </c>
      <c r="Z1769" s="3" t="s">
        <v>3219</v>
      </c>
    </row>
    <row r="1770" spans="1:26" x14ac:dyDescent="0.2">
      <c r="A1770" s="1">
        <v>2771</v>
      </c>
      <c r="B1770" s="1" t="s">
        <v>2828</v>
      </c>
      <c r="C1770" s="1" t="s">
        <v>13</v>
      </c>
      <c r="D1770" s="1">
        <v>7.0000000000000007E-2</v>
      </c>
      <c r="E1770" s="1">
        <v>177.98</v>
      </c>
      <c r="F1770" s="1">
        <v>0.99</v>
      </c>
      <c r="G1770" s="1" t="s">
        <v>14</v>
      </c>
      <c r="H1770" s="1" t="s">
        <v>70</v>
      </c>
      <c r="I1770" s="1" t="s">
        <v>24</v>
      </c>
      <c r="J1770" s="1" t="s">
        <v>71</v>
      </c>
      <c r="K1770" s="1" t="s">
        <v>49</v>
      </c>
      <c r="L1770" s="1" t="s">
        <v>2829</v>
      </c>
      <c r="M1770" s="1">
        <v>0.56000000000000005</v>
      </c>
      <c r="N1770" s="1" t="s">
        <v>8</v>
      </c>
      <c r="O1770" s="1" t="s">
        <v>9</v>
      </c>
      <c r="P1770" s="1" t="s">
        <v>51</v>
      </c>
      <c r="Q1770" s="1" t="s">
        <v>2830</v>
      </c>
      <c r="R1770" s="1">
        <v>30344</v>
      </c>
      <c r="S1770" s="2">
        <v>42168</v>
      </c>
      <c r="T1770" s="2">
        <v>42168</v>
      </c>
      <c r="U1770" s="1">
        <v>-191.548</v>
      </c>
      <c r="V1770" s="1">
        <v>3</v>
      </c>
      <c r="W1770" s="1">
        <v>536.29</v>
      </c>
      <c r="X1770" s="1">
        <v>88974</v>
      </c>
      <c r="Y1770" s="1">
        <f>Table1[[#This Row],[Unit Price]]-Table1[[#This Row],[Discount]]</f>
        <v>177.91</v>
      </c>
      <c r="Z1770" s="1" t="s">
        <v>3219</v>
      </c>
    </row>
    <row r="1771" spans="1:26" x14ac:dyDescent="0.2">
      <c r="A1771" s="3">
        <v>1129</v>
      </c>
      <c r="B1771" s="3" t="s">
        <v>762</v>
      </c>
      <c r="C1771" s="3" t="s">
        <v>23</v>
      </c>
      <c r="D1771" s="3">
        <v>0.03</v>
      </c>
      <c r="E1771" s="3">
        <v>30.98</v>
      </c>
      <c r="F1771" s="3">
        <v>6.5</v>
      </c>
      <c r="G1771" s="3" t="s">
        <v>14</v>
      </c>
      <c r="H1771" s="3" t="s">
        <v>70</v>
      </c>
      <c r="I1771" s="3" t="s">
        <v>16</v>
      </c>
      <c r="J1771" s="3" t="s">
        <v>17</v>
      </c>
      <c r="K1771" s="3" t="s">
        <v>49</v>
      </c>
      <c r="L1771" s="3" t="s">
        <v>2831</v>
      </c>
      <c r="M1771" s="3">
        <v>0.79</v>
      </c>
      <c r="N1771" s="3" t="s">
        <v>8</v>
      </c>
      <c r="O1771" s="3" t="s">
        <v>87</v>
      </c>
      <c r="P1771" s="3" t="s">
        <v>379</v>
      </c>
      <c r="Q1771" s="3" t="s">
        <v>764</v>
      </c>
      <c r="R1771" s="3">
        <v>2118</v>
      </c>
      <c r="S1771" s="4">
        <v>42168</v>
      </c>
      <c r="T1771" s="4">
        <v>42172</v>
      </c>
      <c r="U1771" s="3">
        <v>-144.19999999999999</v>
      </c>
      <c r="V1771" s="3">
        <v>44</v>
      </c>
      <c r="W1771" s="3">
        <v>1332.09</v>
      </c>
      <c r="X1771" s="3">
        <v>39430</v>
      </c>
      <c r="Y1771" s="3">
        <f>Table1[[#This Row],[Unit Price]]-Table1[[#This Row],[Discount]]</f>
        <v>30.95</v>
      </c>
      <c r="Z1771" s="3" t="s">
        <v>3222</v>
      </c>
    </row>
    <row r="1772" spans="1:26" x14ac:dyDescent="0.2">
      <c r="A1772" s="1">
        <v>1132</v>
      </c>
      <c r="B1772" s="1" t="s">
        <v>1069</v>
      </c>
      <c r="C1772" s="1" t="s">
        <v>23</v>
      </c>
      <c r="D1772" s="1">
        <v>0.03</v>
      </c>
      <c r="E1772" s="1">
        <v>30.98</v>
      </c>
      <c r="F1772" s="1">
        <v>6.5</v>
      </c>
      <c r="G1772" s="1" t="s">
        <v>14</v>
      </c>
      <c r="H1772" s="1" t="s">
        <v>70</v>
      </c>
      <c r="I1772" s="1" t="s">
        <v>16</v>
      </c>
      <c r="J1772" s="1" t="s">
        <v>17</v>
      </c>
      <c r="K1772" s="1" t="s">
        <v>49</v>
      </c>
      <c r="L1772" s="1" t="s">
        <v>2831</v>
      </c>
      <c r="M1772" s="1">
        <v>0.79</v>
      </c>
      <c r="N1772" s="1" t="s">
        <v>8</v>
      </c>
      <c r="O1772" s="1" t="s">
        <v>28</v>
      </c>
      <c r="P1772" s="1" t="s">
        <v>163</v>
      </c>
      <c r="Q1772" s="1" t="s">
        <v>1070</v>
      </c>
      <c r="R1772" s="1">
        <v>76039</v>
      </c>
      <c r="S1772" s="2">
        <v>42168</v>
      </c>
      <c r="T1772" s="2">
        <v>42172</v>
      </c>
      <c r="U1772" s="1">
        <v>-115.36</v>
      </c>
      <c r="V1772" s="1">
        <v>11</v>
      </c>
      <c r="W1772" s="1">
        <v>333.02</v>
      </c>
      <c r="X1772" s="1">
        <v>88104</v>
      </c>
      <c r="Y1772" s="1">
        <f>Table1[[#This Row],[Unit Price]]-Table1[[#This Row],[Discount]]</f>
        <v>30.95</v>
      </c>
      <c r="Z1772" s="1" t="s">
        <v>3220</v>
      </c>
    </row>
    <row r="1773" spans="1:26" x14ac:dyDescent="0.2">
      <c r="A1773" s="3">
        <v>1505</v>
      </c>
      <c r="B1773" s="3" t="s">
        <v>2832</v>
      </c>
      <c r="C1773" s="3" t="s">
        <v>23</v>
      </c>
      <c r="D1773" s="3">
        <v>0</v>
      </c>
      <c r="E1773" s="3">
        <v>85.99</v>
      </c>
      <c r="F1773" s="3">
        <v>0.99</v>
      </c>
      <c r="G1773" s="3" t="s">
        <v>14</v>
      </c>
      <c r="H1773" s="3" t="s">
        <v>3</v>
      </c>
      <c r="I1773" s="3" t="s">
        <v>16</v>
      </c>
      <c r="J1773" s="3" t="s">
        <v>111</v>
      </c>
      <c r="K1773" s="3" t="s">
        <v>26</v>
      </c>
      <c r="L1773" s="3" t="s">
        <v>1572</v>
      </c>
      <c r="M1773" s="3">
        <v>0.85</v>
      </c>
      <c r="N1773" s="3" t="s">
        <v>8</v>
      </c>
      <c r="O1773" s="3" t="s">
        <v>28</v>
      </c>
      <c r="P1773" s="3" t="s">
        <v>163</v>
      </c>
      <c r="Q1773" s="3" t="s">
        <v>2833</v>
      </c>
      <c r="R1773" s="3">
        <v>77840</v>
      </c>
      <c r="S1773" s="4">
        <v>42168</v>
      </c>
      <c r="T1773" s="4">
        <v>42173</v>
      </c>
      <c r="U1773" s="3">
        <v>-138.0368</v>
      </c>
      <c r="V1773" s="3">
        <v>6</v>
      </c>
      <c r="W1773" s="3">
        <v>464.86</v>
      </c>
      <c r="X1773" s="3">
        <v>86181</v>
      </c>
      <c r="Y1773" s="3">
        <f>Table1[[#This Row],[Unit Price]]-Table1[[#This Row],[Discount]]</f>
        <v>85.99</v>
      </c>
      <c r="Z1773" s="3" t="s">
        <v>3220</v>
      </c>
    </row>
    <row r="1774" spans="1:26" x14ac:dyDescent="0.2">
      <c r="A1774" s="1">
        <v>5</v>
      </c>
      <c r="B1774" s="1" t="s">
        <v>2834</v>
      </c>
      <c r="C1774" s="1" t="s">
        <v>46</v>
      </c>
      <c r="D1774" s="1">
        <v>0.02</v>
      </c>
      <c r="E1774" s="1">
        <v>500.98</v>
      </c>
      <c r="F1774" s="1">
        <v>26</v>
      </c>
      <c r="G1774" s="1" t="s">
        <v>2</v>
      </c>
      <c r="H1774" s="1" t="s">
        <v>47</v>
      </c>
      <c r="I1774" s="1" t="s">
        <v>4</v>
      </c>
      <c r="J1774" s="1" t="s">
        <v>85</v>
      </c>
      <c r="K1774" s="1" t="s">
        <v>33</v>
      </c>
      <c r="L1774" s="1" t="s">
        <v>2272</v>
      </c>
      <c r="M1774" s="1">
        <v>0.6</v>
      </c>
      <c r="N1774" s="1" t="s">
        <v>8</v>
      </c>
      <c r="O1774" s="1" t="s">
        <v>35</v>
      </c>
      <c r="P1774" s="1" t="s">
        <v>66</v>
      </c>
      <c r="Q1774" s="1" t="s">
        <v>2192</v>
      </c>
      <c r="R1774" s="1">
        <v>91776</v>
      </c>
      <c r="S1774" s="2">
        <v>42168</v>
      </c>
      <c r="T1774" s="2">
        <v>42170</v>
      </c>
      <c r="U1774" s="1">
        <v>4390.3665000000001</v>
      </c>
      <c r="V1774" s="1">
        <v>12</v>
      </c>
      <c r="W1774" s="1">
        <v>6362.85</v>
      </c>
      <c r="X1774" s="1">
        <v>90193</v>
      </c>
      <c r="Y1774" s="1">
        <f>Table1[[#This Row],[Unit Price]]-Table1[[#This Row],[Discount]]</f>
        <v>500.96000000000004</v>
      </c>
      <c r="Z1774" s="1" t="s">
        <v>3221</v>
      </c>
    </row>
    <row r="1775" spans="1:26" x14ac:dyDescent="0.2">
      <c r="A1775" s="3">
        <v>1044</v>
      </c>
      <c r="B1775" s="3" t="s">
        <v>1376</v>
      </c>
      <c r="C1775" s="3" t="s">
        <v>1</v>
      </c>
      <c r="D1775" s="3">
        <v>0.02</v>
      </c>
      <c r="E1775" s="3">
        <v>209.84</v>
      </c>
      <c r="F1775" s="3">
        <v>21.21</v>
      </c>
      <c r="G1775" s="3" t="s">
        <v>14</v>
      </c>
      <c r="H1775" s="3" t="s">
        <v>47</v>
      </c>
      <c r="I1775" s="3" t="s">
        <v>4</v>
      </c>
      <c r="J1775" s="3" t="s">
        <v>102</v>
      </c>
      <c r="K1775" s="3" t="s">
        <v>40</v>
      </c>
      <c r="L1775" s="3" t="s">
        <v>185</v>
      </c>
      <c r="M1775" s="3">
        <v>0.59</v>
      </c>
      <c r="N1775" s="3" t="s">
        <v>8</v>
      </c>
      <c r="O1775" s="3" t="s">
        <v>35</v>
      </c>
      <c r="P1775" s="3" t="s">
        <v>66</v>
      </c>
      <c r="Q1775" s="3" t="s">
        <v>76</v>
      </c>
      <c r="R1775" s="3">
        <v>90004</v>
      </c>
      <c r="S1775" s="4">
        <v>42169</v>
      </c>
      <c r="T1775" s="4">
        <v>42169</v>
      </c>
      <c r="U1775" s="3">
        <v>2593.14</v>
      </c>
      <c r="V1775" s="3">
        <v>62</v>
      </c>
      <c r="W1775" s="3">
        <v>13546.94</v>
      </c>
      <c r="X1775" s="3">
        <v>28001</v>
      </c>
      <c r="Y1775" s="3">
        <f>Table1[[#This Row],[Unit Price]]-Table1[[#This Row],[Discount]]</f>
        <v>209.82</v>
      </c>
      <c r="Z1775" s="3" t="s">
        <v>3221</v>
      </c>
    </row>
    <row r="1776" spans="1:26" x14ac:dyDescent="0.2">
      <c r="A1776" s="1">
        <v>1044</v>
      </c>
      <c r="B1776" s="1" t="s">
        <v>1376</v>
      </c>
      <c r="C1776" s="1" t="s">
        <v>1</v>
      </c>
      <c r="D1776" s="1">
        <v>0.01</v>
      </c>
      <c r="E1776" s="1">
        <v>194.3</v>
      </c>
      <c r="F1776" s="1">
        <v>11.54</v>
      </c>
      <c r="G1776" s="1" t="s">
        <v>14</v>
      </c>
      <c r="H1776" s="1" t="s">
        <v>47</v>
      </c>
      <c r="I1776" s="1" t="s">
        <v>4</v>
      </c>
      <c r="J1776" s="1" t="s">
        <v>102</v>
      </c>
      <c r="K1776" s="1" t="s">
        <v>40</v>
      </c>
      <c r="L1776" s="1" t="s">
        <v>182</v>
      </c>
      <c r="M1776" s="1">
        <v>0.59</v>
      </c>
      <c r="N1776" s="1" t="s">
        <v>8</v>
      </c>
      <c r="O1776" s="1" t="s">
        <v>35</v>
      </c>
      <c r="P1776" s="1" t="s">
        <v>66</v>
      </c>
      <c r="Q1776" s="1" t="s">
        <v>76</v>
      </c>
      <c r="R1776" s="1">
        <v>90004</v>
      </c>
      <c r="S1776" s="2">
        <v>42169</v>
      </c>
      <c r="T1776" s="2">
        <v>42171</v>
      </c>
      <c r="U1776" s="1">
        <v>1162.76</v>
      </c>
      <c r="V1776" s="1">
        <v>32</v>
      </c>
      <c r="W1776" s="1">
        <v>6401.65</v>
      </c>
      <c r="X1776" s="1">
        <v>28001</v>
      </c>
      <c r="Y1776" s="1">
        <f>Table1[[#This Row],[Unit Price]]-Table1[[#This Row],[Discount]]</f>
        <v>194.29000000000002</v>
      </c>
      <c r="Z1776" s="1" t="s">
        <v>3221</v>
      </c>
    </row>
    <row r="1777" spans="1:26" x14ac:dyDescent="0.2">
      <c r="A1777" s="3">
        <v>1519</v>
      </c>
      <c r="B1777" s="3" t="s">
        <v>2835</v>
      </c>
      <c r="C1777" s="3" t="s">
        <v>1</v>
      </c>
      <c r="D1777" s="3">
        <v>0.06</v>
      </c>
      <c r="E1777" s="3">
        <v>55.48</v>
      </c>
      <c r="F1777" s="3">
        <v>4.8499999999999996</v>
      </c>
      <c r="G1777" s="3" t="s">
        <v>14</v>
      </c>
      <c r="H1777" s="3" t="s">
        <v>15</v>
      </c>
      <c r="I1777" s="3" t="s">
        <v>24</v>
      </c>
      <c r="J1777" s="3" t="s">
        <v>64</v>
      </c>
      <c r="K1777" s="3" t="s">
        <v>49</v>
      </c>
      <c r="L1777" s="3" t="s">
        <v>2836</v>
      </c>
      <c r="M1777" s="3">
        <v>0.37</v>
      </c>
      <c r="N1777" s="3" t="s">
        <v>8</v>
      </c>
      <c r="O1777" s="3" t="s">
        <v>87</v>
      </c>
      <c r="P1777" s="3" t="s">
        <v>307</v>
      </c>
      <c r="Q1777" s="3" t="s">
        <v>1180</v>
      </c>
      <c r="R1777" s="3">
        <v>4210</v>
      </c>
      <c r="S1777" s="4">
        <v>42169</v>
      </c>
      <c r="T1777" s="4">
        <v>42169</v>
      </c>
      <c r="U1777" s="3">
        <v>711.05190000000005</v>
      </c>
      <c r="V1777" s="3">
        <v>19</v>
      </c>
      <c r="W1777" s="3">
        <v>1030.51</v>
      </c>
      <c r="X1777" s="3">
        <v>89957</v>
      </c>
      <c r="Y1777" s="3">
        <f>Table1[[#This Row],[Unit Price]]-Table1[[#This Row],[Discount]]</f>
        <v>55.419999999999995</v>
      </c>
      <c r="Z1777" s="3" t="s">
        <v>3222</v>
      </c>
    </row>
    <row r="1778" spans="1:26" x14ac:dyDescent="0.2">
      <c r="A1778" s="1">
        <v>1522</v>
      </c>
      <c r="B1778" s="1" t="s">
        <v>2837</v>
      </c>
      <c r="C1778" s="1" t="s">
        <v>1</v>
      </c>
      <c r="D1778" s="1">
        <v>0.1</v>
      </c>
      <c r="E1778" s="1">
        <v>122.99</v>
      </c>
      <c r="F1778" s="1">
        <v>70.2</v>
      </c>
      <c r="G1778" s="1" t="s">
        <v>2</v>
      </c>
      <c r="H1778" s="1" t="s">
        <v>15</v>
      </c>
      <c r="I1778" s="1" t="s">
        <v>4</v>
      </c>
      <c r="J1778" s="1" t="s">
        <v>85</v>
      </c>
      <c r="K1778" s="1" t="s">
        <v>33</v>
      </c>
      <c r="L1778" s="1" t="s">
        <v>780</v>
      </c>
      <c r="M1778" s="1">
        <v>0.74</v>
      </c>
      <c r="N1778" s="1" t="s">
        <v>8</v>
      </c>
      <c r="O1778" s="1" t="s">
        <v>28</v>
      </c>
      <c r="P1778" s="1" t="s">
        <v>60</v>
      </c>
      <c r="Q1778" s="1" t="s">
        <v>2838</v>
      </c>
      <c r="R1778" s="1">
        <v>55305</v>
      </c>
      <c r="S1778" s="2">
        <v>42169</v>
      </c>
      <c r="T1778" s="2">
        <v>42170</v>
      </c>
      <c r="U1778" s="1">
        <v>-899.67499999999995</v>
      </c>
      <c r="V1778" s="1">
        <v>17</v>
      </c>
      <c r="W1778" s="1">
        <v>2026.91</v>
      </c>
      <c r="X1778" s="1">
        <v>89957</v>
      </c>
      <c r="Y1778" s="1">
        <f>Table1[[#This Row],[Unit Price]]-Table1[[#This Row],[Discount]]</f>
        <v>122.89</v>
      </c>
      <c r="Z1778" s="1" t="s">
        <v>3220</v>
      </c>
    </row>
    <row r="1779" spans="1:26" x14ac:dyDescent="0.2">
      <c r="A1779" s="3">
        <v>3339</v>
      </c>
      <c r="B1779" s="3" t="s">
        <v>2839</v>
      </c>
      <c r="C1779" s="3" t="s">
        <v>13</v>
      </c>
      <c r="D1779" s="3">
        <v>0.03</v>
      </c>
      <c r="E1779" s="3">
        <v>2.61</v>
      </c>
      <c r="F1779" s="3">
        <v>0.5</v>
      </c>
      <c r="G1779" s="3" t="s">
        <v>14</v>
      </c>
      <c r="H1779" s="3" t="s">
        <v>15</v>
      </c>
      <c r="I1779" s="3" t="s">
        <v>24</v>
      </c>
      <c r="J1779" s="3" t="s">
        <v>128</v>
      </c>
      <c r="K1779" s="3" t="s">
        <v>49</v>
      </c>
      <c r="L1779" s="3" t="s">
        <v>1343</v>
      </c>
      <c r="M1779" s="3">
        <v>0.39</v>
      </c>
      <c r="N1779" s="3" t="s">
        <v>8</v>
      </c>
      <c r="O1779" s="3" t="s">
        <v>9</v>
      </c>
      <c r="P1779" s="3" t="s">
        <v>99</v>
      </c>
      <c r="Q1779" s="3" t="s">
        <v>2840</v>
      </c>
      <c r="R1779" s="3">
        <v>32780</v>
      </c>
      <c r="S1779" s="4">
        <v>42169</v>
      </c>
      <c r="T1779" s="4">
        <v>42170</v>
      </c>
      <c r="U1779" s="3">
        <v>4.0442999999999998</v>
      </c>
      <c r="V1779" s="3">
        <v>7</v>
      </c>
      <c r="W1779" s="3">
        <v>19.02</v>
      </c>
      <c r="X1779" s="3">
        <v>85981</v>
      </c>
      <c r="Y1779" s="3">
        <f>Table1[[#This Row],[Unit Price]]-Table1[[#This Row],[Discount]]</f>
        <v>2.58</v>
      </c>
      <c r="Z1779" s="3" t="s">
        <v>3219</v>
      </c>
    </row>
    <row r="1780" spans="1:26" x14ac:dyDescent="0.2">
      <c r="A1780" s="1">
        <v>3339</v>
      </c>
      <c r="B1780" s="1" t="s">
        <v>2839</v>
      </c>
      <c r="C1780" s="1" t="s">
        <v>13</v>
      </c>
      <c r="D1780" s="1">
        <v>0.01</v>
      </c>
      <c r="E1780" s="1">
        <v>11.66</v>
      </c>
      <c r="F1780" s="1">
        <v>7.95</v>
      </c>
      <c r="G1780" s="1" t="s">
        <v>14</v>
      </c>
      <c r="H1780" s="1" t="s">
        <v>15</v>
      </c>
      <c r="I1780" s="1" t="s">
        <v>24</v>
      </c>
      <c r="J1780" s="1" t="s">
        <v>25</v>
      </c>
      <c r="K1780" s="1" t="s">
        <v>18</v>
      </c>
      <c r="L1780" s="1" t="s">
        <v>2114</v>
      </c>
      <c r="M1780" s="1">
        <v>0.57999999999999996</v>
      </c>
      <c r="N1780" s="1" t="s">
        <v>8</v>
      </c>
      <c r="O1780" s="1" t="s">
        <v>9</v>
      </c>
      <c r="P1780" s="1" t="s">
        <v>99</v>
      </c>
      <c r="Q1780" s="1" t="s">
        <v>2840</v>
      </c>
      <c r="R1780" s="1">
        <v>32780</v>
      </c>
      <c r="S1780" s="2">
        <v>42169</v>
      </c>
      <c r="T1780" s="2">
        <v>42170</v>
      </c>
      <c r="U1780" s="1">
        <v>-10.368399999999999</v>
      </c>
      <c r="V1780" s="1">
        <v>16</v>
      </c>
      <c r="W1780" s="1">
        <v>193.87</v>
      </c>
      <c r="X1780" s="1">
        <v>85981</v>
      </c>
      <c r="Y1780" s="1">
        <f>Table1[[#This Row],[Unit Price]]-Table1[[#This Row],[Discount]]</f>
        <v>11.65</v>
      </c>
      <c r="Z1780" s="1" t="s">
        <v>3219</v>
      </c>
    </row>
    <row r="1781" spans="1:26" x14ac:dyDescent="0.2">
      <c r="A1781" s="3">
        <v>1644</v>
      </c>
      <c r="B1781" s="3" t="s">
        <v>2841</v>
      </c>
      <c r="C1781" s="3" t="s">
        <v>23</v>
      </c>
      <c r="D1781" s="3">
        <v>0.09</v>
      </c>
      <c r="E1781" s="3">
        <v>107.53</v>
      </c>
      <c r="F1781" s="3">
        <v>5.81</v>
      </c>
      <c r="G1781" s="3" t="s">
        <v>14</v>
      </c>
      <c r="H1781" s="3" t="s">
        <v>3</v>
      </c>
      <c r="I1781" s="3" t="s">
        <v>4</v>
      </c>
      <c r="J1781" s="3" t="s">
        <v>102</v>
      </c>
      <c r="K1781" s="3" t="s">
        <v>120</v>
      </c>
      <c r="L1781" s="3" t="s">
        <v>1471</v>
      </c>
      <c r="M1781" s="3">
        <v>0.65</v>
      </c>
      <c r="N1781" s="3" t="s">
        <v>8</v>
      </c>
      <c r="O1781" s="3" t="s">
        <v>28</v>
      </c>
      <c r="P1781" s="3" t="s">
        <v>163</v>
      </c>
      <c r="Q1781" s="3" t="s">
        <v>1107</v>
      </c>
      <c r="R1781" s="3">
        <v>77546</v>
      </c>
      <c r="S1781" s="4">
        <v>42169</v>
      </c>
      <c r="T1781" s="4">
        <v>42171</v>
      </c>
      <c r="U1781" s="3">
        <v>69.545100000000005</v>
      </c>
      <c r="V1781" s="3">
        <v>1</v>
      </c>
      <c r="W1781" s="3">
        <v>100.79</v>
      </c>
      <c r="X1781" s="3">
        <v>87342</v>
      </c>
      <c r="Y1781" s="3">
        <f>Table1[[#This Row],[Unit Price]]-Table1[[#This Row],[Discount]]</f>
        <v>107.44</v>
      </c>
      <c r="Z1781" s="3" t="s">
        <v>3220</v>
      </c>
    </row>
    <row r="1782" spans="1:26" x14ac:dyDescent="0.2">
      <c r="A1782" s="1">
        <v>1738</v>
      </c>
      <c r="B1782" s="1" t="s">
        <v>1877</v>
      </c>
      <c r="C1782" s="1" t="s">
        <v>23</v>
      </c>
      <c r="D1782" s="1">
        <v>0.04</v>
      </c>
      <c r="E1782" s="1">
        <v>35.44</v>
      </c>
      <c r="F1782" s="1">
        <v>19.989999999999998</v>
      </c>
      <c r="G1782" s="1" t="s">
        <v>14</v>
      </c>
      <c r="H1782" s="1" t="s">
        <v>70</v>
      </c>
      <c r="I1782" s="1" t="s">
        <v>24</v>
      </c>
      <c r="J1782" s="1" t="s">
        <v>64</v>
      </c>
      <c r="K1782" s="1" t="s">
        <v>49</v>
      </c>
      <c r="L1782" s="1" t="s">
        <v>2233</v>
      </c>
      <c r="M1782" s="1">
        <v>0.38</v>
      </c>
      <c r="N1782" s="1" t="s">
        <v>8</v>
      </c>
      <c r="O1782" s="1" t="s">
        <v>9</v>
      </c>
      <c r="P1782" s="1" t="s">
        <v>73</v>
      </c>
      <c r="Q1782" s="1" t="s">
        <v>1878</v>
      </c>
      <c r="R1782" s="1">
        <v>28052</v>
      </c>
      <c r="S1782" s="2">
        <v>42169</v>
      </c>
      <c r="T1782" s="2">
        <v>42176</v>
      </c>
      <c r="U1782" s="1">
        <v>-108.27249999999999</v>
      </c>
      <c r="V1782" s="1">
        <v>11</v>
      </c>
      <c r="W1782" s="1">
        <v>406.26</v>
      </c>
      <c r="X1782" s="1">
        <v>85868</v>
      </c>
      <c r="Y1782" s="1">
        <f>Table1[[#This Row],[Unit Price]]-Table1[[#This Row],[Discount]]</f>
        <v>35.4</v>
      </c>
      <c r="Z1782" s="1" t="s">
        <v>3219</v>
      </c>
    </row>
    <row r="1783" spans="1:26" x14ac:dyDescent="0.2">
      <c r="A1783" s="3">
        <v>1775</v>
      </c>
      <c r="B1783" s="3" t="s">
        <v>2842</v>
      </c>
      <c r="C1783" s="3" t="s">
        <v>23</v>
      </c>
      <c r="D1783" s="3">
        <v>0.09</v>
      </c>
      <c r="E1783" s="3">
        <v>12.95</v>
      </c>
      <c r="F1783" s="3">
        <v>4.9800000000000004</v>
      </c>
      <c r="G1783" s="3" t="s">
        <v>14</v>
      </c>
      <c r="H1783" s="3" t="s">
        <v>15</v>
      </c>
      <c r="I1783" s="3" t="s">
        <v>24</v>
      </c>
      <c r="J1783" s="3" t="s">
        <v>48</v>
      </c>
      <c r="K1783" s="3" t="s">
        <v>49</v>
      </c>
      <c r="L1783" s="3" t="s">
        <v>2715</v>
      </c>
      <c r="M1783" s="3">
        <v>0.4</v>
      </c>
      <c r="N1783" s="3" t="s">
        <v>8</v>
      </c>
      <c r="O1783" s="3" t="s">
        <v>28</v>
      </c>
      <c r="P1783" s="3" t="s">
        <v>29</v>
      </c>
      <c r="Q1783" s="3" t="s">
        <v>2843</v>
      </c>
      <c r="R1783" s="3">
        <v>46614</v>
      </c>
      <c r="S1783" s="4">
        <v>42169</v>
      </c>
      <c r="T1783" s="4">
        <v>42176</v>
      </c>
      <c r="U1783" s="3">
        <v>123.89175</v>
      </c>
      <c r="V1783" s="3">
        <v>21</v>
      </c>
      <c r="W1783" s="3">
        <v>269.54000000000002</v>
      </c>
      <c r="X1783" s="3">
        <v>89944</v>
      </c>
      <c r="Y1783" s="3">
        <f>Table1[[#This Row],[Unit Price]]-Table1[[#This Row],[Discount]]</f>
        <v>12.86</v>
      </c>
      <c r="Z1783" s="3" t="s">
        <v>3220</v>
      </c>
    </row>
    <row r="1784" spans="1:26" x14ac:dyDescent="0.2">
      <c r="A1784" s="1">
        <v>547</v>
      </c>
      <c r="B1784" s="1" t="s">
        <v>2844</v>
      </c>
      <c r="C1784" s="1" t="s">
        <v>46</v>
      </c>
      <c r="D1784" s="1">
        <v>0.03</v>
      </c>
      <c r="E1784" s="1">
        <v>13.73</v>
      </c>
      <c r="F1784" s="1">
        <v>6.85</v>
      </c>
      <c r="G1784" s="1" t="s">
        <v>63</v>
      </c>
      <c r="H1784" s="1" t="s">
        <v>70</v>
      </c>
      <c r="I1784" s="1" t="s">
        <v>4</v>
      </c>
      <c r="J1784" s="1" t="s">
        <v>102</v>
      </c>
      <c r="K1784" s="1" t="s">
        <v>26</v>
      </c>
      <c r="L1784" s="1" t="s">
        <v>1743</v>
      </c>
      <c r="M1784" s="1">
        <v>0.54</v>
      </c>
      <c r="N1784" s="1" t="s">
        <v>8</v>
      </c>
      <c r="O1784" s="1" t="s">
        <v>87</v>
      </c>
      <c r="P1784" s="1" t="s">
        <v>879</v>
      </c>
      <c r="Q1784" s="1" t="s">
        <v>2845</v>
      </c>
      <c r="R1784" s="1">
        <v>26501</v>
      </c>
      <c r="S1784" s="2">
        <v>42169</v>
      </c>
      <c r="T1784" s="2">
        <v>42170</v>
      </c>
      <c r="U1784" s="1">
        <v>39.585299999999997</v>
      </c>
      <c r="V1784" s="1">
        <v>4</v>
      </c>
      <c r="W1784" s="1">
        <v>57.37</v>
      </c>
      <c r="X1784" s="1">
        <v>86250</v>
      </c>
      <c r="Y1784" s="1">
        <f>Table1[[#This Row],[Unit Price]]-Table1[[#This Row],[Discount]]</f>
        <v>13.700000000000001</v>
      </c>
      <c r="Z1784" s="1" t="s">
        <v>3222</v>
      </c>
    </row>
    <row r="1785" spans="1:26" x14ac:dyDescent="0.2">
      <c r="A1785" s="3">
        <v>2979</v>
      </c>
      <c r="B1785" s="3" t="s">
        <v>794</v>
      </c>
      <c r="C1785" s="3" t="s">
        <v>46</v>
      </c>
      <c r="D1785" s="3">
        <v>0.01</v>
      </c>
      <c r="E1785" s="3">
        <v>5.84</v>
      </c>
      <c r="F1785" s="3">
        <v>0.83</v>
      </c>
      <c r="G1785" s="3" t="s">
        <v>14</v>
      </c>
      <c r="H1785" s="3" t="s">
        <v>70</v>
      </c>
      <c r="I1785" s="3" t="s">
        <v>24</v>
      </c>
      <c r="J1785" s="3" t="s">
        <v>25</v>
      </c>
      <c r="K1785" s="3" t="s">
        <v>26</v>
      </c>
      <c r="L1785" s="3" t="s">
        <v>2582</v>
      </c>
      <c r="M1785" s="3">
        <v>0.49</v>
      </c>
      <c r="N1785" s="3" t="s">
        <v>8</v>
      </c>
      <c r="O1785" s="3" t="s">
        <v>28</v>
      </c>
      <c r="P1785" s="3" t="s">
        <v>541</v>
      </c>
      <c r="Q1785" s="3" t="s">
        <v>796</v>
      </c>
      <c r="R1785" s="3">
        <v>58601</v>
      </c>
      <c r="S1785" s="4">
        <v>42169</v>
      </c>
      <c r="T1785" s="4">
        <v>42171</v>
      </c>
      <c r="U1785" s="3">
        <v>16.091999999999999</v>
      </c>
      <c r="V1785" s="3">
        <v>4</v>
      </c>
      <c r="W1785" s="3">
        <v>23.89</v>
      </c>
      <c r="X1785" s="3">
        <v>86546</v>
      </c>
      <c r="Y1785" s="3">
        <f>Table1[[#This Row],[Unit Price]]-Table1[[#This Row],[Discount]]</f>
        <v>5.83</v>
      </c>
      <c r="Z1785" s="3" t="s">
        <v>3220</v>
      </c>
    </row>
    <row r="1786" spans="1:26" x14ac:dyDescent="0.2">
      <c r="A1786" s="1">
        <v>3120</v>
      </c>
      <c r="B1786" s="1" t="s">
        <v>2846</v>
      </c>
      <c r="C1786" s="1" t="s">
        <v>46</v>
      </c>
      <c r="D1786" s="1">
        <v>0.08</v>
      </c>
      <c r="E1786" s="1">
        <v>315.98</v>
      </c>
      <c r="F1786" s="1">
        <v>19.989999999999998</v>
      </c>
      <c r="G1786" s="1" t="s">
        <v>14</v>
      </c>
      <c r="H1786" s="1" t="s">
        <v>47</v>
      </c>
      <c r="I1786" s="1" t="s">
        <v>24</v>
      </c>
      <c r="J1786" s="1" t="s">
        <v>48</v>
      </c>
      <c r="K1786" s="1" t="s">
        <v>49</v>
      </c>
      <c r="L1786" s="1" t="s">
        <v>2203</v>
      </c>
      <c r="M1786" s="1">
        <v>0.38</v>
      </c>
      <c r="N1786" s="1" t="s">
        <v>8</v>
      </c>
      <c r="O1786" s="1" t="s">
        <v>9</v>
      </c>
      <c r="P1786" s="1" t="s">
        <v>144</v>
      </c>
      <c r="Q1786" s="1" t="s">
        <v>2847</v>
      </c>
      <c r="R1786" s="1">
        <v>70117</v>
      </c>
      <c r="S1786" s="2">
        <v>42169</v>
      </c>
      <c r="T1786" s="2">
        <v>42169</v>
      </c>
      <c r="U1786" s="1">
        <v>44.52</v>
      </c>
      <c r="V1786" s="1">
        <v>9</v>
      </c>
      <c r="W1786" s="1">
        <v>2642.48</v>
      </c>
      <c r="X1786" s="1">
        <v>90160</v>
      </c>
      <c r="Y1786" s="1">
        <f>Table1[[#This Row],[Unit Price]]-Table1[[#This Row],[Discount]]</f>
        <v>315.90000000000003</v>
      </c>
      <c r="Z1786" s="1" t="s">
        <v>3219</v>
      </c>
    </row>
    <row r="1787" spans="1:26" x14ac:dyDescent="0.2">
      <c r="A1787" s="3">
        <v>1860</v>
      </c>
      <c r="B1787" s="3" t="s">
        <v>2848</v>
      </c>
      <c r="C1787" s="3" t="s">
        <v>1</v>
      </c>
      <c r="D1787" s="3">
        <v>0.09</v>
      </c>
      <c r="E1787" s="3">
        <v>5.98</v>
      </c>
      <c r="F1787" s="3">
        <v>1.49</v>
      </c>
      <c r="G1787" s="3" t="s">
        <v>14</v>
      </c>
      <c r="H1787" s="3" t="s">
        <v>47</v>
      </c>
      <c r="I1787" s="3" t="s">
        <v>24</v>
      </c>
      <c r="J1787" s="3" t="s">
        <v>48</v>
      </c>
      <c r="K1787" s="3" t="s">
        <v>49</v>
      </c>
      <c r="L1787" s="3" t="s">
        <v>1563</v>
      </c>
      <c r="M1787" s="3">
        <v>0.39</v>
      </c>
      <c r="N1787" s="3" t="s">
        <v>8</v>
      </c>
      <c r="O1787" s="3" t="s">
        <v>87</v>
      </c>
      <c r="P1787" s="3" t="s">
        <v>379</v>
      </c>
      <c r="Q1787" s="3" t="s">
        <v>2849</v>
      </c>
      <c r="R1787" s="3">
        <v>1570</v>
      </c>
      <c r="S1787" s="4">
        <v>42170</v>
      </c>
      <c r="T1787" s="4">
        <v>42172</v>
      </c>
      <c r="U1787" s="3">
        <v>13.2294</v>
      </c>
      <c r="V1787" s="3">
        <v>5</v>
      </c>
      <c r="W1787" s="3">
        <v>28.01</v>
      </c>
      <c r="X1787" s="3">
        <v>86846</v>
      </c>
      <c r="Y1787" s="3">
        <f>Table1[[#This Row],[Unit Price]]-Table1[[#This Row],[Discount]]</f>
        <v>5.8900000000000006</v>
      </c>
      <c r="Z1787" s="3" t="s">
        <v>3222</v>
      </c>
    </row>
    <row r="1788" spans="1:26" x14ac:dyDescent="0.2">
      <c r="A1788" s="1">
        <v>33</v>
      </c>
      <c r="B1788" s="1" t="s">
        <v>2850</v>
      </c>
      <c r="C1788" s="1" t="s">
        <v>46</v>
      </c>
      <c r="D1788" s="1">
        <v>0.03</v>
      </c>
      <c r="E1788" s="1">
        <v>4.24</v>
      </c>
      <c r="F1788" s="1">
        <v>5.41</v>
      </c>
      <c r="G1788" s="1" t="s">
        <v>14</v>
      </c>
      <c r="H1788" s="1" t="s">
        <v>70</v>
      </c>
      <c r="I1788" s="1" t="s">
        <v>24</v>
      </c>
      <c r="J1788" s="1" t="s">
        <v>48</v>
      </c>
      <c r="K1788" s="1" t="s">
        <v>49</v>
      </c>
      <c r="L1788" s="1" t="s">
        <v>1647</v>
      </c>
      <c r="M1788" s="1">
        <v>0.35</v>
      </c>
      <c r="N1788" s="1" t="s">
        <v>8</v>
      </c>
      <c r="O1788" s="1" t="s">
        <v>35</v>
      </c>
      <c r="P1788" s="1" t="s">
        <v>115</v>
      </c>
      <c r="Q1788" s="1" t="s">
        <v>2851</v>
      </c>
      <c r="R1788" s="1">
        <v>97030</v>
      </c>
      <c r="S1788" s="2">
        <v>42170</v>
      </c>
      <c r="T1788" s="2">
        <v>42172</v>
      </c>
      <c r="U1788" s="1">
        <v>-84.437600000000003</v>
      </c>
      <c r="V1788" s="1">
        <v>13</v>
      </c>
      <c r="W1788" s="1">
        <v>58.68</v>
      </c>
      <c r="X1788" s="1">
        <v>89201</v>
      </c>
      <c r="Y1788" s="1">
        <f>Table1[[#This Row],[Unit Price]]-Table1[[#This Row],[Discount]]</f>
        <v>4.21</v>
      </c>
      <c r="Z1788" s="1" t="s">
        <v>3221</v>
      </c>
    </row>
    <row r="1789" spans="1:26" x14ac:dyDescent="0.2">
      <c r="A1789" s="3">
        <v>33</v>
      </c>
      <c r="B1789" s="3" t="s">
        <v>2850</v>
      </c>
      <c r="C1789" s="3" t="s">
        <v>46</v>
      </c>
      <c r="D1789" s="3">
        <v>0.04</v>
      </c>
      <c r="E1789" s="3">
        <v>2.94</v>
      </c>
      <c r="F1789" s="3">
        <v>0.7</v>
      </c>
      <c r="G1789" s="3" t="s">
        <v>14</v>
      </c>
      <c r="H1789" s="3" t="s">
        <v>70</v>
      </c>
      <c r="I1789" s="3" t="s">
        <v>24</v>
      </c>
      <c r="J1789" s="3" t="s">
        <v>25</v>
      </c>
      <c r="K1789" s="3" t="s">
        <v>26</v>
      </c>
      <c r="L1789" s="3" t="s">
        <v>795</v>
      </c>
      <c r="M1789" s="3">
        <v>0.57999999999999996</v>
      </c>
      <c r="N1789" s="3" t="s">
        <v>8</v>
      </c>
      <c r="O1789" s="3" t="s">
        <v>35</v>
      </c>
      <c r="P1789" s="3" t="s">
        <v>115</v>
      </c>
      <c r="Q1789" s="3" t="s">
        <v>2851</v>
      </c>
      <c r="R1789" s="3">
        <v>97030</v>
      </c>
      <c r="S1789" s="4">
        <v>42170</v>
      </c>
      <c r="T1789" s="4">
        <v>42171</v>
      </c>
      <c r="U1789" s="3">
        <v>24.312000000000001</v>
      </c>
      <c r="V1789" s="3">
        <v>18</v>
      </c>
      <c r="W1789" s="3">
        <v>53.1</v>
      </c>
      <c r="X1789" s="3">
        <v>89201</v>
      </c>
      <c r="Y1789" s="3">
        <f>Table1[[#This Row],[Unit Price]]-Table1[[#This Row],[Discount]]</f>
        <v>2.9</v>
      </c>
      <c r="Z1789" s="3" t="s">
        <v>3221</v>
      </c>
    </row>
    <row r="1790" spans="1:26" x14ac:dyDescent="0.2">
      <c r="A1790" s="1">
        <v>736</v>
      </c>
      <c r="B1790" s="1" t="s">
        <v>2852</v>
      </c>
      <c r="C1790" s="1" t="s">
        <v>46</v>
      </c>
      <c r="D1790" s="1">
        <v>0.06</v>
      </c>
      <c r="E1790" s="1">
        <v>350.98</v>
      </c>
      <c r="F1790" s="1">
        <v>30</v>
      </c>
      <c r="G1790" s="1" t="s">
        <v>2</v>
      </c>
      <c r="H1790" s="1" t="s">
        <v>15</v>
      </c>
      <c r="I1790" s="1" t="s">
        <v>4</v>
      </c>
      <c r="J1790" s="1" t="s">
        <v>85</v>
      </c>
      <c r="K1790" s="1" t="s">
        <v>33</v>
      </c>
      <c r="L1790" s="1" t="s">
        <v>167</v>
      </c>
      <c r="M1790" s="1">
        <v>0.61</v>
      </c>
      <c r="N1790" s="1" t="s">
        <v>8</v>
      </c>
      <c r="O1790" s="1" t="s">
        <v>87</v>
      </c>
      <c r="P1790" s="1" t="s">
        <v>1332</v>
      </c>
      <c r="Q1790" s="1" t="s">
        <v>1449</v>
      </c>
      <c r="R1790" s="1">
        <v>3079</v>
      </c>
      <c r="S1790" s="2">
        <v>42170</v>
      </c>
      <c r="T1790" s="2">
        <v>42172</v>
      </c>
      <c r="U1790" s="1">
        <v>797.85599999999999</v>
      </c>
      <c r="V1790" s="1">
        <v>6</v>
      </c>
      <c r="W1790" s="1">
        <v>2016.32</v>
      </c>
      <c r="X1790" s="1">
        <v>90361</v>
      </c>
      <c r="Y1790" s="1">
        <f>Table1[[#This Row],[Unit Price]]-Table1[[#This Row],[Discount]]</f>
        <v>350.92</v>
      </c>
      <c r="Z1790" s="1" t="s">
        <v>3222</v>
      </c>
    </row>
    <row r="1791" spans="1:26" x14ac:dyDescent="0.2">
      <c r="A1791" s="3">
        <v>738</v>
      </c>
      <c r="B1791" s="3" t="s">
        <v>2853</v>
      </c>
      <c r="C1791" s="3" t="s">
        <v>46</v>
      </c>
      <c r="D1791" s="3">
        <v>0.02</v>
      </c>
      <c r="E1791" s="3">
        <v>70.98</v>
      </c>
      <c r="F1791" s="3">
        <v>46.74</v>
      </c>
      <c r="G1791" s="3" t="s">
        <v>2</v>
      </c>
      <c r="H1791" s="3" t="s">
        <v>15</v>
      </c>
      <c r="I1791" s="3" t="s">
        <v>4</v>
      </c>
      <c r="J1791" s="3" t="s">
        <v>93</v>
      </c>
      <c r="K1791" s="3" t="s">
        <v>6</v>
      </c>
      <c r="L1791" s="3" t="s">
        <v>354</v>
      </c>
      <c r="M1791" s="3">
        <v>0.56000000000000005</v>
      </c>
      <c r="N1791" s="3" t="s">
        <v>8</v>
      </c>
      <c r="O1791" s="3" t="s">
        <v>87</v>
      </c>
      <c r="P1791" s="3" t="s">
        <v>373</v>
      </c>
      <c r="Q1791" s="3" t="s">
        <v>2348</v>
      </c>
      <c r="R1791" s="3">
        <v>7016</v>
      </c>
      <c r="S1791" s="4">
        <v>42170</v>
      </c>
      <c r="T1791" s="4">
        <v>42171</v>
      </c>
      <c r="U1791" s="3">
        <v>-178.21600000000001</v>
      </c>
      <c r="V1791" s="3">
        <v>4</v>
      </c>
      <c r="W1791" s="3">
        <v>313.63</v>
      </c>
      <c r="X1791" s="3">
        <v>90361</v>
      </c>
      <c r="Y1791" s="3">
        <f>Table1[[#This Row],[Unit Price]]-Table1[[#This Row],[Discount]]</f>
        <v>70.960000000000008</v>
      </c>
      <c r="Z1791" s="3" t="s">
        <v>3222</v>
      </c>
    </row>
    <row r="1792" spans="1:26" x14ac:dyDescent="0.2">
      <c r="A1792" s="1">
        <v>741</v>
      </c>
      <c r="B1792" s="1" t="s">
        <v>2854</v>
      </c>
      <c r="C1792" s="1" t="s">
        <v>46</v>
      </c>
      <c r="D1792" s="1">
        <v>0.04</v>
      </c>
      <c r="E1792" s="1">
        <v>27.48</v>
      </c>
      <c r="F1792" s="1">
        <v>4</v>
      </c>
      <c r="G1792" s="1" t="s">
        <v>14</v>
      </c>
      <c r="H1792" s="1" t="s">
        <v>15</v>
      </c>
      <c r="I1792" s="1" t="s">
        <v>16</v>
      </c>
      <c r="J1792" s="1" t="s">
        <v>17</v>
      </c>
      <c r="K1792" s="1" t="s">
        <v>49</v>
      </c>
      <c r="L1792" s="1" t="s">
        <v>2037</v>
      </c>
      <c r="M1792" s="1">
        <v>0.75</v>
      </c>
      <c r="N1792" s="1" t="s">
        <v>8</v>
      </c>
      <c r="O1792" s="1" t="s">
        <v>87</v>
      </c>
      <c r="P1792" s="1" t="s">
        <v>373</v>
      </c>
      <c r="Q1792" s="1" t="s">
        <v>2855</v>
      </c>
      <c r="R1792" s="1">
        <v>7901</v>
      </c>
      <c r="S1792" s="2">
        <v>42170</v>
      </c>
      <c r="T1792" s="2">
        <v>42172</v>
      </c>
      <c r="U1792" s="1">
        <v>-26.655999999999999</v>
      </c>
      <c r="V1792" s="1">
        <v>15</v>
      </c>
      <c r="W1792" s="1">
        <v>397.17</v>
      </c>
      <c r="X1792" s="1">
        <v>90361</v>
      </c>
      <c r="Y1792" s="1">
        <f>Table1[[#This Row],[Unit Price]]-Table1[[#This Row],[Discount]]</f>
        <v>27.44</v>
      </c>
      <c r="Z1792" s="1" t="s">
        <v>3222</v>
      </c>
    </row>
    <row r="1793" spans="1:26" x14ac:dyDescent="0.2">
      <c r="A1793" s="3">
        <v>2183</v>
      </c>
      <c r="B1793" s="3" t="s">
        <v>2856</v>
      </c>
      <c r="C1793" s="3" t="s">
        <v>46</v>
      </c>
      <c r="D1793" s="3">
        <v>0</v>
      </c>
      <c r="E1793" s="3">
        <v>1.48</v>
      </c>
      <c r="F1793" s="3">
        <v>0.7</v>
      </c>
      <c r="G1793" s="3" t="s">
        <v>14</v>
      </c>
      <c r="H1793" s="3" t="s">
        <v>47</v>
      </c>
      <c r="I1793" s="3" t="s">
        <v>24</v>
      </c>
      <c r="J1793" s="3" t="s">
        <v>152</v>
      </c>
      <c r="K1793" s="3" t="s">
        <v>26</v>
      </c>
      <c r="L1793" s="3" t="s">
        <v>153</v>
      </c>
      <c r="M1793" s="3">
        <v>0.37</v>
      </c>
      <c r="N1793" s="3" t="s">
        <v>8</v>
      </c>
      <c r="O1793" s="3" t="s">
        <v>9</v>
      </c>
      <c r="P1793" s="3" t="s">
        <v>364</v>
      </c>
      <c r="Q1793" s="3" t="s">
        <v>2857</v>
      </c>
      <c r="R1793" s="3">
        <v>42301</v>
      </c>
      <c r="S1793" s="4">
        <v>42170</v>
      </c>
      <c r="T1793" s="4">
        <v>42172</v>
      </c>
      <c r="U1793" s="3">
        <v>-203.09800000000001</v>
      </c>
      <c r="V1793" s="3">
        <v>12</v>
      </c>
      <c r="W1793" s="3">
        <v>19.32</v>
      </c>
      <c r="X1793" s="3">
        <v>91571</v>
      </c>
      <c r="Y1793" s="3">
        <f>Table1[[#This Row],[Unit Price]]-Table1[[#This Row],[Discount]]</f>
        <v>1.48</v>
      </c>
      <c r="Z1793" s="3" t="s">
        <v>3219</v>
      </c>
    </row>
    <row r="1794" spans="1:26" x14ac:dyDescent="0.2">
      <c r="A1794" s="1">
        <v>2512</v>
      </c>
      <c r="B1794" s="1" t="s">
        <v>2858</v>
      </c>
      <c r="C1794" s="1" t="s">
        <v>46</v>
      </c>
      <c r="D1794" s="1">
        <v>0.04</v>
      </c>
      <c r="E1794" s="1">
        <v>6.48</v>
      </c>
      <c r="F1794" s="1">
        <v>9.5399999999999991</v>
      </c>
      <c r="G1794" s="1" t="s">
        <v>14</v>
      </c>
      <c r="H1794" s="1" t="s">
        <v>47</v>
      </c>
      <c r="I1794" s="1" t="s">
        <v>24</v>
      </c>
      <c r="J1794" s="1" t="s">
        <v>64</v>
      </c>
      <c r="K1794" s="1" t="s">
        <v>49</v>
      </c>
      <c r="L1794" s="1" t="s">
        <v>2200</v>
      </c>
      <c r="M1794" s="1">
        <v>0.37</v>
      </c>
      <c r="N1794" s="1" t="s">
        <v>8</v>
      </c>
      <c r="O1794" s="1" t="s">
        <v>87</v>
      </c>
      <c r="P1794" s="1" t="s">
        <v>379</v>
      </c>
      <c r="Q1794" s="1" t="s">
        <v>2859</v>
      </c>
      <c r="R1794" s="1">
        <v>2138</v>
      </c>
      <c r="S1794" s="2">
        <v>42170</v>
      </c>
      <c r="T1794" s="2">
        <v>42172</v>
      </c>
      <c r="U1794" s="1">
        <v>-223.94399999999999</v>
      </c>
      <c r="V1794" s="1">
        <v>19</v>
      </c>
      <c r="W1794" s="1">
        <v>125.37</v>
      </c>
      <c r="X1794" s="1">
        <v>87030</v>
      </c>
      <c r="Y1794" s="1">
        <f>Table1[[#This Row],[Unit Price]]-Table1[[#This Row],[Discount]]</f>
        <v>6.44</v>
      </c>
      <c r="Z1794" s="1" t="s">
        <v>3222</v>
      </c>
    </row>
    <row r="1795" spans="1:26" x14ac:dyDescent="0.2">
      <c r="A1795" s="3">
        <v>1038</v>
      </c>
      <c r="B1795" s="3" t="s">
        <v>2860</v>
      </c>
      <c r="C1795" s="3" t="s">
        <v>1</v>
      </c>
      <c r="D1795" s="3">
        <v>0.1</v>
      </c>
      <c r="E1795" s="3">
        <v>7.64</v>
      </c>
      <c r="F1795" s="3">
        <v>5.83</v>
      </c>
      <c r="G1795" s="3" t="s">
        <v>14</v>
      </c>
      <c r="H1795" s="3" t="s">
        <v>70</v>
      </c>
      <c r="I1795" s="3" t="s">
        <v>24</v>
      </c>
      <c r="J1795" s="3" t="s">
        <v>64</v>
      </c>
      <c r="K1795" s="3" t="s">
        <v>26</v>
      </c>
      <c r="L1795" s="3" t="s">
        <v>208</v>
      </c>
      <c r="M1795" s="3">
        <v>0.36</v>
      </c>
      <c r="N1795" s="3" t="s">
        <v>8</v>
      </c>
      <c r="O1795" s="3" t="s">
        <v>9</v>
      </c>
      <c r="P1795" s="3" t="s">
        <v>99</v>
      </c>
      <c r="Q1795" s="3" t="s">
        <v>2861</v>
      </c>
      <c r="R1795" s="3">
        <v>33430</v>
      </c>
      <c r="S1795" s="4">
        <v>42171</v>
      </c>
      <c r="T1795" s="4">
        <v>42172</v>
      </c>
      <c r="U1795" s="3">
        <v>-403.18740000000003</v>
      </c>
      <c r="V1795" s="3">
        <v>5</v>
      </c>
      <c r="W1795" s="3">
        <v>39.36</v>
      </c>
      <c r="X1795" s="3">
        <v>90641</v>
      </c>
      <c r="Y1795" s="3">
        <f>Table1[[#This Row],[Unit Price]]-Table1[[#This Row],[Discount]]</f>
        <v>7.54</v>
      </c>
      <c r="Z1795" s="3" t="s">
        <v>3219</v>
      </c>
    </row>
    <row r="1796" spans="1:26" x14ac:dyDescent="0.2">
      <c r="A1796" s="1">
        <v>2677</v>
      </c>
      <c r="B1796" s="1" t="s">
        <v>2862</v>
      </c>
      <c r="C1796" s="1" t="s">
        <v>1</v>
      </c>
      <c r="D1796" s="1">
        <v>0.03</v>
      </c>
      <c r="E1796" s="1">
        <v>41.32</v>
      </c>
      <c r="F1796" s="1">
        <v>58.66</v>
      </c>
      <c r="G1796" s="1" t="s">
        <v>63</v>
      </c>
      <c r="H1796" s="1" t="s">
        <v>3</v>
      </c>
      <c r="I1796" s="1" t="s">
        <v>4</v>
      </c>
      <c r="J1796" s="1" t="s">
        <v>102</v>
      </c>
      <c r="K1796" s="1" t="s">
        <v>120</v>
      </c>
      <c r="L1796" s="1" t="s">
        <v>2863</v>
      </c>
      <c r="M1796" s="1">
        <v>0.76</v>
      </c>
      <c r="N1796" s="1" t="s">
        <v>8</v>
      </c>
      <c r="O1796" s="1" t="s">
        <v>9</v>
      </c>
      <c r="P1796" s="1" t="s">
        <v>218</v>
      </c>
      <c r="Q1796" s="1" t="s">
        <v>778</v>
      </c>
      <c r="R1796" s="1">
        <v>22601</v>
      </c>
      <c r="S1796" s="2">
        <v>42171</v>
      </c>
      <c r="T1796" s="2">
        <v>42172</v>
      </c>
      <c r="U1796" s="1">
        <v>-32.816000000000003</v>
      </c>
      <c r="V1796" s="1">
        <v>10</v>
      </c>
      <c r="W1796" s="1">
        <v>419.27</v>
      </c>
      <c r="X1796" s="1">
        <v>86633</v>
      </c>
      <c r="Y1796" s="1">
        <f>Table1[[#This Row],[Unit Price]]-Table1[[#This Row],[Discount]]</f>
        <v>41.29</v>
      </c>
      <c r="Z1796" s="1" t="s">
        <v>3219</v>
      </c>
    </row>
    <row r="1797" spans="1:26" x14ac:dyDescent="0.2">
      <c r="A1797" s="3">
        <v>2677</v>
      </c>
      <c r="B1797" s="3" t="s">
        <v>2862</v>
      </c>
      <c r="C1797" s="3" t="s">
        <v>1</v>
      </c>
      <c r="D1797" s="3">
        <v>0</v>
      </c>
      <c r="E1797" s="3">
        <v>6.88</v>
      </c>
      <c r="F1797" s="3">
        <v>2</v>
      </c>
      <c r="G1797" s="3" t="s">
        <v>14</v>
      </c>
      <c r="H1797" s="3" t="s">
        <v>3</v>
      </c>
      <c r="I1797" s="3" t="s">
        <v>24</v>
      </c>
      <c r="J1797" s="3" t="s">
        <v>64</v>
      </c>
      <c r="K1797" s="3" t="s">
        <v>26</v>
      </c>
      <c r="L1797" s="3" t="s">
        <v>828</v>
      </c>
      <c r="M1797" s="3">
        <v>0.39</v>
      </c>
      <c r="N1797" s="3" t="s">
        <v>8</v>
      </c>
      <c r="O1797" s="3" t="s">
        <v>9</v>
      </c>
      <c r="P1797" s="3" t="s">
        <v>218</v>
      </c>
      <c r="Q1797" s="3" t="s">
        <v>778</v>
      </c>
      <c r="R1797" s="3">
        <v>22601</v>
      </c>
      <c r="S1797" s="4">
        <v>42171</v>
      </c>
      <c r="T1797" s="4">
        <v>42171</v>
      </c>
      <c r="U1797" s="3">
        <v>-15.61</v>
      </c>
      <c r="V1797" s="3">
        <v>5</v>
      </c>
      <c r="W1797" s="3">
        <v>36</v>
      </c>
      <c r="X1797" s="3">
        <v>86633</v>
      </c>
      <c r="Y1797" s="3">
        <f>Table1[[#This Row],[Unit Price]]-Table1[[#This Row],[Discount]]</f>
        <v>6.88</v>
      </c>
      <c r="Z1797" s="3" t="s">
        <v>3219</v>
      </c>
    </row>
    <row r="1798" spans="1:26" x14ac:dyDescent="0.2">
      <c r="A1798" s="1">
        <v>2720</v>
      </c>
      <c r="B1798" s="1" t="s">
        <v>2864</v>
      </c>
      <c r="C1798" s="1" t="s">
        <v>1</v>
      </c>
      <c r="D1798" s="1">
        <v>0</v>
      </c>
      <c r="E1798" s="1">
        <v>40.479999999999997</v>
      </c>
      <c r="F1798" s="1">
        <v>19.989999999999998</v>
      </c>
      <c r="G1798" s="1" t="s">
        <v>14</v>
      </c>
      <c r="H1798" s="1" t="s">
        <v>3</v>
      </c>
      <c r="I1798" s="1" t="s">
        <v>16</v>
      </c>
      <c r="J1798" s="1" t="s">
        <v>17</v>
      </c>
      <c r="K1798" s="1" t="s">
        <v>49</v>
      </c>
      <c r="L1798" s="1" t="s">
        <v>2030</v>
      </c>
      <c r="M1798" s="1">
        <v>0.77</v>
      </c>
      <c r="N1798" s="1" t="s">
        <v>8</v>
      </c>
      <c r="O1798" s="1" t="s">
        <v>9</v>
      </c>
      <c r="P1798" s="1" t="s">
        <v>51</v>
      </c>
      <c r="Q1798" s="1" t="s">
        <v>2865</v>
      </c>
      <c r="R1798" s="1">
        <v>30721</v>
      </c>
      <c r="S1798" s="2">
        <v>42171</v>
      </c>
      <c r="T1798" s="2">
        <v>42172</v>
      </c>
      <c r="U1798" s="1">
        <v>-25.634</v>
      </c>
      <c r="V1798" s="1">
        <v>6</v>
      </c>
      <c r="W1798" s="1">
        <v>264.95</v>
      </c>
      <c r="X1798" s="1">
        <v>88766</v>
      </c>
      <c r="Y1798" s="1">
        <f>Table1[[#This Row],[Unit Price]]-Table1[[#This Row],[Discount]]</f>
        <v>40.479999999999997</v>
      </c>
      <c r="Z1798" s="1" t="s">
        <v>3219</v>
      </c>
    </row>
    <row r="1799" spans="1:26" x14ac:dyDescent="0.2">
      <c r="A1799" s="3">
        <v>1492</v>
      </c>
      <c r="B1799" s="3" t="s">
        <v>2866</v>
      </c>
      <c r="C1799" s="3" t="s">
        <v>13</v>
      </c>
      <c r="D1799" s="3">
        <v>0.04</v>
      </c>
      <c r="E1799" s="3">
        <v>119.99</v>
      </c>
      <c r="F1799" s="3">
        <v>14</v>
      </c>
      <c r="G1799" s="3" t="s">
        <v>2</v>
      </c>
      <c r="H1799" s="3" t="s">
        <v>70</v>
      </c>
      <c r="I1799" s="3" t="s">
        <v>16</v>
      </c>
      <c r="J1799" s="3" t="s">
        <v>32</v>
      </c>
      <c r="K1799" s="3" t="s">
        <v>33</v>
      </c>
      <c r="L1799" s="3" t="s">
        <v>2127</v>
      </c>
      <c r="M1799" s="3">
        <v>0.36</v>
      </c>
      <c r="N1799" s="3" t="s">
        <v>8</v>
      </c>
      <c r="O1799" s="3" t="s">
        <v>28</v>
      </c>
      <c r="P1799" s="3" t="s">
        <v>56</v>
      </c>
      <c r="Q1799" s="3" t="s">
        <v>2867</v>
      </c>
      <c r="R1799" s="3">
        <v>65721</v>
      </c>
      <c r="S1799" s="4">
        <v>42171</v>
      </c>
      <c r="T1799" s="4">
        <v>42173</v>
      </c>
      <c r="U1799" s="3">
        <v>509.95830000000001</v>
      </c>
      <c r="V1799" s="3">
        <v>6</v>
      </c>
      <c r="W1799" s="3">
        <v>739.07</v>
      </c>
      <c r="X1799" s="3">
        <v>88004</v>
      </c>
      <c r="Y1799" s="3">
        <f>Table1[[#This Row],[Unit Price]]-Table1[[#This Row],[Discount]]</f>
        <v>119.94999999999999</v>
      </c>
      <c r="Z1799" s="3" t="s">
        <v>3220</v>
      </c>
    </row>
    <row r="1800" spans="1:26" x14ac:dyDescent="0.2">
      <c r="A1800" s="1">
        <v>2355</v>
      </c>
      <c r="B1800" s="1" t="s">
        <v>1188</v>
      </c>
      <c r="C1800" s="1" t="s">
        <v>92</v>
      </c>
      <c r="D1800" s="1">
        <v>0.06</v>
      </c>
      <c r="E1800" s="1">
        <v>146.34</v>
      </c>
      <c r="F1800" s="1">
        <v>43.75</v>
      </c>
      <c r="G1800" s="1" t="s">
        <v>2</v>
      </c>
      <c r="H1800" s="1" t="s">
        <v>15</v>
      </c>
      <c r="I1800" s="1" t="s">
        <v>4</v>
      </c>
      <c r="J1800" s="1" t="s">
        <v>5</v>
      </c>
      <c r="K1800" s="1" t="s">
        <v>6</v>
      </c>
      <c r="L1800" s="1" t="s">
        <v>131</v>
      </c>
      <c r="M1800" s="1">
        <v>0.65</v>
      </c>
      <c r="N1800" s="1" t="s">
        <v>8</v>
      </c>
      <c r="O1800" s="1" t="s">
        <v>35</v>
      </c>
      <c r="P1800" s="1" t="s">
        <v>66</v>
      </c>
      <c r="Q1800" s="1" t="s">
        <v>1190</v>
      </c>
      <c r="R1800" s="1">
        <v>92236</v>
      </c>
      <c r="S1800" s="2">
        <v>42171</v>
      </c>
      <c r="T1800" s="2">
        <v>42173</v>
      </c>
      <c r="U1800" s="1">
        <v>-89.27</v>
      </c>
      <c r="V1800" s="1">
        <v>12</v>
      </c>
      <c r="W1800" s="1">
        <v>1721.24</v>
      </c>
      <c r="X1800" s="1">
        <v>91306</v>
      </c>
      <c r="Y1800" s="1">
        <f>Table1[[#This Row],[Unit Price]]-Table1[[#This Row],[Discount]]</f>
        <v>146.28</v>
      </c>
      <c r="Z1800" s="1" t="s">
        <v>3221</v>
      </c>
    </row>
    <row r="1801" spans="1:26" x14ac:dyDescent="0.2">
      <c r="A1801" s="3">
        <v>3096</v>
      </c>
      <c r="B1801" s="3" t="s">
        <v>2629</v>
      </c>
      <c r="C1801" s="3" t="s">
        <v>1</v>
      </c>
      <c r="D1801" s="3">
        <v>0.04</v>
      </c>
      <c r="E1801" s="3">
        <v>33.89</v>
      </c>
      <c r="F1801" s="3">
        <v>5.0999999999999996</v>
      </c>
      <c r="G1801" s="3" t="s">
        <v>63</v>
      </c>
      <c r="H1801" s="3" t="s">
        <v>15</v>
      </c>
      <c r="I1801" s="3" t="s">
        <v>24</v>
      </c>
      <c r="J1801" s="3" t="s">
        <v>54</v>
      </c>
      <c r="K1801" s="3" t="s">
        <v>49</v>
      </c>
      <c r="L1801" s="3" t="s">
        <v>281</v>
      </c>
      <c r="M1801" s="3">
        <v>0.6</v>
      </c>
      <c r="N1801" s="3" t="s">
        <v>8</v>
      </c>
      <c r="O1801" s="3" t="s">
        <v>87</v>
      </c>
      <c r="P1801" s="3" t="s">
        <v>293</v>
      </c>
      <c r="Q1801" s="3" t="s">
        <v>2416</v>
      </c>
      <c r="R1801" s="3">
        <v>43026</v>
      </c>
      <c r="S1801" s="4">
        <v>42172</v>
      </c>
      <c r="T1801" s="4">
        <v>42173</v>
      </c>
      <c r="U1801" s="3">
        <v>72.983999999999995</v>
      </c>
      <c r="V1801" s="3">
        <v>6</v>
      </c>
      <c r="W1801" s="3">
        <v>200.83</v>
      </c>
      <c r="X1801" s="3">
        <v>86222</v>
      </c>
      <c r="Y1801" s="3">
        <f>Table1[[#This Row],[Unit Price]]-Table1[[#This Row],[Discount]]</f>
        <v>33.85</v>
      </c>
      <c r="Z1801" s="3" t="s">
        <v>3222</v>
      </c>
    </row>
    <row r="1802" spans="1:26" x14ac:dyDescent="0.2">
      <c r="A1802" s="1">
        <v>283</v>
      </c>
      <c r="B1802" s="1" t="s">
        <v>2868</v>
      </c>
      <c r="C1802" s="1" t="s">
        <v>13</v>
      </c>
      <c r="D1802" s="1">
        <v>0.1</v>
      </c>
      <c r="E1802" s="1">
        <v>1.68</v>
      </c>
      <c r="F1802" s="1">
        <v>1.57</v>
      </c>
      <c r="G1802" s="1" t="s">
        <v>14</v>
      </c>
      <c r="H1802" s="1" t="s">
        <v>70</v>
      </c>
      <c r="I1802" s="1" t="s">
        <v>24</v>
      </c>
      <c r="J1802" s="1" t="s">
        <v>25</v>
      </c>
      <c r="K1802" s="1" t="s">
        <v>26</v>
      </c>
      <c r="L1802" s="1" t="s">
        <v>550</v>
      </c>
      <c r="M1802" s="1">
        <v>0.59</v>
      </c>
      <c r="N1802" s="1" t="s">
        <v>8</v>
      </c>
      <c r="O1802" s="1" t="s">
        <v>87</v>
      </c>
      <c r="P1802" s="1" t="s">
        <v>373</v>
      </c>
      <c r="Q1802" s="1" t="s">
        <v>2701</v>
      </c>
      <c r="R1802" s="1">
        <v>7101</v>
      </c>
      <c r="S1802" s="2">
        <v>42172</v>
      </c>
      <c r="T1802" s="2">
        <v>42173</v>
      </c>
      <c r="U1802" s="1">
        <v>-11.57</v>
      </c>
      <c r="V1802" s="1">
        <v>11</v>
      </c>
      <c r="W1802" s="1">
        <v>18.71</v>
      </c>
      <c r="X1802" s="1">
        <v>89293</v>
      </c>
      <c r="Y1802" s="1">
        <f>Table1[[#This Row],[Unit Price]]-Table1[[#This Row],[Discount]]</f>
        <v>1.5799999999999998</v>
      </c>
      <c r="Z1802" s="1" t="s">
        <v>3222</v>
      </c>
    </row>
    <row r="1803" spans="1:26" x14ac:dyDescent="0.2">
      <c r="A1803" s="3">
        <v>286</v>
      </c>
      <c r="B1803" s="3" t="s">
        <v>2869</v>
      </c>
      <c r="C1803" s="3" t="s">
        <v>23</v>
      </c>
      <c r="D1803" s="3">
        <v>0</v>
      </c>
      <c r="E1803" s="3">
        <v>4.13</v>
      </c>
      <c r="F1803" s="3">
        <v>5.34</v>
      </c>
      <c r="G1803" s="3" t="s">
        <v>14</v>
      </c>
      <c r="H1803" s="3" t="s">
        <v>3</v>
      </c>
      <c r="I1803" s="3" t="s">
        <v>24</v>
      </c>
      <c r="J1803" s="3" t="s">
        <v>48</v>
      </c>
      <c r="K1803" s="3" t="s">
        <v>49</v>
      </c>
      <c r="L1803" s="3" t="s">
        <v>2870</v>
      </c>
      <c r="M1803" s="3">
        <v>0.38</v>
      </c>
      <c r="N1803" s="3" t="s">
        <v>8</v>
      </c>
      <c r="O1803" s="3" t="s">
        <v>28</v>
      </c>
      <c r="P1803" s="3" t="s">
        <v>513</v>
      </c>
      <c r="Q1803" s="3" t="s">
        <v>2871</v>
      </c>
      <c r="R1803" s="3">
        <v>66203</v>
      </c>
      <c r="S1803" s="4">
        <v>42172</v>
      </c>
      <c r="T1803" s="4">
        <v>42176</v>
      </c>
      <c r="U1803" s="3">
        <v>-61.87</v>
      </c>
      <c r="V1803" s="3">
        <v>9</v>
      </c>
      <c r="W1803" s="3">
        <v>40.950000000000003</v>
      </c>
      <c r="X1803" s="3">
        <v>89761</v>
      </c>
      <c r="Y1803" s="3">
        <f>Table1[[#This Row],[Unit Price]]-Table1[[#This Row],[Discount]]</f>
        <v>4.13</v>
      </c>
      <c r="Z1803" s="3" t="s">
        <v>3220</v>
      </c>
    </row>
    <row r="1804" spans="1:26" x14ac:dyDescent="0.2">
      <c r="A1804" s="1">
        <v>286</v>
      </c>
      <c r="B1804" s="1" t="s">
        <v>2869</v>
      </c>
      <c r="C1804" s="1" t="s">
        <v>23</v>
      </c>
      <c r="D1804" s="1">
        <v>0.1</v>
      </c>
      <c r="E1804" s="1">
        <v>130.97999999999999</v>
      </c>
      <c r="F1804" s="1">
        <v>54.74</v>
      </c>
      <c r="G1804" s="1" t="s">
        <v>2</v>
      </c>
      <c r="H1804" s="1" t="s">
        <v>3</v>
      </c>
      <c r="I1804" s="1" t="s">
        <v>4</v>
      </c>
      <c r="J1804" s="1" t="s">
        <v>93</v>
      </c>
      <c r="K1804" s="1" t="s">
        <v>6</v>
      </c>
      <c r="L1804" s="1" t="s">
        <v>1379</v>
      </c>
      <c r="M1804" s="1">
        <v>0.69</v>
      </c>
      <c r="N1804" s="1" t="s">
        <v>8</v>
      </c>
      <c r="O1804" s="1" t="s">
        <v>28</v>
      </c>
      <c r="P1804" s="1" t="s">
        <v>513</v>
      </c>
      <c r="Q1804" s="1" t="s">
        <v>2871</v>
      </c>
      <c r="R1804" s="1">
        <v>66203</v>
      </c>
      <c r="S1804" s="2">
        <v>42172</v>
      </c>
      <c r="T1804" s="2">
        <v>42176</v>
      </c>
      <c r="U1804" s="1">
        <v>-530.24</v>
      </c>
      <c r="V1804" s="1">
        <v>9</v>
      </c>
      <c r="W1804" s="1">
        <v>1155.73</v>
      </c>
      <c r="X1804" s="1">
        <v>89761</v>
      </c>
      <c r="Y1804" s="1">
        <f>Table1[[#This Row],[Unit Price]]-Table1[[#This Row],[Discount]]</f>
        <v>130.88</v>
      </c>
      <c r="Z1804" s="1" t="s">
        <v>3220</v>
      </c>
    </row>
    <row r="1805" spans="1:26" x14ac:dyDescent="0.2">
      <c r="A1805" s="3">
        <v>646</v>
      </c>
      <c r="B1805" s="3" t="s">
        <v>2872</v>
      </c>
      <c r="C1805" s="3" t="s">
        <v>23</v>
      </c>
      <c r="D1805" s="3">
        <v>0.03</v>
      </c>
      <c r="E1805" s="3">
        <v>51.75</v>
      </c>
      <c r="F1805" s="3">
        <v>19.989999999999998</v>
      </c>
      <c r="G1805" s="3" t="s">
        <v>14</v>
      </c>
      <c r="H1805" s="3" t="s">
        <v>70</v>
      </c>
      <c r="I1805" s="3" t="s">
        <v>4</v>
      </c>
      <c r="J1805" s="3" t="s">
        <v>102</v>
      </c>
      <c r="K1805" s="3" t="s">
        <v>49</v>
      </c>
      <c r="L1805" s="3" t="s">
        <v>2873</v>
      </c>
      <c r="M1805" s="3">
        <v>0.55000000000000004</v>
      </c>
      <c r="N1805" s="3" t="s">
        <v>8</v>
      </c>
      <c r="O1805" s="3" t="s">
        <v>28</v>
      </c>
      <c r="P1805" s="3" t="s">
        <v>60</v>
      </c>
      <c r="Q1805" s="3" t="s">
        <v>2874</v>
      </c>
      <c r="R1805" s="3">
        <v>55379</v>
      </c>
      <c r="S1805" s="4">
        <v>42172</v>
      </c>
      <c r="T1805" s="4">
        <v>42177</v>
      </c>
      <c r="U1805" s="3">
        <v>261.44400000000002</v>
      </c>
      <c r="V1805" s="3">
        <v>16</v>
      </c>
      <c r="W1805" s="3">
        <v>818.81</v>
      </c>
      <c r="X1805" s="3">
        <v>90735</v>
      </c>
      <c r="Y1805" s="3">
        <f>Table1[[#This Row],[Unit Price]]-Table1[[#This Row],[Discount]]</f>
        <v>51.72</v>
      </c>
      <c r="Z1805" s="3" t="s">
        <v>3220</v>
      </c>
    </row>
    <row r="1806" spans="1:26" x14ac:dyDescent="0.2">
      <c r="A1806" s="1">
        <v>1189</v>
      </c>
      <c r="B1806" s="1" t="s">
        <v>2875</v>
      </c>
      <c r="C1806" s="1" t="s">
        <v>23</v>
      </c>
      <c r="D1806" s="1">
        <v>0.06</v>
      </c>
      <c r="E1806" s="1">
        <v>10.89</v>
      </c>
      <c r="F1806" s="1">
        <v>4.5</v>
      </c>
      <c r="G1806" s="1" t="s">
        <v>14</v>
      </c>
      <c r="H1806" s="1" t="s">
        <v>15</v>
      </c>
      <c r="I1806" s="1" t="s">
        <v>24</v>
      </c>
      <c r="J1806" s="1" t="s">
        <v>71</v>
      </c>
      <c r="K1806" s="1" t="s">
        <v>49</v>
      </c>
      <c r="L1806" s="1" t="s">
        <v>749</v>
      </c>
      <c r="M1806" s="1">
        <v>0.59</v>
      </c>
      <c r="N1806" s="1" t="s">
        <v>8</v>
      </c>
      <c r="O1806" s="1" t="s">
        <v>35</v>
      </c>
      <c r="P1806" s="1" t="s">
        <v>66</v>
      </c>
      <c r="Q1806" s="1" t="s">
        <v>2072</v>
      </c>
      <c r="R1806" s="1">
        <v>92646</v>
      </c>
      <c r="S1806" s="2">
        <v>42172</v>
      </c>
      <c r="T1806" s="2">
        <v>42177</v>
      </c>
      <c r="U1806" s="1">
        <v>-25.111999999999998</v>
      </c>
      <c r="V1806" s="1">
        <v>14</v>
      </c>
      <c r="W1806" s="1">
        <v>149.32</v>
      </c>
      <c r="X1806" s="1">
        <v>87584</v>
      </c>
      <c r="Y1806" s="1">
        <f>Table1[[#This Row],[Unit Price]]-Table1[[#This Row],[Discount]]</f>
        <v>10.83</v>
      </c>
      <c r="Z1806" s="1" t="s">
        <v>3221</v>
      </c>
    </row>
    <row r="1807" spans="1:26" x14ac:dyDescent="0.2">
      <c r="A1807" s="3">
        <v>1189</v>
      </c>
      <c r="B1807" s="3" t="s">
        <v>2875</v>
      </c>
      <c r="C1807" s="3" t="s">
        <v>23</v>
      </c>
      <c r="D1807" s="3">
        <v>0.03</v>
      </c>
      <c r="E1807" s="3">
        <v>10.64</v>
      </c>
      <c r="F1807" s="3">
        <v>5.16</v>
      </c>
      <c r="G1807" s="3" t="s">
        <v>14</v>
      </c>
      <c r="H1807" s="3" t="s">
        <v>15</v>
      </c>
      <c r="I1807" s="3" t="s">
        <v>4</v>
      </c>
      <c r="J1807" s="3" t="s">
        <v>102</v>
      </c>
      <c r="K1807" s="3" t="s">
        <v>49</v>
      </c>
      <c r="L1807" s="3" t="s">
        <v>1820</v>
      </c>
      <c r="M1807" s="3">
        <v>0.56999999999999995</v>
      </c>
      <c r="N1807" s="3" t="s">
        <v>8</v>
      </c>
      <c r="O1807" s="3" t="s">
        <v>35</v>
      </c>
      <c r="P1807" s="3" t="s">
        <v>66</v>
      </c>
      <c r="Q1807" s="3" t="s">
        <v>2072</v>
      </c>
      <c r="R1807" s="3">
        <v>92646</v>
      </c>
      <c r="S1807" s="4">
        <v>42172</v>
      </c>
      <c r="T1807" s="4">
        <v>42177</v>
      </c>
      <c r="U1807" s="3">
        <v>17.376000000000001</v>
      </c>
      <c r="V1807" s="3">
        <v>16</v>
      </c>
      <c r="W1807" s="3">
        <v>177.01</v>
      </c>
      <c r="X1807" s="3">
        <v>87584</v>
      </c>
      <c r="Y1807" s="3">
        <f>Table1[[#This Row],[Unit Price]]-Table1[[#This Row],[Discount]]</f>
        <v>10.610000000000001</v>
      </c>
      <c r="Z1807" s="3" t="s">
        <v>3221</v>
      </c>
    </row>
    <row r="1808" spans="1:26" x14ac:dyDescent="0.2">
      <c r="A1808" s="1">
        <v>1189</v>
      </c>
      <c r="B1808" s="1" t="s">
        <v>2875</v>
      </c>
      <c r="C1808" s="1" t="s">
        <v>23</v>
      </c>
      <c r="D1808" s="1">
        <v>0.03</v>
      </c>
      <c r="E1808" s="1">
        <v>7.96</v>
      </c>
      <c r="F1808" s="1">
        <v>4.95</v>
      </c>
      <c r="G1808" s="1" t="s">
        <v>14</v>
      </c>
      <c r="H1808" s="1" t="s">
        <v>15</v>
      </c>
      <c r="I1808" s="1" t="s">
        <v>4</v>
      </c>
      <c r="J1808" s="1" t="s">
        <v>102</v>
      </c>
      <c r="K1808" s="1" t="s">
        <v>49</v>
      </c>
      <c r="L1808" s="1" t="s">
        <v>787</v>
      </c>
      <c r="M1808" s="1">
        <v>0.41</v>
      </c>
      <c r="N1808" s="1" t="s">
        <v>8</v>
      </c>
      <c r="O1808" s="1" t="s">
        <v>35</v>
      </c>
      <c r="P1808" s="1" t="s">
        <v>66</v>
      </c>
      <c r="Q1808" s="1" t="s">
        <v>2072</v>
      </c>
      <c r="R1808" s="1">
        <v>92646</v>
      </c>
      <c r="S1808" s="2">
        <v>42172</v>
      </c>
      <c r="T1808" s="2">
        <v>42174</v>
      </c>
      <c r="U1808" s="1">
        <v>24.260400000000001</v>
      </c>
      <c r="V1808" s="1">
        <v>4</v>
      </c>
      <c r="W1808" s="1">
        <v>35.159999999999997</v>
      </c>
      <c r="X1808" s="1">
        <v>87584</v>
      </c>
      <c r="Y1808" s="1">
        <f>Table1[[#This Row],[Unit Price]]-Table1[[#This Row],[Discount]]</f>
        <v>7.93</v>
      </c>
      <c r="Z1808" s="1" t="s">
        <v>3221</v>
      </c>
    </row>
    <row r="1809" spans="1:26" x14ac:dyDescent="0.2">
      <c r="A1809" s="3">
        <v>1193</v>
      </c>
      <c r="B1809" s="3" t="s">
        <v>1327</v>
      </c>
      <c r="C1809" s="3" t="s">
        <v>23</v>
      </c>
      <c r="D1809" s="3">
        <v>0.03</v>
      </c>
      <c r="E1809" s="3">
        <v>10.64</v>
      </c>
      <c r="F1809" s="3">
        <v>5.16</v>
      </c>
      <c r="G1809" s="3" t="s">
        <v>14</v>
      </c>
      <c r="H1809" s="3" t="s">
        <v>15</v>
      </c>
      <c r="I1809" s="3" t="s">
        <v>4</v>
      </c>
      <c r="J1809" s="3" t="s">
        <v>102</v>
      </c>
      <c r="K1809" s="3" t="s">
        <v>49</v>
      </c>
      <c r="L1809" s="3" t="s">
        <v>1820</v>
      </c>
      <c r="M1809" s="3">
        <v>0.56999999999999995</v>
      </c>
      <c r="N1809" s="3" t="s">
        <v>8</v>
      </c>
      <c r="O1809" s="3" t="s">
        <v>87</v>
      </c>
      <c r="P1809" s="3" t="s">
        <v>350</v>
      </c>
      <c r="Q1809" s="3" t="s">
        <v>42</v>
      </c>
      <c r="R1809" s="3">
        <v>20016</v>
      </c>
      <c r="S1809" s="4">
        <v>42172</v>
      </c>
      <c r="T1809" s="4">
        <v>42177</v>
      </c>
      <c r="U1809" s="3">
        <v>14.48</v>
      </c>
      <c r="V1809" s="3">
        <v>63</v>
      </c>
      <c r="W1809" s="3">
        <v>696.96</v>
      </c>
      <c r="X1809" s="3">
        <v>5984</v>
      </c>
      <c r="Y1809" s="3">
        <f>Table1[[#This Row],[Unit Price]]-Table1[[#This Row],[Discount]]</f>
        <v>10.610000000000001</v>
      </c>
      <c r="Z1809" s="3" t="s">
        <v>3222</v>
      </c>
    </row>
    <row r="1810" spans="1:26" x14ac:dyDescent="0.2">
      <c r="A1810" s="1">
        <v>1193</v>
      </c>
      <c r="B1810" s="1" t="s">
        <v>1327</v>
      </c>
      <c r="C1810" s="1" t="s">
        <v>23</v>
      </c>
      <c r="D1810" s="1">
        <v>0.03</v>
      </c>
      <c r="E1810" s="1">
        <v>7.96</v>
      </c>
      <c r="F1810" s="1">
        <v>4.95</v>
      </c>
      <c r="G1810" s="1" t="s">
        <v>14</v>
      </c>
      <c r="H1810" s="1" t="s">
        <v>15</v>
      </c>
      <c r="I1810" s="1" t="s">
        <v>4</v>
      </c>
      <c r="J1810" s="1" t="s">
        <v>102</v>
      </c>
      <c r="K1810" s="1" t="s">
        <v>49</v>
      </c>
      <c r="L1810" s="1" t="s">
        <v>787</v>
      </c>
      <c r="M1810" s="1">
        <v>0.41</v>
      </c>
      <c r="N1810" s="1" t="s">
        <v>8</v>
      </c>
      <c r="O1810" s="1" t="s">
        <v>87</v>
      </c>
      <c r="P1810" s="1" t="s">
        <v>350</v>
      </c>
      <c r="Q1810" s="1" t="s">
        <v>42</v>
      </c>
      <c r="R1810" s="1">
        <v>20016</v>
      </c>
      <c r="S1810" s="2">
        <v>42172</v>
      </c>
      <c r="T1810" s="2">
        <v>42174</v>
      </c>
      <c r="U1810" s="1">
        <v>22.25</v>
      </c>
      <c r="V1810" s="1">
        <v>17</v>
      </c>
      <c r="W1810" s="1">
        <v>149.41</v>
      </c>
      <c r="X1810" s="1">
        <v>5984</v>
      </c>
      <c r="Y1810" s="1">
        <f>Table1[[#This Row],[Unit Price]]-Table1[[#This Row],[Discount]]</f>
        <v>7.93</v>
      </c>
      <c r="Z1810" s="1" t="s">
        <v>3222</v>
      </c>
    </row>
    <row r="1811" spans="1:26" x14ac:dyDescent="0.2">
      <c r="A1811" s="3">
        <v>3098</v>
      </c>
      <c r="B1811" s="3" t="s">
        <v>1396</v>
      </c>
      <c r="C1811" s="3" t="s">
        <v>23</v>
      </c>
      <c r="D1811" s="3">
        <v>0</v>
      </c>
      <c r="E1811" s="3">
        <v>11.7</v>
      </c>
      <c r="F1811" s="3">
        <v>6.96</v>
      </c>
      <c r="G1811" s="3" t="s">
        <v>63</v>
      </c>
      <c r="H1811" s="3" t="s">
        <v>15</v>
      </c>
      <c r="I1811" s="3" t="s">
        <v>24</v>
      </c>
      <c r="J1811" s="3" t="s">
        <v>71</v>
      </c>
      <c r="K1811" s="3" t="s">
        <v>120</v>
      </c>
      <c r="L1811" s="3" t="s">
        <v>736</v>
      </c>
      <c r="M1811" s="3">
        <v>0.5</v>
      </c>
      <c r="N1811" s="3" t="s">
        <v>8</v>
      </c>
      <c r="O1811" s="3" t="s">
        <v>87</v>
      </c>
      <c r="P1811" s="3" t="s">
        <v>88</v>
      </c>
      <c r="Q1811" s="3" t="s">
        <v>1397</v>
      </c>
      <c r="R1811" s="3">
        <v>11967</v>
      </c>
      <c r="S1811" s="4">
        <v>42172</v>
      </c>
      <c r="T1811" s="4">
        <v>42174</v>
      </c>
      <c r="U1811" s="3">
        <v>-11.247999999999999</v>
      </c>
      <c r="V1811" s="3">
        <v>10</v>
      </c>
      <c r="W1811" s="3">
        <v>131.69</v>
      </c>
      <c r="X1811" s="3">
        <v>89315</v>
      </c>
      <c r="Y1811" s="3">
        <f>Table1[[#This Row],[Unit Price]]-Table1[[#This Row],[Discount]]</f>
        <v>11.7</v>
      </c>
      <c r="Z1811" s="3" t="s">
        <v>3222</v>
      </c>
    </row>
    <row r="1812" spans="1:26" x14ac:dyDescent="0.2">
      <c r="A1812" s="1">
        <v>907</v>
      </c>
      <c r="B1812" s="1" t="s">
        <v>1347</v>
      </c>
      <c r="C1812" s="1" t="s">
        <v>92</v>
      </c>
      <c r="D1812" s="1">
        <v>0.09</v>
      </c>
      <c r="E1812" s="1">
        <v>2.6</v>
      </c>
      <c r="F1812" s="1">
        <v>2.4</v>
      </c>
      <c r="G1812" s="1" t="s">
        <v>14</v>
      </c>
      <c r="H1812" s="1" t="s">
        <v>47</v>
      </c>
      <c r="I1812" s="1" t="s">
        <v>24</v>
      </c>
      <c r="J1812" s="1" t="s">
        <v>25</v>
      </c>
      <c r="K1812" s="1" t="s">
        <v>26</v>
      </c>
      <c r="L1812" s="1" t="s">
        <v>332</v>
      </c>
      <c r="M1812" s="1">
        <v>0.57999999999999996</v>
      </c>
      <c r="N1812" s="1" t="s">
        <v>8</v>
      </c>
      <c r="O1812" s="1" t="s">
        <v>9</v>
      </c>
      <c r="P1812" s="1" t="s">
        <v>364</v>
      </c>
      <c r="Q1812" s="1" t="s">
        <v>442</v>
      </c>
      <c r="R1812" s="1">
        <v>42420</v>
      </c>
      <c r="S1812" s="2">
        <v>42172</v>
      </c>
      <c r="T1812" s="2">
        <v>42174</v>
      </c>
      <c r="U1812" s="1">
        <v>1107.4079999999999</v>
      </c>
      <c r="V1812" s="1">
        <v>12</v>
      </c>
      <c r="W1812" s="1">
        <v>31.73</v>
      </c>
      <c r="X1812" s="1">
        <v>86460</v>
      </c>
      <c r="Y1812" s="1">
        <f>Table1[[#This Row],[Unit Price]]-Table1[[#This Row],[Discount]]</f>
        <v>2.5100000000000002</v>
      </c>
      <c r="Z1812" s="1" t="s">
        <v>3219</v>
      </c>
    </row>
    <row r="1813" spans="1:26" x14ac:dyDescent="0.2">
      <c r="A1813" s="3">
        <v>317</v>
      </c>
      <c r="B1813" s="3" t="s">
        <v>2876</v>
      </c>
      <c r="C1813" s="3" t="s">
        <v>46</v>
      </c>
      <c r="D1813" s="3">
        <v>0.09</v>
      </c>
      <c r="E1813" s="3">
        <v>7.38</v>
      </c>
      <c r="F1813" s="3">
        <v>5.21</v>
      </c>
      <c r="G1813" s="3" t="s">
        <v>14</v>
      </c>
      <c r="H1813" s="3" t="s">
        <v>70</v>
      </c>
      <c r="I1813" s="3" t="s">
        <v>4</v>
      </c>
      <c r="J1813" s="3" t="s">
        <v>102</v>
      </c>
      <c r="K1813" s="3" t="s">
        <v>49</v>
      </c>
      <c r="L1813" s="3" t="s">
        <v>1893</v>
      </c>
      <c r="M1813" s="3">
        <v>0.56000000000000005</v>
      </c>
      <c r="N1813" s="3" t="s">
        <v>8</v>
      </c>
      <c r="O1813" s="3" t="s">
        <v>35</v>
      </c>
      <c r="P1813" s="3" t="s">
        <v>66</v>
      </c>
      <c r="Q1813" s="3" t="s">
        <v>2877</v>
      </c>
      <c r="R1813" s="3">
        <v>91945</v>
      </c>
      <c r="S1813" s="4">
        <v>42172</v>
      </c>
      <c r="T1813" s="4">
        <v>42173</v>
      </c>
      <c r="U1813" s="3">
        <v>-27.16</v>
      </c>
      <c r="V1813" s="3">
        <v>9</v>
      </c>
      <c r="W1813" s="3">
        <v>66.55</v>
      </c>
      <c r="X1813" s="3">
        <v>86041</v>
      </c>
      <c r="Y1813" s="3">
        <f>Table1[[#This Row],[Unit Price]]-Table1[[#This Row],[Discount]]</f>
        <v>7.29</v>
      </c>
      <c r="Z1813" s="3" t="s">
        <v>3221</v>
      </c>
    </row>
    <row r="1814" spans="1:26" x14ac:dyDescent="0.2">
      <c r="A1814" s="1">
        <v>317</v>
      </c>
      <c r="B1814" s="1" t="s">
        <v>2876</v>
      </c>
      <c r="C1814" s="1" t="s">
        <v>46</v>
      </c>
      <c r="D1814" s="1">
        <v>0.04</v>
      </c>
      <c r="E1814" s="1">
        <v>5.98</v>
      </c>
      <c r="F1814" s="1">
        <v>5.15</v>
      </c>
      <c r="G1814" s="1" t="s">
        <v>14</v>
      </c>
      <c r="H1814" s="1" t="s">
        <v>70</v>
      </c>
      <c r="I1814" s="1" t="s">
        <v>24</v>
      </c>
      <c r="J1814" s="1" t="s">
        <v>64</v>
      </c>
      <c r="K1814" s="1" t="s">
        <v>49</v>
      </c>
      <c r="L1814" s="1" t="s">
        <v>2444</v>
      </c>
      <c r="M1814" s="1">
        <v>0.36</v>
      </c>
      <c r="N1814" s="1" t="s">
        <v>8</v>
      </c>
      <c r="O1814" s="1" t="s">
        <v>35</v>
      </c>
      <c r="P1814" s="1" t="s">
        <v>66</v>
      </c>
      <c r="Q1814" s="1" t="s">
        <v>2877</v>
      </c>
      <c r="R1814" s="1">
        <v>91945</v>
      </c>
      <c r="S1814" s="2">
        <v>42172</v>
      </c>
      <c r="T1814" s="2">
        <v>42173</v>
      </c>
      <c r="U1814" s="1">
        <v>-52.344000000000001</v>
      </c>
      <c r="V1814" s="1">
        <v>17</v>
      </c>
      <c r="W1814" s="1">
        <v>103.49</v>
      </c>
      <c r="X1814" s="1">
        <v>86041</v>
      </c>
      <c r="Y1814" s="1">
        <f>Table1[[#This Row],[Unit Price]]-Table1[[#This Row],[Discount]]</f>
        <v>5.94</v>
      </c>
      <c r="Z1814" s="1" t="s">
        <v>3221</v>
      </c>
    </row>
    <row r="1815" spans="1:26" x14ac:dyDescent="0.2">
      <c r="A1815" s="3">
        <v>317</v>
      </c>
      <c r="B1815" s="3" t="s">
        <v>2876</v>
      </c>
      <c r="C1815" s="3" t="s">
        <v>46</v>
      </c>
      <c r="D1815" s="3">
        <v>0.04</v>
      </c>
      <c r="E1815" s="3">
        <v>15.42</v>
      </c>
      <c r="F1815" s="3">
        <v>10.68</v>
      </c>
      <c r="G1815" s="3" t="s">
        <v>14</v>
      </c>
      <c r="H1815" s="3" t="s">
        <v>70</v>
      </c>
      <c r="I1815" s="3" t="s">
        <v>24</v>
      </c>
      <c r="J1815" s="3" t="s">
        <v>54</v>
      </c>
      <c r="K1815" s="3" t="s">
        <v>49</v>
      </c>
      <c r="L1815" s="3" t="s">
        <v>2241</v>
      </c>
      <c r="M1815" s="3">
        <v>0.57999999999999996</v>
      </c>
      <c r="N1815" s="3" t="s">
        <v>8</v>
      </c>
      <c r="O1815" s="3" t="s">
        <v>35</v>
      </c>
      <c r="P1815" s="3" t="s">
        <v>66</v>
      </c>
      <c r="Q1815" s="3" t="s">
        <v>2877</v>
      </c>
      <c r="R1815" s="3">
        <v>91945</v>
      </c>
      <c r="S1815" s="4">
        <v>42172</v>
      </c>
      <c r="T1815" s="4">
        <v>42173</v>
      </c>
      <c r="U1815" s="3">
        <v>-119.93600000000001</v>
      </c>
      <c r="V1815" s="3">
        <v>12</v>
      </c>
      <c r="W1815" s="3">
        <v>192.18</v>
      </c>
      <c r="X1815" s="3">
        <v>86041</v>
      </c>
      <c r="Y1815" s="3">
        <f>Table1[[#This Row],[Unit Price]]-Table1[[#This Row],[Discount]]</f>
        <v>15.38</v>
      </c>
      <c r="Z1815" s="3" t="s">
        <v>3221</v>
      </c>
    </row>
    <row r="1816" spans="1:26" x14ac:dyDescent="0.2">
      <c r="A1816" s="1">
        <v>395</v>
      </c>
      <c r="B1816" s="1" t="s">
        <v>2878</v>
      </c>
      <c r="C1816" s="1" t="s">
        <v>1</v>
      </c>
      <c r="D1816" s="1">
        <v>0.04</v>
      </c>
      <c r="E1816" s="1">
        <v>15.98</v>
      </c>
      <c r="F1816" s="1">
        <v>4</v>
      </c>
      <c r="G1816" s="1" t="s">
        <v>14</v>
      </c>
      <c r="H1816" s="1" t="s">
        <v>70</v>
      </c>
      <c r="I1816" s="1" t="s">
        <v>16</v>
      </c>
      <c r="J1816" s="1" t="s">
        <v>17</v>
      </c>
      <c r="K1816" s="1" t="s">
        <v>49</v>
      </c>
      <c r="L1816" s="1" t="s">
        <v>1858</v>
      </c>
      <c r="M1816" s="1">
        <v>0.37</v>
      </c>
      <c r="N1816" s="1" t="s">
        <v>8</v>
      </c>
      <c r="O1816" s="1" t="s">
        <v>9</v>
      </c>
      <c r="P1816" s="1" t="s">
        <v>73</v>
      </c>
      <c r="Q1816" s="1" t="s">
        <v>2879</v>
      </c>
      <c r="R1816" s="1">
        <v>28001</v>
      </c>
      <c r="S1816" s="2">
        <v>42173</v>
      </c>
      <c r="T1816" s="2">
        <v>42174</v>
      </c>
      <c r="U1816" s="1">
        <v>-19.207999999999998</v>
      </c>
      <c r="V1816" s="1">
        <v>4</v>
      </c>
      <c r="W1816" s="1">
        <v>64.59</v>
      </c>
      <c r="X1816" s="1">
        <v>86384</v>
      </c>
      <c r="Y1816" s="1">
        <f>Table1[[#This Row],[Unit Price]]-Table1[[#This Row],[Discount]]</f>
        <v>15.940000000000001</v>
      </c>
      <c r="Z1816" s="1" t="s">
        <v>3219</v>
      </c>
    </row>
    <row r="1817" spans="1:26" x14ac:dyDescent="0.2">
      <c r="A1817" s="3">
        <v>395</v>
      </c>
      <c r="B1817" s="3" t="s">
        <v>2878</v>
      </c>
      <c r="C1817" s="3" t="s">
        <v>1</v>
      </c>
      <c r="D1817" s="3">
        <v>0.06</v>
      </c>
      <c r="E1817" s="3">
        <v>22.84</v>
      </c>
      <c r="F1817" s="3">
        <v>5.47</v>
      </c>
      <c r="G1817" s="3" t="s">
        <v>14</v>
      </c>
      <c r="H1817" s="3" t="s">
        <v>70</v>
      </c>
      <c r="I1817" s="3" t="s">
        <v>24</v>
      </c>
      <c r="J1817" s="3" t="s">
        <v>64</v>
      </c>
      <c r="K1817" s="3" t="s">
        <v>49</v>
      </c>
      <c r="L1817" s="3" t="s">
        <v>2880</v>
      </c>
      <c r="M1817" s="3">
        <v>0.39</v>
      </c>
      <c r="N1817" s="3" t="s">
        <v>8</v>
      </c>
      <c r="O1817" s="3" t="s">
        <v>9</v>
      </c>
      <c r="P1817" s="3" t="s">
        <v>73</v>
      </c>
      <c r="Q1817" s="3" t="s">
        <v>2879</v>
      </c>
      <c r="R1817" s="3">
        <v>28001</v>
      </c>
      <c r="S1817" s="4">
        <v>42173</v>
      </c>
      <c r="T1817" s="4">
        <v>42175</v>
      </c>
      <c r="U1817" s="3">
        <v>7.44</v>
      </c>
      <c r="V1817" s="3">
        <v>20</v>
      </c>
      <c r="W1817" s="3">
        <v>461.94</v>
      </c>
      <c r="X1817" s="3">
        <v>86384</v>
      </c>
      <c r="Y1817" s="3">
        <f>Table1[[#This Row],[Unit Price]]-Table1[[#This Row],[Discount]]</f>
        <v>22.78</v>
      </c>
      <c r="Z1817" s="3" t="s">
        <v>3219</v>
      </c>
    </row>
    <row r="1818" spans="1:26" x14ac:dyDescent="0.2">
      <c r="A1818" s="1">
        <v>152</v>
      </c>
      <c r="B1818" s="1" t="s">
        <v>481</v>
      </c>
      <c r="C1818" s="1" t="s">
        <v>23</v>
      </c>
      <c r="D1818" s="1">
        <v>0.1</v>
      </c>
      <c r="E1818" s="1">
        <v>39.979999999999997</v>
      </c>
      <c r="F1818" s="1">
        <v>4</v>
      </c>
      <c r="G1818" s="1" t="s">
        <v>14</v>
      </c>
      <c r="H1818" s="1" t="s">
        <v>3</v>
      </c>
      <c r="I1818" s="1" t="s">
        <v>16</v>
      </c>
      <c r="J1818" s="1" t="s">
        <v>17</v>
      </c>
      <c r="K1818" s="1" t="s">
        <v>49</v>
      </c>
      <c r="L1818" s="1" t="s">
        <v>1903</v>
      </c>
      <c r="M1818" s="1">
        <v>0.7</v>
      </c>
      <c r="N1818" s="1" t="s">
        <v>8</v>
      </c>
      <c r="O1818" s="1" t="s">
        <v>9</v>
      </c>
      <c r="P1818" s="1" t="s">
        <v>376</v>
      </c>
      <c r="Q1818" s="1" t="s">
        <v>483</v>
      </c>
      <c r="R1818" s="1">
        <v>37918</v>
      </c>
      <c r="S1818" s="2">
        <v>42173</v>
      </c>
      <c r="T1818" s="2">
        <v>42177</v>
      </c>
      <c r="U1818" s="1">
        <v>360.24</v>
      </c>
      <c r="V1818" s="1">
        <v>21</v>
      </c>
      <c r="W1818" s="1">
        <v>772.56</v>
      </c>
      <c r="X1818" s="1">
        <v>89525</v>
      </c>
      <c r="Y1818" s="1">
        <f>Table1[[#This Row],[Unit Price]]-Table1[[#This Row],[Discount]]</f>
        <v>39.879999999999995</v>
      </c>
      <c r="Z1818" s="1" t="s">
        <v>3219</v>
      </c>
    </row>
    <row r="1819" spans="1:26" x14ac:dyDescent="0.2">
      <c r="A1819" s="3">
        <v>1958</v>
      </c>
      <c r="B1819" s="3" t="s">
        <v>2881</v>
      </c>
      <c r="C1819" s="3" t="s">
        <v>23</v>
      </c>
      <c r="D1819" s="3">
        <v>0.09</v>
      </c>
      <c r="E1819" s="3">
        <v>30.98</v>
      </c>
      <c r="F1819" s="3">
        <v>6.5</v>
      </c>
      <c r="G1819" s="3" t="s">
        <v>63</v>
      </c>
      <c r="H1819" s="3" t="s">
        <v>15</v>
      </c>
      <c r="I1819" s="3" t="s">
        <v>16</v>
      </c>
      <c r="J1819" s="3" t="s">
        <v>17</v>
      </c>
      <c r="K1819" s="3" t="s">
        <v>49</v>
      </c>
      <c r="L1819" s="3" t="s">
        <v>2497</v>
      </c>
      <c r="M1819" s="3">
        <v>0.64</v>
      </c>
      <c r="N1819" s="3" t="s">
        <v>8</v>
      </c>
      <c r="O1819" s="3" t="s">
        <v>35</v>
      </c>
      <c r="P1819" s="3" t="s">
        <v>115</v>
      </c>
      <c r="Q1819" s="3" t="s">
        <v>1704</v>
      </c>
      <c r="R1819" s="3">
        <v>97068</v>
      </c>
      <c r="S1819" s="4">
        <v>42173</v>
      </c>
      <c r="T1819" s="4">
        <v>42177</v>
      </c>
      <c r="U1819" s="3">
        <v>-55.97</v>
      </c>
      <c r="V1819" s="3">
        <v>7</v>
      </c>
      <c r="W1819" s="3">
        <v>204.34</v>
      </c>
      <c r="X1819" s="3">
        <v>89819</v>
      </c>
      <c r="Y1819" s="3">
        <f>Table1[[#This Row],[Unit Price]]-Table1[[#This Row],[Discount]]</f>
        <v>30.89</v>
      </c>
      <c r="Z1819" s="3" t="s">
        <v>3221</v>
      </c>
    </row>
    <row r="1820" spans="1:26" x14ac:dyDescent="0.2">
      <c r="A1820" s="1">
        <v>2954</v>
      </c>
      <c r="B1820" s="1" t="s">
        <v>2882</v>
      </c>
      <c r="C1820" s="1" t="s">
        <v>23</v>
      </c>
      <c r="D1820" s="1">
        <v>0.09</v>
      </c>
      <c r="E1820" s="1">
        <v>12.22</v>
      </c>
      <c r="F1820" s="1">
        <v>2.85</v>
      </c>
      <c r="G1820" s="1" t="s">
        <v>14</v>
      </c>
      <c r="H1820" s="1" t="s">
        <v>15</v>
      </c>
      <c r="I1820" s="1" t="s">
        <v>4</v>
      </c>
      <c r="J1820" s="1" t="s">
        <v>102</v>
      </c>
      <c r="K1820" s="1" t="s">
        <v>18</v>
      </c>
      <c r="L1820" s="1" t="s">
        <v>2062</v>
      </c>
      <c r="M1820" s="1">
        <v>0.55000000000000004</v>
      </c>
      <c r="N1820" s="1" t="s">
        <v>8</v>
      </c>
      <c r="O1820" s="1" t="s">
        <v>28</v>
      </c>
      <c r="P1820" s="1" t="s">
        <v>60</v>
      </c>
      <c r="Q1820" s="1" t="s">
        <v>2883</v>
      </c>
      <c r="R1820" s="1">
        <v>55119</v>
      </c>
      <c r="S1820" s="2">
        <v>42173</v>
      </c>
      <c r="T1820" s="2">
        <v>42180</v>
      </c>
      <c r="U1820" s="1">
        <v>70.676699999999997</v>
      </c>
      <c r="V1820" s="1">
        <v>9</v>
      </c>
      <c r="W1820" s="1">
        <v>102.43</v>
      </c>
      <c r="X1820" s="1">
        <v>86427</v>
      </c>
      <c r="Y1820" s="1">
        <f>Table1[[#This Row],[Unit Price]]-Table1[[#This Row],[Discount]]</f>
        <v>12.13</v>
      </c>
      <c r="Z1820" s="1" t="s">
        <v>3220</v>
      </c>
    </row>
    <row r="1821" spans="1:26" x14ac:dyDescent="0.2">
      <c r="A1821" s="3">
        <v>553</v>
      </c>
      <c r="B1821" s="3" t="s">
        <v>827</v>
      </c>
      <c r="C1821" s="3" t="s">
        <v>92</v>
      </c>
      <c r="D1821" s="3">
        <v>0.08</v>
      </c>
      <c r="E1821" s="3">
        <v>124.49</v>
      </c>
      <c r="F1821" s="3">
        <v>51.94</v>
      </c>
      <c r="G1821" s="3" t="s">
        <v>2</v>
      </c>
      <c r="H1821" s="3" t="s">
        <v>70</v>
      </c>
      <c r="I1821" s="3" t="s">
        <v>4</v>
      </c>
      <c r="J1821" s="3" t="s">
        <v>5</v>
      </c>
      <c r="K1821" s="3" t="s">
        <v>6</v>
      </c>
      <c r="L1821" s="3" t="s">
        <v>1125</v>
      </c>
      <c r="M1821" s="3">
        <v>0.63</v>
      </c>
      <c r="N1821" s="3" t="s">
        <v>8</v>
      </c>
      <c r="O1821" s="3" t="s">
        <v>35</v>
      </c>
      <c r="P1821" s="3" t="s">
        <v>66</v>
      </c>
      <c r="Q1821" s="3" t="s">
        <v>76</v>
      </c>
      <c r="R1821" s="3">
        <v>90008</v>
      </c>
      <c r="S1821" s="4">
        <v>42173</v>
      </c>
      <c r="T1821" s="4">
        <v>42174</v>
      </c>
      <c r="U1821" s="3">
        <v>-500.38</v>
      </c>
      <c r="V1821" s="3">
        <v>56</v>
      </c>
      <c r="W1821" s="3">
        <v>6831.37</v>
      </c>
      <c r="X1821" s="3">
        <v>359</v>
      </c>
      <c r="Y1821" s="3">
        <f>Table1[[#This Row],[Unit Price]]-Table1[[#This Row],[Discount]]</f>
        <v>124.41</v>
      </c>
      <c r="Z1821" s="3" t="s">
        <v>3221</v>
      </c>
    </row>
    <row r="1822" spans="1:26" x14ac:dyDescent="0.2">
      <c r="A1822" s="1">
        <v>555</v>
      </c>
      <c r="B1822" s="1" t="s">
        <v>1276</v>
      </c>
      <c r="C1822" s="1" t="s">
        <v>92</v>
      </c>
      <c r="D1822" s="1">
        <v>0.08</v>
      </c>
      <c r="E1822" s="1">
        <v>124.49</v>
      </c>
      <c r="F1822" s="1">
        <v>51.94</v>
      </c>
      <c r="G1822" s="1" t="s">
        <v>2</v>
      </c>
      <c r="H1822" s="1" t="s">
        <v>70</v>
      </c>
      <c r="I1822" s="1" t="s">
        <v>4</v>
      </c>
      <c r="J1822" s="1" t="s">
        <v>5</v>
      </c>
      <c r="K1822" s="1" t="s">
        <v>6</v>
      </c>
      <c r="L1822" s="1" t="s">
        <v>1125</v>
      </c>
      <c r="M1822" s="1">
        <v>0.63</v>
      </c>
      <c r="N1822" s="1" t="s">
        <v>8</v>
      </c>
      <c r="O1822" s="1" t="s">
        <v>35</v>
      </c>
      <c r="P1822" s="1" t="s">
        <v>122</v>
      </c>
      <c r="Q1822" s="1" t="s">
        <v>1277</v>
      </c>
      <c r="R1822" s="1">
        <v>84062</v>
      </c>
      <c r="S1822" s="2">
        <v>42173</v>
      </c>
      <c r="T1822" s="2">
        <v>42174</v>
      </c>
      <c r="U1822" s="1">
        <v>-250.19</v>
      </c>
      <c r="V1822" s="1">
        <v>14</v>
      </c>
      <c r="W1822" s="1">
        <v>1707.84</v>
      </c>
      <c r="X1822" s="1">
        <v>86192</v>
      </c>
      <c r="Y1822" s="1">
        <f>Table1[[#This Row],[Unit Price]]-Table1[[#This Row],[Discount]]</f>
        <v>124.41</v>
      </c>
      <c r="Z1822" s="1" t="s">
        <v>3221</v>
      </c>
    </row>
    <row r="1823" spans="1:26" x14ac:dyDescent="0.2">
      <c r="A1823" s="3">
        <v>2016</v>
      </c>
      <c r="B1823" s="3" t="s">
        <v>2884</v>
      </c>
      <c r="C1823" s="3" t="s">
        <v>92</v>
      </c>
      <c r="D1823" s="3">
        <v>0.1</v>
      </c>
      <c r="E1823" s="3">
        <v>10.48</v>
      </c>
      <c r="F1823" s="3">
        <v>2.89</v>
      </c>
      <c r="G1823" s="3" t="s">
        <v>14</v>
      </c>
      <c r="H1823" s="3" t="s">
        <v>70</v>
      </c>
      <c r="I1823" s="3" t="s">
        <v>24</v>
      </c>
      <c r="J1823" s="3" t="s">
        <v>25</v>
      </c>
      <c r="K1823" s="3" t="s">
        <v>18</v>
      </c>
      <c r="L1823" s="3" t="s">
        <v>972</v>
      </c>
      <c r="M1823" s="3">
        <v>0.6</v>
      </c>
      <c r="N1823" s="3" t="s">
        <v>8</v>
      </c>
      <c r="O1823" s="3" t="s">
        <v>28</v>
      </c>
      <c r="P1823" s="3" t="s">
        <v>265</v>
      </c>
      <c r="Q1823" s="3" t="s">
        <v>266</v>
      </c>
      <c r="R1823" s="3">
        <v>48195</v>
      </c>
      <c r="S1823" s="4">
        <v>42173</v>
      </c>
      <c r="T1823" s="4">
        <v>42174</v>
      </c>
      <c r="U1823" s="3">
        <v>-8.9039999999999999</v>
      </c>
      <c r="V1823" s="3">
        <v>4</v>
      </c>
      <c r="W1823" s="3">
        <v>40.29</v>
      </c>
      <c r="X1823" s="3">
        <v>86874</v>
      </c>
      <c r="Y1823" s="3">
        <f>Table1[[#This Row],[Unit Price]]-Table1[[#This Row],[Discount]]</f>
        <v>10.38</v>
      </c>
      <c r="Z1823" s="3" t="s">
        <v>3220</v>
      </c>
    </row>
    <row r="1824" spans="1:26" x14ac:dyDescent="0.2">
      <c r="A1824" s="1">
        <v>594</v>
      </c>
      <c r="B1824" s="1" t="s">
        <v>1620</v>
      </c>
      <c r="C1824" s="1" t="s">
        <v>1</v>
      </c>
      <c r="D1824" s="1">
        <v>0.04</v>
      </c>
      <c r="E1824" s="1">
        <v>39.479999999999997</v>
      </c>
      <c r="F1824" s="1">
        <v>1.99</v>
      </c>
      <c r="G1824" s="1" t="s">
        <v>14</v>
      </c>
      <c r="H1824" s="1" t="s">
        <v>15</v>
      </c>
      <c r="I1824" s="1" t="s">
        <v>16</v>
      </c>
      <c r="J1824" s="1" t="s">
        <v>17</v>
      </c>
      <c r="K1824" s="1" t="s">
        <v>18</v>
      </c>
      <c r="L1824" s="1" t="s">
        <v>1233</v>
      </c>
      <c r="M1824" s="1">
        <v>0.54</v>
      </c>
      <c r="N1824" s="1" t="s">
        <v>8</v>
      </c>
      <c r="O1824" s="1" t="s">
        <v>28</v>
      </c>
      <c r="P1824" s="1" t="s">
        <v>29</v>
      </c>
      <c r="Q1824" s="1" t="s">
        <v>1621</v>
      </c>
      <c r="R1824" s="1">
        <v>46016</v>
      </c>
      <c r="S1824" s="2">
        <v>42174</v>
      </c>
      <c r="T1824" s="2">
        <v>42177</v>
      </c>
      <c r="U1824" s="1">
        <v>484.8492</v>
      </c>
      <c r="V1824" s="1">
        <v>18</v>
      </c>
      <c r="W1824" s="1">
        <v>702.68</v>
      </c>
      <c r="X1824" s="1">
        <v>86311</v>
      </c>
      <c r="Y1824" s="1">
        <f>Table1[[#This Row],[Unit Price]]-Table1[[#This Row],[Discount]]</f>
        <v>39.44</v>
      </c>
      <c r="Z1824" s="1" t="s">
        <v>3220</v>
      </c>
    </row>
    <row r="1825" spans="1:26" x14ac:dyDescent="0.2">
      <c r="A1825" s="3">
        <v>594</v>
      </c>
      <c r="B1825" s="3" t="s">
        <v>1620</v>
      </c>
      <c r="C1825" s="3" t="s">
        <v>1</v>
      </c>
      <c r="D1825" s="3">
        <v>0.04</v>
      </c>
      <c r="E1825" s="3">
        <v>3.7</v>
      </c>
      <c r="F1825" s="3">
        <v>1.61</v>
      </c>
      <c r="G1825" s="3" t="s">
        <v>14</v>
      </c>
      <c r="H1825" s="3" t="s">
        <v>15</v>
      </c>
      <c r="I1825" s="3" t="s">
        <v>4</v>
      </c>
      <c r="J1825" s="3" t="s">
        <v>102</v>
      </c>
      <c r="K1825" s="3" t="s">
        <v>26</v>
      </c>
      <c r="L1825" s="3" t="s">
        <v>2885</v>
      </c>
      <c r="M1825" s="3">
        <v>0.44</v>
      </c>
      <c r="N1825" s="3" t="s">
        <v>8</v>
      </c>
      <c r="O1825" s="3" t="s">
        <v>28</v>
      </c>
      <c r="P1825" s="3" t="s">
        <v>29</v>
      </c>
      <c r="Q1825" s="3" t="s">
        <v>1621</v>
      </c>
      <c r="R1825" s="3">
        <v>46016</v>
      </c>
      <c r="S1825" s="4">
        <v>42174</v>
      </c>
      <c r="T1825" s="4">
        <v>42175</v>
      </c>
      <c r="U1825" s="3">
        <v>18</v>
      </c>
      <c r="V1825" s="3">
        <v>18</v>
      </c>
      <c r="W1825" s="3">
        <v>67.239999999999995</v>
      </c>
      <c r="X1825" s="3">
        <v>86311</v>
      </c>
      <c r="Y1825" s="3">
        <f>Table1[[#This Row],[Unit Price]]-Table1[[#This Row],[Discount]]</f>
        <v>3.66</v>
      </c>
      <c r="Z1825" s="3" t="s">
        <v>3220</v>
      </c>
    </row>
    <row r="1826" spans="1:26" x14ac:dyDescent="0.2">
      <c r="A1826" s="1">
        <v>1009</v>
      </c>
      <c r="B1826" s="1" t="s">
        <v>2886</v>
      </c>
      <c r="C1826" s="1" t="s">
        <v>13</v>
      </c>
      <c r="D1826" s="1">
        <v>0.1</v>
      </c>
      <c r="E1826" s="1">
        <v>550.98</v>
      </c>
      <c r="F1826" s="1">
        <v>45.7</v>
      </c>
      <c r="G1826" s="1" t="s">
        <v>2</v>
      </c>
      <c r="H1826" s="1" t="s">
        <v>70</v>
      </c>
      <c r="I1826" s="1" t="s">
        <v>4</v>
      </c>
      <c r="J1826" s="1" t="s">
        <v>5</v>
      </c>
      <c r="K1826" s="1" t="s">
        <v>6</v>
      </c>
      <c r="L1826" s="1" t="s">
        <v>2887</v>
      </c>
      <c r="M1826" s="1">
        <v>0.71</v>
      </c>
      <c r="N1826" s="1" t="s">
        <v>8</v>
      </c>
      <c r="O1826" s="1" t="s">
        <v>87</v>
      </c>
      <c r="P1826" s="1" t="s">
        <v>307</v>
      </c>
      <c r="Q1826" s="1" t="s">
        <v>2888</v>
      </c>
      <c r="R1826" s="1">
        <v>4072</v>
      </c>
      <c r="S1826" s="2">
        <v>42174</v>
      </c>
      <c r="T1826" s="2">
        <v>42176</v>
      </c>
      <c r="U1826" s="1">
        <v>818.54617499999995</v>
      </c>
      <c r="V1826" s="1">
        <v>14</v>
      </c>
      <c r="W1826" s="1">
        <v>6963.67</v>
      </c>
      <c r="X1826" s="1">
        <v>88372</v>
      </c>
      <c r="Y1826" s="1">
        <f>Table1[[#This Row],[Unit Price]]-Table1[[#This Row],[Discount]]</f>
        <v>550.88</v>
      </c>
      <c r="Z1826" s="1" t="s">
        <v>3222</v>
      </c>
    </row>
    <row r="1827" spans="1:26" x14ac:dyDescent="0.2">
      <c r="A1827" s="3">
        <v>1956</v>
      </c>
      <c r="B1827" s="3" t="s">
        <v>2889</v>
      </c>
      <c r="C1827" s="3" t="s">
        <v>13</v>
      </c>
      <c r="D1827" s="3">
        <v>0.09</v>
      </c>
      <c r="E1827" s="3">
        <v>40.98</v>
      </c>
      <c r="F1827" s="3">
        <v>6.5</v>
      </c>
      <c r="G1827" s="3" t="s">
        <v>14</v>
      </c>
      <c r="H1827" s="3" t="s">
        <v>15</v>
      </c>
      <c r="I1827" s="3" t="s">
        <v>16</v>
      </c>
      <c r="J1827" s="3" t="s">
        <v>17</v>
      </c>
      <c r="K1827" s="3" t="s">
        <v>49</v>
      </c>
      <c r="L1827" s="3" t="s">
        <v>422</v>
      </c>
      <c r="M1827" s="3">
        <v>0.74</v>
      </c>
      <c r="N1827" s="3" t="s">
        <v>8</v>
      </c>
      <c r="O1827" s="3" t="s">
        <v>35</v>
      </c>
      <c r="P1827" s="3" t="s">
        <v>36</v>
      </c>
      <c r="Q1827" s="3" t="s">
        <v>1289</v>
      </c>
      <c r="R1827" s="3">
        <v>80027</v>
      </c>
      <c r="S1827" s="4">
        <v>42174</v>
      </c>
      <c r="T1827" s="4">
        <v>42176</v>
      </c>
      <c r="U1827" s="3">
        <v>-50.244999999999997</v>
      </c>
      <c r="V1827" s="3">
        <v>19</v>
      </c>
      <c r="W1827" s="3">
        <v>746.91</v>
      </c>
      <c r="X1827" s="3">
        <v>89820</v>
      </c>
      <c r="Y1827" s="3">
        <f>Table1[[#This Row],[Unit Price]]-Table1[[#This Row],[Discount]]</f>
        <v>40.889999999999993</v>
      </c>
      <c r="Z1827" s="3" t="s">
        <v>3221</v>
      </c>
    </row>
    <row r="1828" spans="1:26" x14ac:dyDescent="0.2">
      <c r="A1828" s="1">
        <v>796</v>
      </c>
      <c r="B1828" s="1" t="s">
        <v>1564</v>
      </c>
      <c r="C1828" s="1" t="s">
        <v>46</v>
      </c>
      <c r="D1828" s="1">
        <v>0.1</v>
      </c>
      <c r="E1828" s="1">
        <v>14.42</v>
      </c>
      <c r="F1828" s="1">
        <v>6.75</v>
      </c>
      <c r="G1828" s="1" t="s">
        <v>14</v>
      </c>
      <c r="H1828" s="1" t="s">
        <v>70</v>
      </c>
      <c r="I1828" s="1" t="s">
        <v>24</v>
      </c>
      <c r="J1828" s="1" t="s">
        <v>71</v>
      </c>
      <c r="K1828" s="1" t="s">
        <v>120</v>
      </c>
      <c r="L1828" s="1" t="s">
        <v>385</v>
      </c>
      <c r="M1828" s="1">
        <v>0.52</v>
      </c>
      <c r="N1828" s="1" t="s">
        <v>8</v>
      </c>
      <c r="O1828" s="1" t="s">
        <v>28</v>
      </c>
      <c r="P1828" s="1" t="s">
        <v>109</v>
      </c>
      <c r="Q1828" s="1" t="s">
        <v>1565</v>
      </c>
      <c r="R1828" s="1">
        <v>68046</v>
      </c>
      <c r="S1828" s="2">
        <v>42174</v>
      </c>
      <c r="T1828" s="2">
        <v>42177</v>
      </c>
      <c r="U1828" s="1">
        <v>-20.103999999999999</v>
      </c>
      <c r="V1828" s="1">
        <v>1</v>
      </c>
      <c r="W1828" s="1">
        <v>15.49</v>
      </c>
      <c r="X1828" s="1">
        <v>86869</v>
      </c>
      <c r="Y1828" s="1">
        <f>Table1[[#This Row],[Unit Price]]-Table1[[#This Row],[Discount]]</f>
        <v>14.32</v>
      </c>
      <c r="Z1828" s="1" t="s">
        <v>3220</v>
      </c>
    </row>
    <row r="1829" spans="1:26" x14ac:dyDescent="0.2">
      <c r="A1829" s="3">
        <v>2323</v>
      </c>
      <c r="B1829" s="3" t="s">
        <v>1651</v>
      </c>
      <c r="C1829" s="3" t="s">
        <v>46</v>
      </c>
      <c r="D1829" s="3">
        <v>0.06</v>
      </c>
      <c r="E1829" s="3">
        <v>4.9800000000000004</v>
      </c>
      <c r="F1829" s="3">
        <v>4.62</v>
      </c>
      <c r="G1829" s="3" t="s">
        <v>63</v>
      </c>
      <c r="H1829" s="3" t="s">
        <v>3</v>
      </c>
      <c r="I1829" s="3" t="s">
        <v>16</v>
      </c>
      <c r="J1829" s="3" t="s">
        <v>17</v>
      </c>
      <c r="K1829" s="3" t="s">
        <v>18</v>
      </c>
      <c r="L1829" s="3" t="s">
        <v>1197</v>
      </c>
      <c r="M1829" s="3">
        <v>0.64</v>
      </c>
      <c r="N1829" s="3" t="s">
        <v>8</v>
      </c>
      <c r="O1829" s="3" t="s">
        <v>35</v>
      </c>
      <c r="P1829" s="3" t="s">
        <v>66</v>
      </c>
      <c r="Q1829" s="3" t="s">
        <v>1190</v>
      </c>
      <c r="R1829" s="3">
        <v>92236</v>
      </c>
      <c r="S1829" s="4">
        <v>42174</v>
      </c>
      <c r="T1829" s="4">
        <v>42174</v>
      </c>
      <c r="U1829" s="3">
        <v>-27.004999999999999</v>
      </c>
      <c r="V1829" s="3">
        <v>7</v>
      </c>
      <c r="W1829" s="3">
        <v>38.74</v>
      </c>
      <c r="X1829" s="3">
        <v>88722</v>
      </c>
      <c r="Y1829" s="3">
        <f>Table1[[#This Row],[Unit Price]]-Table1[[#This Row],[Discount]]</f>
        <v>4.9200000000000008</v>
      </c>
      <c r="Z1829" s="3" t="s">
        <v>3221</v>
      </c>
    </row>
    <row r="1830" spans="1:26" x14ac:dyDescent="0.2">
      <c r="A1830" s="1">
        <v>3138</v>
      </c>
      <c r="B1830" s="1" t="s">
        <v>2890</v>
      </c>
      <c r="C1830" s="1" t="s">
        <v>46</v>
      </c>
      <c r="D1830" s="1">
        <v>0.05</v>
      </c>
      <c r="E1830" s="1">
        <v>4.0599999999999996</v>
      </c>
      <c r="F1830" s="1">
        <v>6.89</v>
      </c>
      <c r="G1830" s="1" t="s">
        <v>63</v>
      </c>
      <c r="H1830" s="1" t="s">
        <v>70</v>
      </c>
      <c r="I1830" s="1" t="s">
        <v>24</v>
      </c>
      <c r="J1830" s="1" t="s">
        <v>71</v>
      </c>
      <c r="K1830" s="1" t="s">
        <v>49</v>
      </c>
      <c r="L1830" s="1" t="s">
        <v>1247</v>
      </c>
      <c r="M1830" s="1">
        <v>0.6</v>
      </c>
      <c r="N1830" s="1" t="s">
        <v>8</v>
      </c>
      <c r="O1830" s="1" t="s">
        <v>87</v>
      </c>
      <c r="P1830" s="1" t="s">
        <v>1332</v>
      </c>
      <c r="Q1830" s="1" t="s">
        <v>2891</v>
      </c>
      <c r="R1830" s="1">
        <v>3053</v>
      </c>
      <c r="S1830" s="2">
        <v>42174</v>
      </c>
      <c r="T1830" s="2">
        <v>42176</v>
      </c>
      <c r="U1830" s="1">
        <v>-122.83499999999999</v>
      </c>
      <c r="V1830" s="1">
        <v>22</v>
      </c>
      <c r="W1830" s="1">
        <v>92.57</v>
      </c>
      <c r="X1830" s="1">
        <v>86796</v>
      </c>
      <c r="Y1830" s="1">
        <f>Table1[[#This Row],[Unit Price]]-Table1[[#This Row],[Discount]]</f>
        <v>4.01</v>
      </c>
      <c r="Z1830" s="1" t="s">
        <v>3222</v>
      </c>
    </row>
    <row r="1831" spans="1:26" x14ac:dyDescent="0.2">
      <c r="A1831" s="3">
        <v>3167</v>
      </c>
      <c r="B1831" s="3" t="s">
        <v>2892</v>
      </c>
      <c r="C1831" s="3" t="s">
        <v>46</v>
      </c>
      <c r="D1831" s="3">
        <v>7.0000000000000007E-2</v>
      </c>
      <c r="E1831" s="3">
        <v>280.98</v>
      </c>
      <c r="F1831" s="3">
        <v>57</v>
      </c>
      <c r="G1831" s="3" t="s">
        <v>2</v>
      </c>
      <c r="H1831" s="3" t="s">
        <v>70</v>
      </c>
      <c r="I1831" s="3" t="s">
        <v>4</v>
      </c>
      <c r="J1831" s="3" t="s">
        <v>85</v>
      </c>
      <c r="K1831" s="3" t="s">
        <v>33</v>
      </c>
      <c r="L1831" s="3" t="s">
        <v>838</v>
      </c>
      <c r="M1831" s="3">
        <v>0.78</v>
      </c>
      <c r="N1831" s="3" t="s">
        <v>8</v>
      </c>
      <c r="O1831" s="3" t="s">
        <v>9</v>
      </c>
      <c r="P1831" s="3" t="s">
        <v>99</v>
      </c>
      <c r="Q1831" s="3" t="s">
        <v>2893</v>
      </c>
      <c r="R1831" s="3">
        <v>32004</v>
      </c>
      <c r="S1831" s="4">
        <v>42174</v>
      </c>
      <c r="T1831" s="4">
        <v>42175</v>
      </c>
      <c r="U1831" s="3">
        <v>-283.9914</v>
      </c>
      <c r="V1831" s="3">
        <v>14</v>
      </c>
      <c r="W1831" s="3">
        <v>3936.61</v>
      </c>
      <c r="X1831" s="3">
        <v>86491</v>
      </c>
      <c r="Y1831" s="3">
        <f>Table1[[#This Row],[Unit Price]]-Table1[[#This Row],[Discount]]</f>
        <v>280.91000000000003</v>
      </c>
      <c r="Z1831" s="3" t="s">
        <v>3219</v>
      </c>
    </row>
    <row r="1832" spans="1:26" x14ac:dyDescent="0.2">
      <c r="A1832" s="1">
        <v>3167</v>
      </c>
      <c r="B1832" s="1" t="s">
        <v>2892</v>
      </c>
      <c r="C1832" s="1" t="s">
        <v>46</v>
      </c>
      <c r="D1832" s="1">
        <v>0</v>
      </c>
      <c r="E1832" s="1">
        <v>4.9800000000000004</v>
      </c>
      <c r="F1832" s="1">
        <v>7.44</v>
      </c>
      <c r="G1832" s="1" t="s">
        <v>14</v>
      </c>
      <c r="H1832" s="1" t="s">
        <v>70</v>
      </c>
      <c r="I1832" s="1" t="s">
        <v>24</v>
      </c>
      <c r="J1832" s="1" t="s">
        <v>64</v>
      </c>
      <c r="K1832" s="1" t="s">
        <v>49</v>
      </c>
      <c r="L1832" s="1" t="s">
        <v>2150</v>
      </c>
      <c r="M1832" s="1">
        <v>0.36</v>
      </c>
      <c r="N1832" s="1" t="s">
        <v>8</v>
      </c>
      <c r="O1832" s="1" t="s">
        <v>9</v>
      </c>
      <c r="P1832" s="1" t="s">
        <v>99</v>
      </c>
      <c r="Q1832" s="1" t="s">
        <v>2893</v>
      </c>
      <c r="R1832" s="1">
        <v>32004</v>
      </c>
      <c r="S1832" s="2">
        <v>42174</v>
      </c>
      <c r="T1832" s="2">
        <v>42176</v>
      </c>
      <c r="U1832" s="1">
        <v>-195.34200000000001</v>
      </c>
      <c r="V1832" s="1">
        <v>15</v>
      </c>
      <c r="W1832" s="1">
        <v>78.31</v>
      </c>
      <c r="X1832" s="1">
        <v>86491</v>
      </c>
      <c r="Y1832" s="1">
        <f>Table1[[#This Row],[Unit Price]]-Table1[[#This Row],[Discount]]</f>
        <v>4.9800000000000004</v>
      </c>
      <c r="Z1832" s="1" t="s">
        <v>3219</v>
      </c>
    </row>
    <row r="1833" spans="1:26" x14ac:dyDescent="0.2">
      <c r="A1833" s="3">
        <v>3167</v>
      </c>
      <c r="B1833" s="3" t="s">
        <v>2892</v>
      </c>
      <c r="C1833" s="3" t="s">
        <v>46</v>
      </c>
      <c r="D1833" s="3">
        <v>0.1</v>
      </c>
      <c r="E1833" s="3">
        <v>3.98</v>
      </c>
      <c r="F1833" s="3">
        <v>0.83</v>
      </c>
      <c r="G1833" s="3" t="s">
        <v>14</v>
      </c>
      <c r="H1833" s="3" t="s">
        <v>70</v>
      </c>
      <c r="I1833" s="3" t="s">
        <v>24</v>
      </c>
      <c r="J1833" s="3" t="s">
        <v>25</v>
      </c>
      <c r="K1833" s="3" t="s">
        <v>26</v>
      </c>
      <c r="L1833" s="3" t="s">
        <v>2761</v>
      </c>
      <c r="M1833" s="3">
        <v>0.51</v>
      </c>
      <c r="N1833" s="3" t="s">
        <v>8</v>
      </c>
      <c r="O1833" s="3" t="s">
        <v>9</v>
      </c>
      <c r="P1833" s="3" t="s">
        <v>99</v>
      </c>
      <c r="Q1833" s="3" t="s">
        <v>2893</v>
      </c>
      <c r="R1833" s="3">
        <v>32004</v>
      </c>
      <c r="S1833" s="4">
        <v>42174</v>
      </c>
      <c r="T1833" s="4">
        <v>42176</v>
      </c>
      <c r="U1833" s="3">
        <v>-89.709199999999996</v>
      </c>
      <c r="V1833" s="3">
        <v>11</v>
      </c>
      <c r="W1833" s="3">
        <v>42.46</v>
      </c>
      <c r="X1833" s="3">
        <v>86491</v>
      </c>
      <c r="Y1833" s="3">
        <f>Table1[[#This Row],[Unit Price]]-Table1[[#This Row],[Discount]]</f>
        <v>3.88</v>
      </c>
      <c r="Z1833" s="3" t="s">
        <v>3219</v>
      </c>
    </row>
    <row r="1834" spans="1:26" x14ac:dyDescent="0.2">
      <c r="A1834" s="1">
        <v>491</v>
      </c>
      <c r="B1834" s="1" t="s">
        <v>1049</v>
      </c>
      <c r="C1834" s="1" t="s">
        <v>1</v>
      </c>
      <c r="D1834" s="1">
        <v>0.02</v>
      </c>
      <c r="E1834" s="1">
        <v>1360.14</v>
      </c>
      <c r="F1834" s="1">
        <v>14.7</v>
      </c>
      <c r="G1834" s="1" t="s">
        <v>2</v>
      </c>
      <c r="H1834" s="1" t="s">
        <v>15</v>
      </c>
      <c r="I1834" s="1" t="s">
        <v>16</v>
      </c>
      <c r="J1834" s="1" t="s">
        <v>32</v>
      </c>
      <c r="K1834" s="1" t="s">
        <v>33</v>
      </c>
      <c r="L1834" s="1" t="s">
        <v>2748</v>
      </c>
      <c r="M1834" s="1">
        <v>0.59</v>
      </c>
      <c r="N1834" s="1" t="s">
        <v>8</v>
      </c>
      <c r="O1834" s="1" t="s">
        <v>87</v>
      </c>
      <c r="P1834" s="1" t="s">
        <v>88</v>
      </c>
      <c r="Q1834" s="1" t="s">
        <v>89</v>
      </c>
      <c r="R1834" s="1">
        <v>10154</v>
      </c>
      <c r="S1834" s="2">
        <v>42175</v>
      </c>
      <c r="T1834" s="2">
        <v>42177</v>
      </c>
      <c r="U1834" s="1">
        <v>2028.12</v>
      </c>
      <c r="V1834" s="1">
        <v>22</v>
      </c>
      <c r="W1834" s="1">
        <v>31670.6</v>
      </c>
      <c r="X1834" s="1">
        <v>6562</v>
      </c>
      <c r="Y1834" s="1">
        <f>Table1[[#This Row],[Unit Price]]-Table1[[#This Row],[Discount]]</f>
        <v>1360.1200000000001</v>
      </c>
      <c r="Z1834" s="1" t="s">
        <v>3222</v>
      </c>
    </row>
    <row r="1835" spans="1:26" x14ac:dyDescent="0.2">
      <c r="A1835" s="3">
        <v>494</v>
      </c>
      <c r="B1835" s="3" t="s">
        <v>1050</v>
      </c>
      <c r="C1835" s="3" t="s">
        <v>1</v>
      </c>
      <c r="D1835" s="3">
        <v>0.02</v>
      </c>
      <c r="E1835" s="3">
        <v>1360.14</v>
      </c>
      <c r="F1835" s="3">
        <v>14.7</v>
      </c>
      <c r="G1835" s="3" t="s">
        <v>2</v>
      </c>
      <c r="H1835" s="3" t="s">
        <v>15</v>
      </c>
      <c r="I1835" s="3" t="s">
        <v>16</v>
      </c>
      <c r="J1835" s="3" t="s">
        <v>32</v>
      </c>
      <c r="K1835" s="3" t="s">
        <v>33</v>
      </c>
      <c r="L1835" s="3" t="s">
        <v>2748</v>
      </c>
      <c r="M1835" s="3">
        <v>0.59</v>
      </c>
      <c r="N1835" s="3" t="s">
        <v>8</v>
      </c>
      <c r="O1835" s="3" t="s">
        <v>35</v>
      </c>
      <c r="P1835" s="3" t="s">
        <v>42</v>
      </c>
      <c r="Q1835" s="3" t="s">
        <v>118</v>
      </c>
      <c r="R1835" s="3">
        <v>98115</v>
      </c>
      <c r="S1835" s="4">
        <v>42175</v>
      </c>
      <c r="T1835" s="4">
        <v>42177</v>
      </c>
      <c r="U1835" s="3">
        <v>3042.18</v>
      </c>
      <c r="V1835" s="3">
        <v>6</v>
      </c>
      <c r="W1835" s="3">
        <v>8637.44</v>
      </c>
      <c r="X1835" s="3">
        <v>88908</v>
      </c>
      <c r="Y1835" s="3">
        <f>Table1[[#This Row],[Unit Price]]-Table1[[#This Row],[Discount]]</f>
        <v>1360.1200000000001</v>
      </c>
      <c r="Z1835" s="3" t="s">
        <v>3221</v>
      </c>
    </row>
    <row r="1836" spans="1:26" x14ac:dyDescent="0.2">
      <c r="A1836" s="1">
        <v>896</v>
      </c>
      <c r="B1836" s="1" t="s">
        <v>351</v>
      </c>
      <c r="C1836" s="1" t="s">
        <v>1</v>
      </c>
      <c r="D1836" s="1">
        <v>0.06</v>
      </c>
      <c r="E1836" s="1">
        <v>47.98</v>
      </c>
      <c r="F1836" s="1">
        <v>3.61</v>
      </c>
      <c r="G1836" s="1" t="s">
        <v>14</v>
      </c>
      <c r="H1836" s="1" t="s">
        <v>70</v>
      </c>
      <c r="I1836" s="1" t="s">
        <v>16</v>
      </c>
      <c r="J1836" s="1" t="s">
        <v>17</v>
      </c>
      <c r="K1836" s="1" t="s">
        <v>18</v>
      </c>
      <c r="L1836" s="1" t="s">
        <v>1215</v>
      </c>
      <c r="M1836" s="1">
        <v>0.71</v>
      </c>
      <c r="N1836" s="1" t="s">
        <v>8</v>
      </c>
      <c r="O1836" s="1" t="s">
        <v>28</v>
      </c>
      <c r="P1836" s="1" t="s">
        <v>163</v>
      </c>
      <c r="Q1836" s="1" t="s">
        <v>352</v>
      </c>
      <c r="R1836" s="1">
        <v>76201</v>
      </c>
      <c r="S1836" s="2">
        <v>42175</v>
      </c>
      <c r="T1836" s="2">
        <v>42177</v>
      </c>
      <c r="U1836" s="1">
        <v>35.954999999999998</v>
      </c>
      <c r="V1836" s="1">
        <v>11</v>
      </c>
      <c r="W1836" s="1">
        <v>517.67999999999995</v>
      </c>
      <c r="X1836" s="1">
        <v>90167</v>
      </c>
      <c r="Y1836" s="1">
        <f>Table1[[#This Row],[Unit Price]]-Table1[[#This Row],[Discount]]</f>
        <v>47.919999999999995</v>
      </c>
      <c r="Z1836" s="1" t="s">
        <v>3220</v>
      </c>
    </row>
    <row r="1837" spans="1:26" x14ac:dyDescent="0.2">
      <c r="A1837" s="3">
        <v>2352</v>
      </c>
      <c r="B1837" s="3" t="s">
        <v>2894</v>
      </c>
      <c r="C1837" s="3" t="s">
        <v>1</v>
      </c>
      <c r="D1837" s="3">
        <v>0.06</v>
      </c>
      <c r="E1837" s="3">
        <v>59.76</v>
      </c>
      <c r="F1837" s="3">
        <v>9.7100000000000009</v>
      </c>
      <c r="G1837" s="3" t="s">
        <v>14</v>
      </c>
      <c r="H1837" s="3" t="s">
        <v>15</v>
      </c>
      <c r="I1837" s="3" t="s">
        <v>24</v>
      </c>
      <c r="J1837" s="3" t="s">
        <v>54</v>
      </c>
      <c r="K1837" s="3" t="s">
        <v>49</v>
      </c>
      <c r="L1837" s="3" t="s">
        <v>1949</v>
      </c>
      <c r="M1837" s="3">
        <v>0.56999999999999995</v>
      </c>
      <c r="N1837" s="3" t="s">
        <v>8</v>
      </c>
      <c r="O1837" s="3" t="s">
        <v>87</v>
      </c>
      <c r="P1837" s="3" t="s">
        <v>394</v>
      </c>
      <c r="Q1837" s="3" t="s">
        <v>2895</v>
      </c>
      <c r="R1837" s="3">
        <v>21501</v>
      </c>
      <c r="S1837" s="4">
        <v>42175</v>
      </c>
      <c r="T1837" s="4">
        <v>42178</v>
      </c>
      <c r="U1837" s="3">
        <v>756.67470000000003</v>
      </c>
      <c r="V1837" s="3">
        <v>18</v>
      </c>
      <c r="W1837" s="3">
        <v>1096.6300000000001</v>
      </c>
      <c r="X1837" s="3">
        <v>86165</v>
      </c>
      <c r="Y1837" s="3">
        <f>Table1[[#This Row],[Unit Price]]-Table1[[#This Row],[Discount]]</f>
        <v>59.699999999999996</v>
      </c>
      <c r="Z1837" s="3" t="s">
        <v>3222</v>
      </c>
    </row>
    <row r="1838" spans="1:26" x14ac:dyDescent="0.2">
      <c r="A1838" s="1">
        <v>2352</v>
      </c>
      <c r="B1838" s="1" t="s">
        <v>2894</v>
      </c>
      <c r="C1838" s="1" t="s">
        <v>1</v>
      </c>
      <c r="D1838" s="1">
        <v>7.0000000000000007E-2</v>
      </c>
      <c r="E1838" s="1">
        <v>195.99</v>
      </c>
      <c r="F1838" s="1">
        <v>4.2</v>
      </c>
      <c r="G1838" s="1" t="s">
        <v>14</v>
      </c>
      <c r="H1838" s="1" t="s">
        <v>15</v>
      </c>
      <c r="I1838" s="1" t="s">
        <v>16</v>
      </c>
      <c r="J1838" s="1" t="s">
        <v>111</v>
      </c>
      <c r="K1838" s="1" t="s">
        <v>49</v>
      </c>
      <c r="L1838" s="1" t="s">
        <v>2804</v>
      </c>
      <c r="M1838" s="1">
        <v>0.56000000000000005</v>
      </c>
      <c r="N1838" s="1" t="s">
        <v>8</v>
      </c>
      <c r="O1838" s="1" t="s">
        <v>87</v>
      </c>
      <c r="P1838" s="1" t="s">
        <v>394</v>
      </c>
      <c r="Q1838" s="1" t="s">
        <v>2895</v>
      </c>
      <c r="R1838" s="1">
        <v>21501</v>
      </c>
      <c r="S1838" s="2">
        <v>42175</v>
      </c>
      <c r="T1838" s="2">
        <v>42178</v>
      </c>
      <c r="U1838" s="1">
        <v>-222.34299999999999</v>
      </c>
      <c r="V1838" s="1">
        <v>4</v>
      </c>
      <c r="W1838" s="1">
        <v>632.12</v>
      </c>
      <c r="X1838" s="1">
        <v>86165</v>
      </c>
      <c r="Y1838" s="1">
        <f>Table1[[#This Row],[Unit Price]]-Table1[[#This Row],[Discount]]</f>
        <v>195.92000000000002</v>
      </c>
      <c r="Z1838" s="1" t="s">
        <v>3222</v>
      </c>
    </row>
    <row r="1839" spans="1:26" x14ac:dyDescent="0.2">
      <c r="A1839" s="3">
        <v>1123</v>
      </c>
      <c r="B1839" s="3" t="s">
        <v>1623</v>
      </c>
      <c r="C1839" s="3" t="s">
        <v>13</v>
      </c>
      <c r="D1839" s="3">
        <v>0.09</v>
      </c>
      <c r="E1839" s="3">
        <v>175.99</v>
      </c>
      <c r="F1839" s="3">
        <v>4.99</v>
      </c>
      <c r="G1839" s="3" t="s">
        <v>14</v>
      </c>
      <c r="H1839" s="3" t="s">
        <v>3</v>
      </c>
      <c r="I1839" s="3" t="s">
        <v>16</v>
      </c>
      <c r="J1839" s="3" t="s">
        <v>111</v>
      </c>
      <c r="K1839" s="3" t="s">
        <v>49</v>
      </c>
      <c r="L1839" s="3" t="s">
        <v>1225</v>
      </c>
      <c r="M1839" s="3">
        <v>0.59</v>
      </c>
      <c r="N1839" s="3" t="s">
        <v>8</v>
      </c>
      <c r="O1839" s="3" t="s">
        <v>35</v>
      </c>
      <c r="P1839" s="3" t="s">
        <v>66</v>
      </c>
      <c r="Q1839" s="3" t="s">
        <v>1625</v>
      </c>
      <c r="R1839" s="3">
        <v>95661</v>
      </c>
      <c r="S1839" s="4">
        <v>42175</v>
      </c>
      <c r="T1839" s="4">
        <v>42177</v>
      </c>
      <c r="U1839" s="3">
        <v>2169.7464</v>
      </c>
      <c r="V1839" s="3">
        <v>22</v>
      </c>
      <c r="W1839" s="3">
        <v>3144.56</v>
      </c>
      <c r="X1839" s="3">
        <v>87016</v>
      </c>
      <c r="Y1839" s="3">
        <f>Table1[[#This Row],[Unit Price]]-Table1[[#This Row],[Discount]]</f>
        <v>175.9</v>
      </c>
      <c r="Z1839" s="3" t="s">
        <v>3221</v>
      </c>
    </row>
    <row r="1840" spans="1:26" x14ac:dyDescent="0.2">
      <c r="A1840" s="1">
        <v>1124</v>
      </c>
      <c r="B1840" s="1" t="s">
        <v>2896</v>
      </c>
      <c r="C1840" s="1" t="s">
        <v>13</v>
      </c>
      <c r="D1840" s="1">
        <v>0.09</v>
      </c>
      <c r="E1840" s="1">
        <v>160.97999999999999</v>
      </c>
      <c r="F1840" s="1">
        <v>35.020000000000003</v>
      </c>
      <c r="G1840" s="1" t="s">
        <v>2</v>
      </c>
      <c r="H1840" s="1" t="s">
        <v>3</v>
      </c>
      <c r="I1840" s="1" t="s">
        <v>4</v>
      </c>
      <c r="J1840" s="1" t="s">
        <v>93</v>
      </c>
      <c r="K1840" s="1" t="s">
        <v>6</v>
      </c>
      <c r="L1840" s="1" t="s">
        <v>1731</v>
      </c>
      <c r="M1840" s="1">
        <v>0.72</v>
      </c>
      <c r="N1840" s="1" t="s">
        <v>8</v>
      </c>
      <c r="O1840" s="1" t="s">
        <v>87</v>
      </c>
      <c r="P1840" s="1" t="s">
        <v>224</v>
      </c>
      <c r="Q1840" s="1" t="s">
        <v>2897</v>
      </c>
      <c r="R1840" s="1">
        <v>6360</v>
      </c>
      <c r="S1840" s="2">
        <v>42175</v>
      </c>
      <c r="T1840" s="2">
        <v>42176</v>
      </c>
      <c r="U1840" s="1">
        <v>-229.93</v>
      </c>
      <c r="V1840" s="1">
        <v>18</v>
      </c>
      <c r="W1840" s="1">
        <v>2653.02</v>
      </c>
      <c r="X1840" s="1">
        <v>87016</v>
      </c>
      <c r="Y1840" s="1">
        <f>Table1[[#This Row],[Unit Price]]-Table1[[#This Row],[Discount]]</f>
        <v>160.88999999999999</v>
      </c>
      <c r="Z1840" s="1" t="s">
        <v>3222</v>
      </c>
    </row>
    <row r="1841" spans="1:26" x14ac:dyDescent="0.2">
      <c r="A1841" s="3">
        <v>1432</v>
      </c>
      <c r="B1841" s="3" t="s">
        <v>1486</v>
      </c>
      <c r="C1841" s="3" t="s">
        <v>23</v>
      </c>
      <c r="D1841" s="3">
        <v>7.0000000000000007E-2</v>
      </c>
      <c r="E1841" s="3">
        <v>10.98</v>
      </c>
      <c r="F1841" s="3">
        <v>4.8</v>
      </c>
      <c r="G1841" s="3" t="s">
        <v>14</v>
      </c>
      <c r="H1841" s="3" t="s">
        <v>70</v>
      </c>
      <c r="I1841" s="3" t="s">
        <v>24</v>
      </c>
      <c r="J1841" s="3" t="s">
        <v>321</v>
      </c>
      <c r="K1841" s="3" t="s">
        <v>49</v>
      </c>
      <c r="L1841" s="3" t="s">
        <v>1457</v>
      </c>
      <c r="M1841" s="3">
        <v>0.36</v>
      </c>
      <c r="N1841" s="3" t="s">
        <v>8</v>
      </c>
      <c r="O1841" s="3" t="s">
        <v>28</v>
      </c>
      <c r="P1841" s="3" t="s">
        <v>29</v>
      </c>
      <c r="Q1841" s="3" t="s">
        <v>1488</v>
      </c>
      <c r="R1841" s="3">
        <v>46203</v>
      </c>
      <c r="S1841" s="4">
        <v>42175</v>
      </c>
      <c r="T1841" s="4">
        <v>42182</v>
      </c>
      <c r="U1841" s="3">
        <v>52.92</v>
      </c>
      <c r="V1841" s="3">
        <v>16</v>
      </c>
      <c r="W1841" s="3">
        <v>165.21</v>
      </c>
      <c r="X1841" s="3">
        <v>86827</v>
      </c>
      <c r="Y1841" s="3">
        <f>Table1[[#This Row],[Unit Price]]-Table1[[#This Row],[Discount]]</f>
        <v>10.91</v>
      </c>
      <c r="Z1841" s="3" t="s">
        <v>3220</v>
      </c>
    </row>
    <row r="1842" spans="1:26" x14ac:dyDescent="0.2">
      <c r="A1842" s="1">
        <v>491</v>
      </c>
      <c r="B1842" s="1" t="s">
        <v>1049</v>
      </c>
      <c r="C1842" s="1" t="s">
        <v>46</v>
      </c>
      <c r="D1842" s="1">
        <v>0.02</v>
      </c>
      <c r="E1842" s="1">
        <v>9.06</v>
      </c>
      <c r="F1842" s="1">
        <v>9.86</v>
      </c>
      <c r="G1842" s="1" t="s">
        <v>14</v>
      </c>
      <c r="H1842" s="1" t="s">
        <v>15</v>
      </c>
      <c r="I1842" s="1" t="s">
        <v>24</v>
      </c>
      <c r="J1842" s="1" t="s">
        <v>64</v>
      </c>
      <c r="K1842" s="1" t="s">
        <v>49</v>
      </c>
      <c r="L1842" s="1" t="s">
        <v>2262</v>
      </c>
      <c r="M1842" s="1">
        <v>0.4</v>
      </c>
      <c r="N1842" s="1" t="s">
        <v>8</v>
      </c>
      <c r="O1842" s="1" t="s">
        <v>87</v>
      </c>
      <c r="P1842" s="1" t="s">
        <v>88</v>
      </c>
      <c r="Q1842" s="1" t="s">
        <v>89</v>
      </c>
      <c r="R1842" s="1">
        <v>10154</v>
      </c>
      <c r="S1842" s="2">
        <v>42175</v>
      </c>
      <c r="T1842" s="2">
        <v>42177</v>
      </c>
      <c r="U1842" s="1">
        <v>-63.51</v>
      </c>
      <c r="V1842" s="1">
        <v>24</v>
      </c>
      <c r="W1842" s="1">
        <v>239.82</v>
      </c>
      <c r="X1842" s="1">
        <v>42852</v>
      </c>
      <c r="Y1842" s="1">
        <f>Table1[[#This Row],[Unit Price]]-Table1[[#This Row],[Discount]]</f>
        <v>9.0400000000000009</v>
      </c>
      <c r="Z1842" s="1" t="s">
        <v>3222</v>
      </c>
    </row>
    <row r="1843" spans="1:26" x14ac:dyDescent="0.2">
      <c r="A1843" s="3">
        <v>494</v>
      </c>
      <c r="B1843" s="3" t="s">
        <v>1050</v>
      </c>
      <c r="C1843" s="3" t="s">
        <v>46</v>
      </c>
      <c r="D1843" s="3">
        <v>0.02</v>
      </c>
      <c r="E1843" s="3">
        <v>9.06</v>
      </c>
      <c r="F1843" s="3">
        <v>9.86</v>
      </c>
      <c r="G1843" s="3" t="s">
        <v>14</v>
      </c>
      <c r="H1843" s="3" t="s">
        <v>15</v>
      </c>
      <c r="I1843" s="3" t="s">
        <v>24</v>
      </c>
      <c r="J1843" s="3" t="s">
        <v>64</v>
      </c>
      <c r="K1843" s="3" t="s">
        <v>49</v>
      </c>
      <c r="L1843" s="3" t="s">
        <v>2262</v>
      </c>
      <c r="M1843" s="3">
        <v>0.4</v>
      </c>
      <c r="N1843" s="3" t="s">
        <v>8</v>
      </c>
      <c r="O1843" s="3" t="s">
        <v>35</v>
      </c>
      <c r="P1843" s="3" t="s">
        <v>42</v>
      </c>
      <c r="Q1843" s="3" t="s">
        <v>118</v>
      </c>
      <c r="R1843" s="3">
        <v>98115</v>
      </c>
      <c r="S1843" s="4">
        <v>42175</v>
      </c>
      <c r="T1843" s="4">
        <v>42177</v>
      </c>
      <c r="U1843" s="3">
        <v>-31.754999999999999</v>
      </c>
      <c r="V1843" s="3">
        <v>6</v>
      </c>
      <c r="W1843" s="3">
        <v>59.95</v>
      </c>
      <c r="X1843" s="3">
        <v>88908</v>
      </c>
      <c r="Y1843" s="3">
        <f>Table1[[#This Row],[Unit Price]]-Table1[[#This Row],[Discount]]</f>
        <v>9.0400000000000009</v>
      </c>
      <c r="Z1843" s="3" t="s">
        <v>3221</v>
      </c>
    </row>
    <row r="1844" spans="1:26" x14ac:dyDescent="0.2">
      <c r="A1844" s="1">
        <v>1424</v>
      </c>
      <c r="B1844" s="1" t="s">
        <v>413</v>
      </c>
      <c r="C1844" s="1" t="s">
        <v>46</v>
      </c>
      <c r="D1844" s="1">
        <v>0.05</v>
      </c>
      <c r="E1844" s="1">
        <v>8.0399999999999991</v>
      </c>
      <c r="F1844" s="1">
        <v>8.94</v>
      </c>
      <c r="G1844" s="1" t="s">
        <v>14</v>
      </c>
      <c r="H1844" s="1" t="s">
        <v>47</v>
      </c>
      <c r="I1844" s="1" t="s">
        <v>24</v>
      </c>
      <c r="J1844" s="1" t="s">
        <v>48</v>
      </c>
      <c r="K1844" s="1" t="s">
        <v>49</v>
      </c>
      <c r="L1844" s="1" t="s">
        <v>2125</v>
      </c>
      <c r="M1844" s="1">
        <v>0.4</v>
      </c>
      <c r="N1844" s="1" t="s">
        <v>8</v>
      </c>
      <c r="O1844" s="1" t="s">
        <v>35</v>
      </c>
      <c r="P1844" s="1" t="s">
        <v>36</v>
      </c>
      <c r="Q1844" s="1" t="s">
        <v>415</v>
      </c>
      <c r="R1844" s="1">
        <v>80112</v>
      </c>
      <c r="S1844" s="2">
        <v>42175</v>
      </c>
      <c r="T1844" s="2">
        <v>42177</v>
      </c>
      <c r="U1844" s="1">
        <v>-164.3948</v>
      </c>
      <c r="V1844" s="1">
        <v>15</v>
      </c>
      <c r="W1844" s="1">
        <v>121.36</v>
      </c>
      <c r="X1844" s="1">
        <v>89449</v>
      </c>
      <c r="Y1844" s="1">
        <f>Table1[[#This Row],[Unit Price]]-Table1[[#This Row],[Discount]]</f>
        <v>7.9899999999999993</v>
      </c>
      <c r="Z1844" s="1" t="s">
        <v>3221</v>
      </c>
    </row>
    <row r="1845" spans="1:26" x14ac:dyDescent="0.2">
      <c r="A1845" s="3">
        <v>2487</v>
      </c>
      <c r="B1845" s="3" t="s">
        <v>2722</v>
      </c>
      <c r="C1845" s="3" t="s">
        <v>46</v>
      </c>
      <c r="D1845" s="3">
        <v>0.04</v>
      </c>
      <c r="E1845" s="3">
        <v>3.08</v>
      </c>
      <c r="F1845" s="3">
        <v>0.99</v>
      </c>
      <c r="G1845" s="3" t="s">
        <v>14</v>
      </c>
      <c r="H1845" s="3" t="s">
        <v>3</v>
      </c>
      <c r="I1845" s="3" t="s">
        <v>24</v>
      </c>
      <c r="J1845" s="3" t="s">
        <v>128</v>
      </c>
      <c r="K1845" s="3" t="s">
        <v>49</v>
      </c>
      <c r="L1845" s="3" t="s">
        <v>634</v>
      </c>
      <c r="M1845" s="3">
        <v>0.37</v>
      </c>
      <c r="N1845" s="3" t="s">
        <v>8</v>
      </c>
      <c r="O1845" s="3" t="s">
        <v>9</v>
      </c>
      <c r="P1845" s="3" t="s">
        <v>51</v>
      </c>
      <c r="Q1845" s="3" t="s">
        <v>2723</v>
      </c>
      <c r="R1845" s="3">
        <v>30084</v>
      </c>
      <c r="S1845" s="4">
        <v>42175</v>
      </c>
      <c r="T1845" s="4">
        <v>42176</v>
      </c>
      <c r="U1845" s="3">
        <v>257.08319999999998</v>
      </c>
      <c r="V1845" s="3">
        <v>14</v>
      </c>
      <c r="W1845" s="3">
        <v>43.41</v>
      </c>
      <c r="X1845" s="3">
        <v>91415</v>
      </c>
      <c r="Y1845" s="3">
        <f>Table1[[#This Row],[Unit Price]]-Table1[[#This Row],[Discount]]</f>
        <v>3.04</v>
      </c>
      <c r="Z1845" s="3" t="s">
        <v>3219</v>
      </c>
    </row>
    <row r="1846" spans="1:26" x14ac:dyDescent="0.2">
      <c r="A1846" s="1">
        <v>2487</v>
      </c>
      <c r="B1846" s="1" t="s">
        <v>2722</v>
      </c>
      <c r="C1846" s="1" t="s">
        <v>46</v>
      </c>
      <c r="D1846" s="1">
        <v>0.1</v>
      </c>
      <c r="E1846" s="1">
        <v>2.78</v>
      </c>
      <c r="F1846" s="1">
        <v>1.25</v>
      </c>
      <c r="G1846" s="1" t="s">
        <v>14</v>
      </c>
      <c r="H1846" s="1" t="s">
        <v>3</v>
      </c>
      <c r="I1846" s="1" t="s">
        <v>24</v>
      </c>
      <c r="J1846" s="1" t="s">
        <v>25</v>
      </c>
      <c r="K1846" s="1" t="s">
        <v>26</v>
      </c>
      <c r="L1846" s="1" t="s">
        <v>358</v>
      </c>
      <c r="M1846" s="1">
        <v>0.59</v>
      </c>
      <c r="N1846" s="1" t="s">
        <v>8</v>
      </c>
      <c r="O1846" s="1" t="s">
        <v>9</v>
      </c>
      <c r="P1846" s="1" t="s">
        <v>51</v>
      </c>
      <c r="Q1846" s="1" t="s">
        <v>2723</v>
      </c>
      <c r="R1846" s="1">
        <v>30084</v>
      </c>
      <c r="S1846" s="2">
        <v>42175</v>
      </c>
      <c r="T1846" s="2">
        <v>42176</v>
      </c>
      <c r="U1846" s="1">
        <v>0.78539999999999999</v>
      </c>
      <c r="V1846" s="1">
        <v>18</v>
      </c>
      <c r="W1846" s="1">
        <v>46.42</v>
      </c>
      <c r="X1846" s="1">
        <v>91415</v>
      </c>
      <c r="Y1846" s="1">
        <f>Table1[[#This Row],[Unit Price]]-Table1[[#This Row],[Discount]]</f>
        <v>2.6799999999999997</v>
      </c>
      <c r="Z1846" s="1" t="s">
        <v>3219</v>
      </c>
    </row>
    <row r="1847" spans="1:26" x14ac:dyDescent="0.2">
      <c r="A1847" s="3">
        <v>2713</v>
      </c>
      <c r="B1847" s="3" t="s">
        <v>2898</v>
      </c>
      <c r="C1847" s="3" t="s">
        <v>1</v>
      </c>
      <c r="D1847" s="3">
        <v>7.0000000000000007E-2</v>
      </c>
      <c r="E1847" s="3">
        <v>2.88</v>
      </c>
      <c r="F1847" s="3">
        <v>0.5</v>
      </c>
      <c r="G1847" s="3" t="s">
        <v>14</v>
      </c>
      <c r="H1847" s="3" t="s">
        <v>70</v>
      </c>
      <c r="I1847" s="3" t="s">
        <v>24</v>
      </c>
      <c r="J1847" s="3" t="s">
        <v>128</v>
      </c>
      <c r="K1847" s="3" t="s">
        <v>49</v>
      </c>
      <c r="L1847" s="3" t="s">
        <v>2899</v>
      </c>
      <c r="M1847" s="3">
        <v>0.39</v>
      </c>
      <c r="N1847" s="3" t="s">
        <v>8</v>
      </c>
      <c r="O1847" s="3" t="s">
        <v>28</v>
      </c>
      <c r="P1847" s="3" t="s">
        <v>265</v>
      </c>
      <c r="Q1847" s="3" t="s">
        <v>2900</v>
      </c>
      <c r="R1847" s="3">
        <v>49001</v>
      </c>
      <c r="S1847" s="4">
        <v>42176</v>
      </c>
      <c r="T1847" s="4">
        <v>42179</v>
      </c>
      <c r="U1847" s="3">
        <v>17.429400000000001</v>
      </c>
      <c r="V1847" s="3">
        <v>9</v>
      </c>
      <c r="W1847" s="3">
        <v>25.26</v>
      </c>
      <c r="X1847" s="3">
        <v>88701</v>
      </c>
      <c r="Y1847" s="3">
        <f>Table1[[#This Row],[Unit Price]]-Table1[[#This Row],[Discount]]</f>
        <v>2.81</v>
      </c>
      <c r="Z1847" s="3" t="s">
        <v>3220</v>
      </c>
    </row>
    <row r="1848" spans="1:26" x14ac:dyDescent="0.2">
      <c r="A1848" s="1">
        <v>2713</v>
      </c>
      <c r="B1848" s="1" t="s">
        <v>2898</v>
      </c>
      <c r="C1848" s="1" t="s">
        <v>1</v>
      </c>
      <c r="D1848" s="1">
        <v>0.03</v>
      </c>
      <c r="E1848" s="1">
        <v>348.21</v>
      </c>
      <c r="F1848" s="1">
        <v>40.19</v>
      </c>
      <c r="G1848" s="1" t="s">
        <v>2</v>
      </c>
      <c r="H1848" s="1" t="s">
        <v>70</v>
      </c>
      <c r="I1848" s="1" t="s">
        <v>4</v>
      </c>
      <c r="J1848" s="1" t="s">
        <v>5</v>
      </c>
      <c r="K1848" s="1" t="s">
        <v>6</v>
      </c>
      <c r="L1848" s="1" t="s">
        <v>7</v>
      </c>
      <c r="M1848" s="1">
        <v>0.62</v>
      </c>
      <c r="N1848" s="1" t="s">
        <v>8</v>
      </c>
      <c r="O1848" s="1" t="s">
        <v>28</v>
      </c>
      <c r="P1848" s="1" t="s">
        <v>265</v>
      </c>
      <c r="Q1848" s="1" t="s">
        <v>2900</v>
      </c>
      <c r="R1848" s="1">
        <v>49001</v>
      </c>
      <c r="S1848" s="2">
        <v>42176</v>
      </c>
      <c r="T1848" s="2">
        <v>42177</v>
      </c>
      <c r="U1848" s="1">
        <v>-178.86959999999999</v>
      </c>
      <c r="V1848" s="1">
        <v>2</v>
      </c>
      <c r="W1848" s="1">
        <v>736.16</v>
      </c>
      <c r="X1848" s="1">
        <v>88701</v>
      </c>
      <c r="Y1848" s="1">
        <f>Table1[[#This Row],[Unit Price]]-Table1[[#This Row],[Discount]]</f>
        <v>348.18</v>
      </c>
      <c r="Z1848" s="1" t="s">
        <v>3220</v>
      </c>
    </row>
    <row r="1849" spans="1:26" x14ac:dyDescent="0.2">
      <c r="A1849" s="3">
        <v>2049</v>
      </c>
      <c r="B1849" s="3" t="s">
        <v>2901</v>
      </c>
      <c r="C1849" s="3" t="s">
        <v>13</v>
      </c>
      <c r="D1849" s="3">
        <v>0.03</v>
      </c>
      <c r="E1849" s="3">
        <v>15.28</v>
      </c>
      <c r="F1849" s="3">
        <v>1.99</v>
      </c>
      <c r="G1849" s="3" t="s">
        <v>14</v>
      </c>
      <c r="H1849" s="3" t="s">
        <v>70</v>
      </c>
      <c r="I1849" s="3" t="s">
        <v>16</v>
      </c>
      <c r="J1849" s="3" t="s">
        <v>17</v>
      </c>
      <c r="K1849" s="3" t="s">
        <v>18</v>
      </c>
      <c r="L1849" s="3" t="s">
        <v>488</v>
      </c>
      <c r="M1849" s="3">
        <v>0.42</v>
      </c>
      <c r="N1849" s="3" t="s">
        <v>8</v>
      </c>
      <c r="O1849" s="3" t="s">
        <v>9</v>
      </c>
      <c r="P1849" s="3" t="s">
        <v>218</v>
      </c>
      <c r="Q1849" s="3" t="s">
        <v>2902</v>
      </c>
      <c r="R1849" s="3">
        <v>22801</v>
      </c>
      <c r="S1849" s="4">
        <v>42176</v>
      </c>
      <c r="T1849" s="4">
        <v>42178</v>
      </c>
      <c r="U1849" s="3">
        <v>-266.68599999999998</v>
      </c>
      <c r="V1849" s="3">
        <v>19</v>
      </c>
      <c r="W1849" s="3">
        <v>290.98</v>
      </c>
      <c r="X1849" s="3">
        <v>88220</v>
      </c>
      <c r="Y1849" s="3">
        <f>Table1[[#This Row],[Unit Price]]-Table1[[#This Row],[Discount]]</f>
        <v>15.25</v>
      </c>
      <c r="Z1849" s="3" t="s">
        <v>3219</v>
      </c>
    </row>
    <row r="1850" spans="1:26" x14ac:dyDescent="0.2">
      <c r="A1850" s="1">
        <v>2049</v>
      </c>
      <c r="B1850" s="1" t="s">
        <v>2901</v>
      </c>
      <c r="C1850" s="1" t="s">
        <v>13</v>
      </c>
      <c r="D1850" s="1">
        <v>0.09</v>
      </c>
      <c r="E1850" s="1">
        <v>1.76</v>
      </c>
      <c r="F1850" s="1">
        <v>0.7</v>
      </c>
      <c r="G1850" s="1" t="s">
        <v>14</v>
      </c>
      <c r="H1850" s="1" t="s">
        <v>70</v>
      </c>
      <c r="I1850" s="1" t="s">
        <v>24</v>
      </c>
      <c r="J1850" s="1" t="s">
        <v>25</v>
      </c>
      <c r="K1850" s="1" t="s">
        <v>26</v>
      </c>
      <c r="L1850" s="1" t="s">
        <v>2903</v>
      </c>
      <c r="M1850" s="1">
        <v>0.56000000000000005</v>
      </c>
      <c r="N1850" s="1" t="s">
        <v>8</v>
      </c>
      <c r="O1850" s="1" t="s">
        <v>9</v>
      </c>
      <c r="P1850" s="1" t="s">
        <v>218</v>
      </c>
      <c r="Q1850" s="1" t="s">
        <v>2902</v>
      </c>
      <c r="R1850" s="1">
        <v>22801</v>
      </c>
      <c r="S1850" s="2">
        <v>42176</v>
      </c>
      <c r="T1850" s="2">
        <v>42179</v>
      </c>
      <c r="U1850" s="1">
        <v>-12.278</v>
      </c>
      <c r="V1850" s="1">
        <v>13</v>
      </c>
      <c r="W1850" s="1">
        <v>21.77</v>
      </c>
      <c r="X1850" s="1">
        <v>88220</v>
      </c>
      <c r="Y1850" s="1">
        <f>Table1[[#This Row],[Unit Price]]-Table1[[#This Row],[Discount]]</f>
        <v>1.67</v>
      </c>
      <c r="Z1850" s="1" t="s">
        <v>3219</v>
      </c>
    </row>
    <row r="1851" spans="1:26" x14ac:dyDescent="0.2">
      <c r="A1851" s="3">
        <v>2305</v>
      </c>
      <c r="B1851" s="3" t="s">
        <v>2904</v>
      </c>
      <c r="C1851" s="3" t="s">
        <v>13</v>
      </c>
      <c r="D1851" s="3">
        <v>0</v>
      </c>
      <c r="E1851" s="3">
        <v>90.48</v>
      </c>
      <c r="F1851" s="3">
        <v>19.989999999999998</v>
      </c>
      <c r="G1851" s="3" t="s">
        <v>14</v>
      </c>
      <c r="H1851" s="3" t="s">
        <v>3</v>
      </c>
      <c r="I1851" s="3" t="s">
        <v>24</v>
      </c>
      <c r="J1851" s="3" t="s">
        <v>321</v>
      </c>
      <c r="K1851" s="3" t="s">
        <v>49</v>
      </c>
      <c r="L1851" s="3" t="s">
        <v>478</v>
      </c>
      <c r="M1851" s="3">
        <v>0.4</v>
      </c>
      <c r="N1851" s="3" t="s">
        <v>8</v>
      </c>
      <c r="O1851" s="3" t="s">
        <v>28</v>
      </c>
      <c r="P1851" s="3" t="s">
        <v>1047</v>
      </c>
      <c r="Q1851" s="3" t="s">
        <v>106</v>
      </c>
      <c r="R1851" s="3">
        <v>57201</v>
      </c>
      <c r="S1851" s="4">
        <v>42176</v>
      </c>
      <c r="T1851" s="4">
        <v>42179</v>
      </c>
      <c r="U1851" s="3">
        <v>800.25509999999997</v>
      </c>
      <c r="V1851" s="3">
        <v>12</v>
      </c>
      <c r="W1851" s="3">
        <v>1159.79</v>
      </c>
      <c r="X1851" s="3">
        <v>89869</v>
      </c>
      <c r="Y1851" s="3">
        <f>Table1[[#This Row],[Unit Price]]-Table1[[#This Row],[Discount]]</f>
        <v>90.48</v>
      </c>
      <c r="Z1851" s="3" t="s">
        <v>3220</v>
      </c>
    </row>
    <row r="1852" spans="1:26" x14ac:dyDescent="0.2">
      <c r="A1852" s="1">
        <v>648</v>
      </c>
      <c r="B1852" s="1" t="s">
        <v>2905</v>
      </c>
      <c r="C1852" s="1" t="s">
        <v>46</v>
      </c>
      <c r="D1852" s="1">
        <v>0.02</v>
      </c>
      <c r="E1852" s="1">
        <v>25.38</v>
      </c>
      <c r="F1852" s="1">
        <v>8.99</v>
      </c>
      <c r="G1852" s="1" t="s">
        <v>14</v>
      </c>
      <c r="H1852" s="1" t="s">
        <v>47</v>
      </c>
      <c r="I1852" s="1" t="s">
        <v>4</v>
      </c>
      <c r="J1852" s="1" t="s">
        <v>102</v>
      </c>
      <c r="K1852" s="1" t="s">
        <v>18</v>
      </c>
      <c r="L1852" s="1" t="s">
        <v>2361</v>
      </c>
      <c r="M1852" s="1">
        <v>0.5</v>
      </c>
      <c r="N1852" s="1" t="s">
        <v>8</v>
      </c>
      <c r="O1852" s="1" t="s">
        <v>28</v>
      </c>
      <c r="P1852" s="1" t="s">
        <v>79</v>
      </c>
      <c r="Q1852" s="1" t="s">
        <v>2906</v>
      </c>
      <c r="R1852" s="1">
        <v>60440</v>
      </c>
      <c r="S1852" s="2">
        <v>42176</v>
      </c>
      <c r="T1852" s="2">
        <v>42177</v>
      </c>
      <c r="U1852" s="1">
        <v>-10.36</v>
      </c>
      <c r="V1852" s="1">
        <v>1</v>
      </c>
      <c r="W1852" s="1">
        <v>34.11</v>
      </c>
      <c r="X1852" s="1">
        <v>91365</v>
      </c>
      <c r="Y1852" s="1">
        <f>Table1[[#This Row],[Unit Price]]-Table1[[#This Row],[Discount]]</f>
        <v>25.36</v>
      </c>
      <c r="Z1852" s="1" t="s">
        <v>3220</v>
      </c>
    </row>
    <row r="1853" spans="1:26" x14ac:dyDescent="0.2">
      <c r="A1853" s="3">
        <v>792</v>
      </c>
      <c r="B1853" s="3" t="s">
        <v>2907</v>
      </c>
      <c r="C1853" s="3" t="s">
        <v>46</v>
      </c>
      <c r="D1853" s="3">
        <v>0.09</v>
      </c>
      <c r="E1853" s="3">
        <v>6.48</v>
      </c>
      <c r="F1853" s="3">
        <v>9.68</v>
      </c>
      <c r="G1853" s="3" t="s">
        <v>14</v>
      </c>
      <c r="H1853" s="3" t="s">
        <v>70</v>
      </c>
      <c r="I1853" s="3" t="s">
        <v>24</v>
      </c>
      <c r="J1853" s="3" t="s">
        <v>64</v>
      </c>
      <c r="K1853" s="3" t="s">
        <v>49</v>
      </c>
      <c r="L1853" s="3" t="s">
        <v>2908</v>
      </c>
      <c r="M1853" s="3">
        <v>0.36</v>
      </c>
      <c r="N1853" s="3" t="s">
        <v>8</v>
      </c>
      <c r="O1853" s="3" t="s">
        <v>28</v>
      </c>
      <c r="P1853" s="3" t="s">
        <v>183</v>
      </c>
      <c r="Q1853" s="3" t="s">
        <v>2909</v>
      </c>
      <c r="R1853" s="3">
        <v>73064</v>
      </c>
      <c r="S1853" s="4">
        <v>42176</v>
      </c>
      <c r="T1853" s="4">
        <v>42177</v>
      </c>
      <c r="U1853" s="3">
        <v>-204.16</v>
      </c>
      <c r="V1853" s="3">
        <v>16</v>
      </c>
      <c r="W1853" s="3">
        <v>99.92</v>
      </c>
      <c r="X1853" s="3">
        <v>88753</v>
      </c>
      <c r="Y1853" s="3">
        <f>Table1[[#This Row],[Unit Price]]-Table1[[#This Row],[Discount]]</f>
        <v>6.3900000000000006</v>
      </c>
      <c r="Z1853" s="3" t="s">
        <v>3220</v>
      </c>
    </row>
    <row r="1854" spans="1:26" x14ac:dyDescent="0.2">
      <c r="A1854" s="1">
        <v>1511</v>
      </c>
      <c r="B1854" s="1" t="s">
        <v>2910</v>
      </c>
      <c r="C1854" s="1" t="s">
        <v>1</v>
      </c>
      <c r="D1854" s="1">
        <v>0.09</v>
      </c>
      <c r="E1854" s="1">
        <v>20.98</v>
      </c>
      <c r="F1854" s="1">
        <v>1.49</v>
      </c>
      <c r="G1854" s="1" t="s">
        <v>14</v>
      </c>
      <c r="H1854" s="1" t="s">
        <v>70</v>
      </c>
      <c r="I1854" s="1" t="s">
        <v>24</v>
      </c>
      <c r="J1854" s="1" t="s">
        <v>48</v>
      </c>
      <c r="K1854" s="1" t="s">
        <v>49</v>
      </c>
      <c r="L1854" s="1" t="s">
        <v>2585</v>
      </c>
      <c r="M1854" s="1">
        <v>0.35</v>
      </c>
      <c r="N1854" s="1" t="s">
        <v>8</v>
      </c>
      <c r="O1854" s="1" t="s">
        <v>28</v>
      </c>
      <c r="P1854" s="1" t="s">
        <v>29</v>
      </c>
      <c r="Q1854" s="1" t="s">
        <v>2911</v>
      </c>
      <c r="R1854" s="1">
        <v>47302</v>
      </c>
      <c r="S1854" s="2">
        <v>42177</v>
      </c>
      <c r="T1854" s="2">
        <v>42179</v>
      </c>
      <c r="U1854" s="1">
        <v>199.1823</v>
      </c>
      <c r="V1854" s="1">
        <v>14</v>
      </c>
      <c r="W1854" s="1">
        <v>288.67</v>
      </c>
      <c r="X1854" s="1">
        <v>90303</v>
      </c>
      <c r="Y1854" s="1">
        <f>Table1[[#This Row],[Unit Price]]-Table1[[#This Row],[Discount]]</f>
        <v>20.89</v>
      </c>
      <c r="Z1854" s="1" t="s">
        <v>3220</v>
      </c>
    </row>
    <row r="1855" spans="1:26" x14ac:dyDescent="0.2">
      <c r="A1855" s="3">
        <v>2874</v>
      </c>
      <c r="B1855" s="3" t="s">
        <v>2016</v>
      </c>
      <c r="C1855" s="3" t="s">
        <v>1</v>
      </c>
      <c r="D1855" s="3">
        <v>0.03</v>
      </c>
      <c r="E1855" s="3">
        <v>304.99</v>
      </c>
      <c r="F1855" s="3">
        <v>19.989999999999998</v>
      </c>
      <c r="G1855" s="3" t="s">
        <v>14</v>
      </c>
      <c r="H1855" s="3" t="s">
        <v>47</v>
      </c>
      <c r="I1855" s="3" t="s">
        <v>24</v>
      </c>
      <c r="J1855" s="3" t="s">
        <v>48</v>
      </c>
      <c r="K1855" s="3" t="s">
        <v>49</v>
      </c>
      <c r="L1855" s="3" t="s">
        <v>2779</v>
      </c>
      <c r="M1855" s="3">
        <v>0.4</v>
      </c>
      <c r="N1855" s="3" t="s">
        <v>8</v>
      </c>
      <c r="O1855" s="3" t="s">
        <v>28</v>
      </c>
      <c r="P1855" s="3" t="s">
        <v>109</v>
      </c>
      <c r="Q1855" s="3" t="s">
        <v>2017</v>
      </c>
      <c r="R1855" s="3">
        <v>68128</v>
      </c>
      <c r="S1855" s="4">
        <v>42177</v>
      </c>
      <c r="T1855" s="4">
        <v>42179</v>
      </c>
      <c r="U1855" s="3">
        <v>4033.6089000000002</v>
      </c>
      <c r="V1855" s="3">
        <v>19</v>
      </c>
      <c r="W1855" s="3">
        <v>5845.81</v>
      </c>
      <c r="X1855" s="3">
        <v>89874</v>
      </c>
      <c r="Y1855" s="3">
        <f>Table1[[#This Row],[Unit Price]]-Table1[[#This Row],[Discount]]</f>
        <v>304.96000000000004</v>
      </c>
      <c r="Z1855" s="3" t="s">
        <v>3220</v>
      </c>
    </row>
    <row r="1856" spans="1:26" x14ac:dyDescent="0.2">
      <c r="A1856" s="1">
        <v>2874</v>
      </c>
      <c r="B1856" s="1" t="s">
        <v>2016</v>
      </c>
      <c r="C1856" s="1" t="s">
        <v>1</v>
      </c>
      <c r="D1856" s="1">
        <v>0.09</v>
      </c>
      <c r="E1856" s="1">
        <v>65.989999999999995</v>
      </c>
      <c r="F1856" s="1">
        <v>8.99</v>
      </c>
      <c r="G1856" s="1" t="s">
        <v>14</v>
      </c>
      <c r="H1856" s="1" t="s">
        <v>47</v>
      </c>
      <c r="I1856" s="1" t="s">
        <v>16</v>
      </c>
      <c r="J1856" s="1" t="s">
        <v>111</v>
      </c>
      <c r="K1856" s="1" t="s">
        <v>49</v>
      </c>
      <c r="L1856" s="1" t="s">
        <v>2912</v>
      </c>
      <c r="M1856" s="1">
        <v>0.57999999999999996</v>
      </c>
      <c r="N1856" s="1" t="s">
        <v>8</v>
      </c>
      <c r="O1856" s="1" t="s">
        <v>28</v>
      </c>
      <c r="P1856" s="1" t="s">
        <v>109</v>
      </c>
      <c r="Q1856" s="1" t="s">
        <v>2017</v>
      </c>
      <c r="R1856" s="1">
        <v>68128</v>
      </c>
      <c r="S1856" s="2">
        <v>42177</v>
      </c>
      <c r="T1856" s="2">
        <v>42179</v>
      </c>
      <c r="U1856" s="1">
        <v>141.7824</v>
      </c>
      <c r="V1856" s="1">
        <v>12</v>
      </c>
      <c r="W1856" s="1">
        <v>633.85</v>
      </c>
      <c r="X1856" s="1">
        <v>89874</v>
      </c>
      <c r="Y1856" s="1">
        <f>Table1[[#This Row],[Unit Price]]-Table1[[#This Row],[Discount]]</f>
        <v>65.899999999999991</v>
      </c>
      <c r="Z1856" s="1" t="s">
        <v>3220</v>
      </c>
    </row>
    <row r="1857" spans="1:26" x14ac:dyDescent="0.2">
      <c r="A1857" s="3">
        <v>2963</v>
      </c>
      <c r="B1857" s="3" t="s">
        <v>2913</v>
      </c>
      <c r="C1857" s="3" t="s">
        <v>1</v>
      </c>
      <c r="D1857" s="3">
        <v>0.01</v>
      </c>
      <c r="E1857" s="3">
        <v>7.98</v>
      </c>
      <c r="F1857" s="3">
        <v>6.5</v>
      </c>
      <c r="G1857" s="3" t="s">
        <v>14</v>
      </c>
      <c r="H1857" s="3" t="s">
        <v>15</v>
      </c>
      <c r="I1857" s="3" t="s">
        <v>24</v>
      </c>
      <c r="J1857" s="3" t="s">
        <v>54</v>
      </c>
      <c r="K1857" s="3" t="s">
        <v>120</v>
      </c>
      <c r="L1857" s="3" t="s">
        <v>2914</v>
      </c>
      <c r="M1857" s="3">
        <v>0.59</v>
      </c>
      <c r="N1857" s="3" t="s">
        <v>8</v>
      </c>
      <c r="O1857" s="3" t="s">
        <v>87</v>
      </c>
      <c r="P1857" s="3" t="s">
        <v>394</v>
      </c>
      <c r="Q1857" s="3" t="s">
        <v>2915</v>
      </c>
      <c r="R1857" s="3">
        <v>21220</v>
      </c>
      <c r="S1857" s="4">
        <v>42177</v>
      </c>
      <c r="T1857" s="4">
        <v>42178</v>
      </c>
      <c r="U1857" s="3">
        <v>-34.591999999999999</v>
      </c>
      <c r="V1857" s="3">
        <v>4</v>
      </c>
      <c r="W1857" s="3">
        <v>34.909999999999997</v>
      </c>
      <c r="X1857" s="3">
        <v>88612</v>
      </c>
      <c r="Y1857" s="3">
        <f>Table1[[#This Row],[Unit Price]]-Table1[[#This Row],[Discount]]</f>
        <v>7.9700000000000006</v>
      </c>
      <c r="Z1857" s="3" t="s">
        <v>3222</v>
      </c>
    </row>
    <row r="1858" spans="1:26" x14ac:dyDescent="0.2">
      <c r="A1858" s="1">
        <v>3132</v>
      </c>
      <c r="B1858" s="1" t="s">
        <v>2528</v>
      </c>
      <c r="C1858" s="1" t="s">
        <v>13</v>
      </c>
      <c r="D1858" s="1">
        <v>0.1</v>
      </c>
      <c r="E1858" s="1">
        <v>180.98</v>
      </c>
      <c r="F1858" s="1">
        <v>26.2</v>
      </c>
      <c r="G1858" s="1" t="s">
        <v>2</v>
      </c>
      <c r="H1858" s="1" t="s">
        <v>70</v>
      </c>
      <c r="I1858" s="1" t="s">
        <v>4</v>
      </c>
      <c r="J1858" s="1" t="s">
        <v>85</v>
      </c>
      <c r="K1858" s="1" t="s">
        <v>33</v>
      </c>
      <c r="L1858" s="1" t="s">
        <v>2250</v>
      </c>
      <c r="M1858" s="1">
        <v>0.59</v>
      </c>
      <c r="N1858" s="1" t="s">
        <v>8</v>
      </c>
      <c r="O1858" s="1" t="s">
        <v>28</v>
      </c>
      <c r="P1858" s="1" t="s">
        <v>79</v>
      </c>
      <c r="Q1858" s="1" t="s">
        <v>2530</v>
      </c>
      <c r="R1858" s="1">
        <v>60060</v>
      </c>
      <c r="S1858" s="2">
        <v>42177</v>
      </c>
      <c r="T1858" s="2">
        <v>42178</v>
      </c>
      <c r="U1858" s="1">
        <v>-64.664000000000001</v>
      </c>
      <c r="V1858" s="1">
        <v>3</v>
      </c>
      <c r="W1858" s="1">
        <v>519.41999999999996</v>
      </c>
      <c r="X1858" s="1">
        <v>86790</v>
      </c>
      <c r="Y1858" s="1">
        <f>Table1[[#This Row],[Unit Price]]-Table1[[#This Row],[Discount]]</f>
        <v>180.88</v>
      </c>
      <c r="Z1858" s="1" t="s">
        <v>3220</v>
      </c>
    </row>
    <row r="1859" spans="1:26" x14ac:dyDescent="0.2">
      <c r="A1859" s="3">
        <v>437</v>
      </c>
      <c r="B1859" s="3" t="s">
        <v>2916</v>
      </c>
      <c r="C1859" s="3" t="s">
        <v>23</v>
      </c>
      <c r="D1859" s="3">
        <v>0.05</v>
      </c>
      <c r="E1859" s="3">
        <v>125.99</v>
      </c>
      <c r="F1859" s="3">
        <v>8.08</v>
      </c>
      <c r="G1859" s="3" t="s">
        <v>14</v>
      </c>
      <c r="H1859" s="3" t="s">
        <v>3</v>
      </c>
      <c r="I1859" s="3" t="s">
        <v>16</v>
      </c>
      <c r="J1859" s="3" t="s">
        <v>111</v>
      </c>
      <c r="K1859" s="3" t="s">
        <v>49</v>
      </c>
      <c r="L1859" s="3" t="s">
        <v>2089</v>
      </c>
      <c r="M1859" s="3">
        <v>0.56999999999999995</v>
      </c>
      <c r="N1859" s="3" t="s">
        <v>8</v>
      </c>
      <c r="O1859" s="3" t="s">
        <v>87</v>
      </c>
      <c r="P1859" s="3" t="s">
        <v>379</v>
      </c>
      <c r="Q1859" s="3" t="s">
        <v>2917</v>
      </c>
      <c r="R1859" s="3">
        <v>1462</v>
      </c>
      <c r="S1859" s="4">
        <v>42177</v>
      </c>
      <c r="T1859" s="4">
        <v>42182</v>
      </c>
      <c r="U1859" s="3">
        <v>427.11840000000001</v>
      </c>
      <c r="V1859" s="3">
        <v>9</v>
      </c>
      <c r="W1859" s="3">
        <v>952.26</v>
      </c>
      <c r="X1859" s="3">
        <v>90695</v>
      </c>
      <c r="Y1859" s="3">
        <f>Table1[[#This Row],[Unit Price]]-Table1[[#This Row],[Discount]]</f>
        <v>125.94</v>
      </c>
      <c r="Z1859" s="3" t="s">
        <v>3222</v>
      </c>
    </row>
    <row r="1860" spans="1:26" x14ac:dyDescent="0.2">
      <c r="A1860" s="1">
        <v>1127</v>
      </c>
      <c r="B1860" s="1" t="s">
        <v>1321</v>
      </c>
      <c r="C1860" s="1" t="s">
        <v>23</v>
      </c>
      <c r="D1860" s="1">
        <v>0.04</v>
      </c>
      <c r="E1860" s="1">
        <v>4.71</v>
      </c>
      <c r="F1860" s="1">
        <v>0.7</v>
      </c>
      <c r="G1860" s="1" t="s">
        <v>14</v>
      </c>
      <c r="H1860" s="1" t="s">
        <v>15</v>
      </c>
      <c r="I1860" s="1" t="s">
        <v>24</v>
      </c>
      <c r="J1860" s="1" t="s">
        <v>152</v>
      </c>
      <c r="K1860" s="1" t="s">
        <v>26</v>
      </c>
      <c r="L1860" s="1" t="s">
        <v>2700</v>
      </c>
      <c r="M1860" s="1">
        <v>0.8</v>
      </c>
      <c r="N1860" s="1" t="s">
        <v>8</v>
      </c>
      <c r="O1860" s="1" t="s">
        <v>28</v>
      </c>
      <c r="P1860" s="1" t="s">
        <v>163</v>
      </c>
      <c r="Q1860" s="1" t="s">
        <v>1322</v>
      </c>
      <c r="R1860" s="1">
        <v>78852</v>
      </c>
      <c r="S1860" s="2">
        <v>42177</v>
      </c>
      <c r="T1860" s="2">
        <v>42181</v>
      </c>
      <c r="U1860" s="1">
        <v>4.53</v>
      </c>
      <c r="V1860" s="1">
        <v>19</v>
      </c>
      <c r="W1860" s="1">
        <v>90.52</v>
      </c>
      <c r="X1860" s="1">
        <v>87222</v>
      </c>
      <c r="Y1860" s="1">
        <f>Table1[[#This Row],[Unit Price]]-Table1[[#This Row],[Discount]]</f>
        <v>4.67</v>
      </c>
      <c r="Z1860" s="1" t="s">
        <v>3220</v>
      </c>
    </row>
    <row r="1861" spans="1:26" x14ac:dyDescent="0.2">
      <c r="A1861" s="3">
        <v>1128</v>
      </c>
      <c r="B1861" s="3" t="s">
        <v>2918</v>
      </c>
      <c r="C1861" s="3" t="s">
        <v>23</v>
      </c>
      <c r="D1861" s="3">
        <v>0.06</v>
      </c>
      <c r="E1861" s="3">
        <v>4.2</v>
      </c>
      <c r="F1861" s="3">
        <v>2.2599999999999998</v>
      </c>
      <c r="G1861" s="3" t="s">
        <v>14</v>
      </c>
      <c r="H1861" s="3" t="s">
        <v>15</v>
      </c>
      <c r="I1861" s="3" t="s">
        <v>24</v>
      </c>
      <c r="J1861" s="3" t="s">
        <v>64</v>
      </c>
      <c r="K1861" s="3" t="s">
        <v>26</v>
      </c>
      <c r="L1861" s="3" t="s">
        <v>572</v>
      </c>
      <c r="M1861" s="3">
        <v>0.36</v>
      </c>
      <c r="N1861" s="3" t="s">
        <v>8</v>
      </c>
      <c r="O1861" s="3" t="s">
        <v>28</v>
      </c>
      <c r="P1861" s="3" t="s">
        <v>163</v>
      </c>
      <c r="Q1861" s="3" t="s">
        <v>2919</v>
      </c>
      <c r="R1861" s="3">
        <v>78539</v>
      </c>
      <c r="S1861" s="4">
        <v>42177</v>
      </c>
      <c r="T1861" s="4">
        <v>42182</v>
      </c>
      <c r="U1861" s="3">
        <v>9.7799999999999994</v>
      </c>
      <c r="V1861" s="3">
        <v>13</v>
      </c>
      <c r="W1861" s="3">
        <v>55.97</v>
      </c>
      <c r="X1861" s="3">
        <v>87222</v>
      </c>
      <c r="Y1861" s="3">
        <f>Table1[[#This Row],[Unit Price]]-Table1[[#This Row],[Discount]]</f>
        <v>4.1400000000000006</v>
      </c>
      <c r="Z1861" s="3" t="s">
        <v>3220</v>
      </c>
    </row>
    <row r="1862" spans="1:26" x14ac:dyDescent="0.2">
      <c r="A1862" s="1">
        <v>2279</v>
      </c>
      <c r="B1862" s="1" t="s">
        <v>2920</v>
      </c>
      <c r="C1862" s="1" t="s">
        <v>23</v>
      </c>
      <c r="D1862" s="1">
        <v>0.04</v>
      </c>
      <c r="E1862" s="1">
        <v>4.4800000000000004</v>
      </c>
      <c r="F1862" s="1">
        <v>2.5</v>
      </c>
      <c r="G1862" s="1" t="s">
        <v>63</v>
      </c>
      <c r="H1862" s="1" t="s">
        <v>47</v>
      </c>
      <c r="I1862" s="1" t="s">
        <v>24</v>
      </c>
      <c r="J1862" s="1" t="s">
        <v>321</v>
      </c>
      <c r="K1862" s="1" t="s">
        <v>49</v>
      </c>
      <c r="L1862" s="1" t="s">
        <v>997</v>
      </c>
      <c r="M1862" s="1">
        <v>0.37</v>
      </c>
      <c r="N1862" s="1" t="s">
        <v>8</v>
      </c>
      <c r="O1862" s="1" t="s">
        <v>87</v>
      </c>
      <c r="P1862" s="1" t="s">
        <v>296</v>
      </c>
      <c r="Q1862" s="1" t="s">
        <v>2921</v>
      </c>
      <c r="R1862" s="1">
        <v>15601</v>
      </c>
      <c r="S1862" s="2">
        <v>42177</v>
      </c>
      <c r="T1862" s="2">
        <v>42181</v>
      </c>
      <c r="U1862" s="1">
        <v>10.32</v>
      </c>
      <c r="V1862" s="1">
        <v>7</v>
      </c>
      <c r="W1862" s="1">
        <v>35.93</v>
      </c>
      <c r="X1862" s="1">
        <v>85949</v>
      </c>
      <c r="Y1862" s="1">
        <f>Table1[[#This Row],[Unit Price]]-Table1[[#This Row],[Discount]]</f>
        <v>4.4400000000000004</v>
      </c>
      <c r="Z1862" s="1" t="s">
        <v>3222</v>
      </c>
    </row>
    <row r="1863" spans="1:26" x14ac:dyDescent="0.2">
      <c r="A1863" s="3">
        <v>101</v>
      </c>
      <c r="B1863" s="3" t="s">
        <v>2922</v>
      </c>
      <c r="C1863" s="3" t="s">
        <v>92</v>
      </c>
      <c r="D1863" s="3">
        <v>0.1</v>
      </c>
      <c r="E1863" s="3">
        <v>19.98</v>
      </c>
      <c r="F1863" s="3">
        <v>4</v>
      </c>
      <c r="G1863" s="3" t="s">
        <v>14</v>
      </c>
      <c r="H1863" s="3" t="s">
        <v>15</v>
      </c>
      <c r="I1863" s="3" t="s">
        <v>16</v>
      </c>
      <c r="J1863" s="3" t="s">
        <v>17</v>
      </c>
      <c r="K1863" s="3" t="s">
        <v>49</v>
      </c>
      <c r="L1863" s="3" t="s">
        <v>1737</v>
      </c>
      <c r="M1863" s="3">
        <v>0.68</v>
      </c>
      <c r="N1863" s="3" t="s">
        <v>8</v>
      </c>
      <c r="O1863" s="3" t="s">
        <v>87</v>
      </c>
      <c r="P1863" s="3" t="s">
        <v>307</v>
      </c>
      <c r="Q1863" s="3" t="s">
        <v>2923</v>
      </c>
      <c r="R1863" s="3">
        <v>4005</v>
      </c>
      <c r="S1863" s="4">
        <v>42177</v>
      </c>
      <c r="T1863" s="4">
        <v>42179</v>
      </c>
      <c r="U1863" s="3">
        <v>-16.2</v>
      </c>
      <c r="V1863" s="3">
        <v>16</v>
      </c>
      <c r="W1863" s="3">
        <v>303.58999999999997</v>
      </c>
      <c r="X1863" s="3">
        <v>88205</v>
      </c>
      <c r="Y1863" s="3">
        <f>Table1[[#This Row],[Unit Price]]-Table1[[#This Row],[Discount]]</f>
        <v>19.88</v>
      </c>
      <c r="Z1863" s="3" t="s">
        <v>3222</v>
      </c>
    </row>
    <row r="1864" spans="1:26" x14ac:dyDescent="0.2">
      <c r="A1864" s="1">
        <v>102</v>
      </c>
      <c r="B1864" s="1" t="s">
        <v>2018</v>
      </c>
      <c r="C1864" s="1" t="s">
        <v>92</v>
      </c>
      <c r="D1864" s="1">
        <v>0.1</v>
      </c>
      <c r="E1864" s="1">
        <v>19.98</v>
      </c>
      <c r="F1864" s="1">
        <v>4</v>
      </c>
      <c r="G1864" s="1" t="s">
        <v>14</v>
      </c>
      <c r="H1864" s="1" t="s">
        <v>15</v>
      </c>
      <c r="I1864" s="1" t="s">
        <v>16</v>
      </c>
      <c r="J1864" s="1" t="s">
        <v>17</v>
      </c>
      <c r="K1864" s="1" t="s">
        <v>49</v>
      </c>
      <c r="L1864" s="1" t="s">
        <v>1737</v>
      </c>
      <c r="M1864" s="1">
        <v>0.68</v>
      </c>
      <c r="N1864" s="1" t="s">
        <v>8</v>
      </c>
      <c r="O1864" s="1" t="s">
        <v>87</v>
      </c>
      <c r="P1864" s="1" t="s">
        <v>379</v>
      </c>
      <c r="Q1864" s="1" t="s">
        <v>764</v>
      </c>
      <c r="R1864" s="1">
        <v>2129</v>
      </c>
      <c r="S1864" s="2">
        <v>42177</v>
      </c>
      <c r="T1864" s="2">
        <v>42179</v>
      </c>
      <c r="U1864" s="1">
        <v>-20.25</v>
      </c>
      <c r="V1864" s="1">
        <v>65</v>
      </c>
      <c r="W1864" s="1">
        <v>1233.32</v>
      </c>
      <c r="X1864" s="1">
        <v>3397</v>
      </c>
      <c r="Y1864" s="1">
        <f>Table1[[#This Row],[Unit Price]]-Table1[[#This Row],[Discount]]</f>
        <v>19.88</v>
      </c>
      <c r="Z1864" s="1" t="s">
        <v>3222</v>
      </c>
    </row>
    <row r="1865" spans="1:26" x14ac:dyDescent="0.2">
      <c r="A1865" s="3">
        <v>102</v>
      </c>
      <c r="B1865" s="3" t="s">
        <v>2018</v>
      </c>
      <c r="C1865" s="3" t="s">
        <v>92</v>
      </c>
      <c r="D1865" s="3">
        <v>0.09</v>
      </c>
      <c r="E1865" s="3">
        <v>2.88</v>
      </c>
      <c r="F1865" s="3">
        <v>1.49</v>
      </c>
      <c r="G1865" s="3" t="s">
        <v>14</v>
      </c>
      <c r="H1865" s="3" t="s">
        <v>15</v>
      </c>
      <c r="I1865" s="3" t="s">
        <v>24</v>
      </c>
      <c r="J1865" s="3" t="s">
        <v>48</v>
      </c>
      <c r="K1865" s="3" t="s">
        <v>49</v>
      </c>
      <c r="L1865" s="3" t="s">
        <v>2924</v>
      </c>
      <c r="M1865" s="3">
        <v>0.36</v>
      </c>
      <c r="N1865" s="3" t="s">
        <v>8</v>
      </c>
      <c r="O1865" s="3" t="s">
        <v>87</v>
      </c>
      <c r="P1865" s="3" t="s">
        <v>379</v>
      </c>
      <c r="Q1865" s="3" t="s">
        <v>764</v>
      </c>
      <c r="R1865" s="3">
        <v>2129</v>
      </c>
      <c r="S1865" s="4">
        <v>42177</v>
      </c>
      <c r="T1865" s="4">
        <v>42178</v>
      </c>
      <c r="U1865" s="3">
        <v>-3.3809999999999998</v>
      </c>
      <c r="V1865" s="3">
        <v>17</v>
      </c>
      <c r="W1865" s="3">
        <v>47.31</v>
      </c>
      <c r="X1865" s="3">
        <v>3397</v>
      </c>
      <c r="Y1865" s="3">
        <f>Table1[[#This Row],[Unit Price]]-Table1[[#This Row],[Discount]]</f>
        <v>2.79</v>
      </c>
      <c r="Z1865" s="3" t="s">
        <v>3222</v>
      </c>
    </row>
    <row r="1866" spans="1:26" x14ac:dyDescent="0.2">
      <c r="A1866" s="1">
        <v>109</v>
      </c>
      <c r="B1866" s="1" t="s">
        <v>2925</v>
      </c>
      <c r="C1866" s="1" t="s">
        <v>92</v>
      </c>
      <c r="D1866" s="1">
        <v>0.09</v>
      </c>
      <c r="E1866" s="1">
        <v>2.88</v>
      </c>
      <c r="F1866" s="1">
        <v>1.49</v>
      </c>
      <c r="G1866" s="1" t="s">
        <v>14</v>
      </c>
      <c r="H1866" s="1" t="s">
        <v>15</v>
      </c>
      <c r="I1866" s="1" t="s">
        <v>24</v>
      </c>
      <c r="J1866" s="1" t="s">
        <v>48</v>
      </c>
      <c r="K1866" s="1" t="s">
        <v>49</v>
      </c>
      <c r="L1866" s="1" t="s">
        <v>2924</v>
      </c>
      <c r="M1866" s="1">
        <v>0.36</v>
      </c>
      <c r="N1866" s="1" t="s">
        <v>8</v>
      </c>
      <c r="O1866" s="1" t="s">
        <v>87</v>
      </c>
      <c r="P1866" s="1" t="s">
        <v>373</v>
      </c>
      <c r="Q1866" s="1" t="s">
        <v>2926</v>
      </c>
      <c r="R1866" s="1">
        <v>7644</v>
      </c>
      <c r="S1866" s="2">
        <v>42177</v>
      </c>
      <c r="T1866" s="2">
        <v>42178</v>
      </c>
      <c r="U1866" s="1">
        <v>-2.7048000000000001</v>
      </c>
      <c r="V1866" s="1">
        <v>4</v>
      </c>
      <c r="W1866" s="1">
        <v>11.13</v>
      </c>
      <c r="X1866" s="1">
        <v>88205</v>
      </c>
      <c r="Y1866" s="1">
        <f>Table1[[#This Row],[Unit Price]]-Table1[[#This Row],[Discount]]</f>
        <v>2.79</v>
      </c>
      <c r="Z1866" s="1" t="s">
        <v>3222</v>
      </c>
    </row>
    <row r="1867" spans="1:26" x14ac:dyDescent="0.2">
      <c r="A1867" s="3">
        <v>522</v>
      </c>
      <c r="B1867" s="3" t="s">
        <v>2927</v>
      </c>
      <c r="C1867" s="3" t="s">
        <v>92</v>
      </c>
      <c r="D1867" s="3">
        <v>0.02</v>
      </c>
      <c r="E1867" s="3">
        <v>150.97999999999999</v>
      </c>
      <c r="F1867" s="3">
        <v>13.99</v>
      </c>
      <c r="G1867" s="3" t="s">
        <v>63</v>
      </c>
      <c r="H1867" s="3" t="s">
        <v>3</v>
      </c>
      <c r="I1867" s="3" t="s">
        <v>16</v>
      </c>
      <c r="J1867" s="3" t="s">
        <v>32</v>
      </c>
      <c r="K1867" s="3" t="s">
        <v>120</v>
      </c>
      <c r="L1867" s="3" t="s">
        <v>758</v>
      </c>
      <c r="M1867" s="3">
        <v>0.38</v>
      </c>
      <c r="N1867" s="3" t="s">
        <v>8</v>
      </c>
      <c r="O1867" s="3" t="s">
        <v>35</v>
      </c>
      <c r="P1867" s="3" t="s">
        <v>115</v>
      </c>
      <c r="Q1867" s="3" t="s">
        <v>818</v>
      </c>
      <c r="R1867" s="3">
        <v>97756</v>
      </c>
      <c r="S1867" s="4">
        <v>42177</v>
      </c>
      <c r="T1867" s="4">
        <v>42179</v>
      </c>
      <c r="U1867" s="3">
        <v>26.1</v>
      </c>
      <c r="V1867" s="3">
        <v>3</v>
      </c>
      <c r="W1867" s="3">
        <v>480.37</v>
      </c>
      <c r="X1867" s="3">
        <v>89327</v>
      </c>
      <c r="Y1867" s="3">
        <f>Table1[[#This Row],[Unit Price]]-Table1[[#This Row],[Discount]]</f>
        <v>150.95999999999998</v>
      </c>
      <c r="Z1867" s="3" t="s">
        <v>3221</v>
      </c>
    </row>
    <row r="1868" spans="1:26" x14ac:dyDescent="0.2">
      <c r="A1868" s="1">
        <v>522</v>
      </c>
      <c r="B1868" s="1" t="s">
        <v>2927</v>
      </c>
      <c r="C1868" s="1" t="s">
        <v>92</v>
      </c>
      <c r="D1868" s="1">
        <v>0.1</v>
      </c>
      <c r="E1868" s="1">
        <v>5.43</v>
      </c>
      <c r="F1868" s="1">
        <v>0.95</v>
      </c>
      <c r="G1868" s="1" t="s">
        <v>14</v>
      </c>
      <c r="H1868" s="1" t="s">
        <v>3</v>
      </c>
      <c r="I1868" s="1" t="s">
        <v>24</v>
      </c>
      <c r="J1868" s="1" t="s">
        <v>64</v>
      </c>
      <c r="K1868" s="1" t="s">
        <v>26</v>
      </c>
      <c r="L1868" s="1" t="s">
        <v>2239</v>
      </c>
      <c r="M1868" s="1">
        <v>0.36</v>
      </c>
      <c r="N1868" s="1" t="s">
        <v>8</v>
      </c>
      <c r="O1868" s="1" t="s">
        <v>35</v>
      </c>
      <c r="P1868" s="1" t="s">
        <v>115</v>
      </c>
      <c r="Q1868" s="1" t="s">
        <v>818</v>
      </c>
      <c r="R1868" s="1">
        <v>97756</v>
      </c>
      <c r="S1868" s="2">
        <v>42177</v>
      </c>
      <c r="T1868" s="2">
        <v>42179</v>
      </c>
      <c r="U1868" s="1">
        <v>-2.58</v>
      </c>
      <c r="V1868" s="1">
        <v>1</v>
      </c>
      <c r="W1868" s="1">
        <v>5.76</v>
      </c>
      <c r="X1868" s="1">
        <v>89327</v>
      </c>
      <c r="Y1868" s="1">
        <f>Table1[[#This Row],[Unit Price]]-Table1[[#This Row],[Discount]]</f>
        <v>5.33</v>
      </c>
      <c r="Z1868" s="1" t="s">
        <v>3221</v>
      </c>
    </row>
    <row r="1869" spans="1:26" x14ac:dyDescent="0.2">
      <c r="A1869" s="3">
        <v>522</v>
      </c>
      <c r="B1869" s="3" t="s">
        <v>2927</v>
      </c>
      <c r="C1869" s="3" t="s">
        <v>92</v>
      </c>
      <c r="D1869" s="3">
        <v>0.01</v>
      </c>
      <c r="E1869" s="3">
        <v>179.29</v>
      </c>
      <c r="F1869" s="3">
        <v>29.21</v>
      </c>
      <c r="G1869" s="3" t="s">
        <v>2</v>
      </c>
      <c r="H1869" s="3" t="s">
        <v>3</v>
      </c>
      <c r="I1869" s="3" t="s">
        <v>4</v>
      </c>
      <c r="J1869" s="3" t="s">
        <v>5</v>
      </c>
      <c r="K1869" s="3" t="s">
        <v>6</v>
      </c>
      <c r="L1869" s="3" t="s">
        <v>519</v>
      </c>
      <c r="M1869" s="3">
        <v>0.74</v>
      </c>
      <c r="N1869" s="3" t="s">
        <v>8</v>
      </c>
      <c r="O1869" s="3" t="s">
        <v>35</v>
      </c>
      <c r="P1869" s="3" t="s">
        <v>115</v>
      </c>
      <c r="Q1869" s="3" t="s">
        <v>818</v>
      </c>
      <c r="R1869" s="3">
        <v>97756</v>
      </c>
      <c r="S1869" s="4">
        <v>42177</v>
      </c>
      <c r="T1869" s="4">
        <v>42178</v>
      </c>
      <c r="U1869" s="3">
        <v>2800.12</v>
      </c>
      <c r="V1869" s="3">
        <v>21</v>
      </c>
      <c r="W1869" s="3">
        <v>3112.13</v>
      </c>
      <c r="X1869" s="3">
        <v>89327</v>
      </c>
      <c r="Y1869" s="3">
        <f>Table1[[#This Row],[Unit Price]]-Table1[[#This Row],[Discount]]</f>
        <v>179.28</v>
      </c>
      <c r="Z1869" s="3" t="s">
        <v>3221</v>
      </c>
    </row>
    <row r="1870" spans="1:26" x14ac:dyDescent="0.2">
      <c r="A1870" s="1">
        <v>445</v>
      </c>
      <c r="B1870" s="1" t="s">
        <v>2118</v>
      </c>
      <c r="C1870" s="1" t="s">
        <v>13</v>
      </c>
      <c r="D1870" s="1">
        <v>0.09</v>
      </c>
      <c r="E1870" s="1">
        <v>200.98</v>
      </c>
      <c r="F1870" s="1">
        <v>55.96</v>
      </c>
      <c r="G1870" s="1" t="s">
        <v>2</v>
      </c>
      <c r="H1870" s="1" t="s">
        <v>3</v>
      </c>
      <c r="I1870" s="1" t="s">
        <v>4</v>
      </c>
      <c r="J1870" s="1" t="s">
        <v>93</v>
      </c>
      <c r="K1870" s="1" t="s">
        <v>6</v>
      </c>
      <c r="L1870" s="1" t="s">
        <v>1615</v>
      </c>
      <c r="M1870" s="1">
        <v>0.75</v>
      </c>
      <c r="N1870" s="1" t="s">
        <v>8</v>
      </c>
      <c r="O1870" s="1" t="s">
        <v>28</v>
      </c>
      <c r="P1870" s="1" t="s">
        <v>109</v>
      </c>
      <c r="Q1870" s="1" t="s">
        <v>1353</v>
      </c>
      <c r="R1870" s="1">
        <v>68701</v>
      </c>
      <c r="S1870" s="2">
        <v>42178</v>
      </c>
      <c r="T1870" s="2">
        <v>42179</v>
      </c>
      <c r="U1870" s="1">
        <v>-512.87199999999996</v>
      </c>
      <c r="V1870" s="1">
        <v>9</v>
      </c>
      <c r="W1870" s="1">
        <v>1766.68</v>
      </c>
      <c r="X1870" s="1">
        <v>88084</v>
      </c>
      <c r="Y1870" s="1">
        <f>Table1[[#This Row],[Unit Price]]-Table1[[#This Row],[Discount]]</f>
        <v>200.89</v>
      </c>
      <c r="Z1870" s="1" t="s">
        <v>3220</v>
      </c>
    </row>
    <row r="1871" spans="1:26" x14ac:dyDescent="0.2">
      <c r="A1871" s="3">
        <v>445</v>
      </c>
      <c r="B1871" s="3" t="s">
        <v>2118</v>
      </c>
      <c r="C1871" s="3" t="s">
        <v>13</v>
      </c>
      <c r="D1871" s="3">
        <v>0.09</v>
      </c>
      <c r="E1871" s="3">
        <v>2.78</v>
      </c>
      <c r="F1871" s="3">
        <v>0.97</v>
      </c>
      <c r="G1871" s="3" t="s">
        <v>14</v>
      </c>
      <c r="H1871" s="3" t="s">
        <v>3</v>
      </c>
      <c r="I1871" s="3" t="s">
        <v>24</v>
      </c>
      <c r="J1871" s="3" t="s">
        <v>25</v>
      </c>
      <c r="K1871" s="3" t="s">
        <v>26</v>
      </c>
      <c r="L1871" s="3" t="s">
        <v>2928</v>
      </c>
      <c r="M1871" s="3">
        <v>0.59</v>
      </c>
      <c r="N1871" s="3" t="s">
        <v>8</v>
      </c>
      <c r="O1871" s="3" t="s">
        <v>28</v>
      </c>
      <c r="P1871" s="3" t="s">
        <v>109</v>
      </c>
      <c r="Q1871" s="3" t="s">
        <v>1353</v>
      </c>
      <c r="R1871" s="3">
        <v>68701</v>
      </c>
      <c r="S1871" s="4">
        <v>42178</v>
      </c>
      <c r="T1871" s="4">
        <v>42179</v>
      </c>
      <c r="U1871" s="3">
        <v>-3.7839999999999998</v>
      </c>
      <c r="V1871" s="3">
        <v>11</v>
      </c>
      <c r="W1871" s="3">
        <v>29.02</v>
      </c>
      <c r="X1871" s="3">
        <v>88084</v>
      </c>
      <c r="Y1871" s="3">
        <f>Table1[[#This Row],[Unit Price]]-Table1[[#This Row],[Discount]]</f>
        <v>2.69</v>
      </c>
      <c r="Z1871" s="3" t="s">
        <v>3220</v>
      </c>
    </row>
    <row r="1872" spans="1:26" x14ac:dyDescent="0.2">
      <c r="A1872" s="1">
        <v>2333</v>
      </c>
      <c r="B1872" s="1" t="s">
        <v>2929</v>
      </c>
      <c r="C1872" s="1" t="s">
        <v>13</v>
      </c>
      <c r="D1872" s="1">
        <v>0.06</v>
      </c>
      <c r="E1872" s="1">
        <v>180.98</v>
      </c>
      <c r="F1872" s="1">
        <v>26.2</v>
      </c>
      <c r="G1872" s="1" t="s">
        <v>2</v>
      </c>
      <c r="H1872" s="1" t="s">
        <v>3</v>
      </c>
      <c r="I1872" s="1" t="s">
        <v>4</v>
      </c>
      <c r="J1872" s="1" t="s">
        <v>85</v>
      </c>
      <c r="K1872" s="1" t="s">
        <v>33</v>
      </c>
      <c r="L1872" s="1" t="s">
        <v>2250</v>
      </c>
      <c r="M1872" s="1">
        <v>0.59</v>
      </c>
      <c r="N1872" s="1" t="s">
        <v>8</v>
      </c>
      <c r="O1872" s="1" t="s">
        <v>28</v>
      </c>
      <c r="P1872" s="1" t="s">
        <v>333</v>
      </c>
      <c r="Q1872" s="1" t="s">
        <v>2930</v>
      </c>
      <c r="R1872" s="1">
        <v>54302</v>
      </c>
      <c r="S1872" s="2">
        <v>42178</v>
      </c>
      <c r="T1872" s="2">
        <v>42179</v>
      </c>
      <c r="U1872" s="1">
        <v>-122.235</v>
      </c>
      <c r="V1872" s="1">
        <v>1</v>
      </c>
      <c r="W1872" s="1">
        <v>191.73</v>
      </c>
      <c r="X1872" s="1">
        <v>89611</v>
      </c>
      <c r="Y1872" s="1">
        <f>Table1[[#This Row],[Unit Price]]-Table1[[#This Row],[Discount]]</f>
        <v>180.92</v>
      </c>
      <c r="Z1872" s="1" t="s">
        <v>3220</v>
      </c>
    </row>
    <row r="1873" spans="1:26" x14ac:dyDescent="0.2">
      <c r="A1873" s="3">
        <v>1548</v>
      </c>
      <c r="B1873" s="3" t="s">
        <v>2931</v>
      </c>
      <c r="C1873" s="3" t="s">
        <v>23</v>
      </c>
      <c r="D1873" s="3">
        <v>0</v>
      </c>
      <c r="E1873" s="3">
        <v>599.99</v>
      </c>
      <c r="F1873" s="3">
        <v>24.49</v>
      </c>
      <c r="G1873" s="3" t="s">
        <v>14</v>
      </c>
      <c r="H1873" s="3" t="s">
        <v>70</v>
      </c>
      <c r="I1873" s="3" t="s">
        <v>16</v>
      </c>
      <c r="J1873" s="3" t="s">
        <v>39</v>
      </c>
      <c r="K1873" s="3" t="s">
        <v>40</v>
      </c>
      <c r="L1873" s="3" t="s">
        <v>2932</v>
      </c>
      <c r="M1873" s="3">
        <v>0.44</v>
      </c>
      <c r="N1873" s="3" t="s">
        <v>8</v>
      </c>
      <c r="O1873" s="3" t="s">
        <v>28</v>
      </c>
      <c r="P1873" s="3" t="s">
        <v>29</v>
      </c>
      <c r="Q1873" s="3" t="s">
        <v>2408</v>
      </c>
      <c r="R1873" s="3">
        <v>47374</v>
      </c>
      <c r="S1873" s="4">
        <v>42178</v>
      </c>
      <c r="T1873" s="4">
        <v>42180</v>
      </c>
      <c r="U1873" s="3">
        <v>-367.16500000000002</v>
      </c>
      <c r="V1873" s="3">
        <v>18</v>
      </c>
      <c r="W1873" s="3">
        <v>11015.82</v>
      </c>
      <c r="X1873" s="3">
        <v>88487</v>
      </c>
      <c r="Y1873" s="3">
        <f>Table1[[#This Row],[Unit Price]]-Table1[[#This Row],[Discount]]</f>
        <v>599.99</v>
      </c>
      <c r="Z1873" s="3" t="s">
        <v>3220</v>
      </c>
    </row>
    <row r="1874" spans="1:26" x14ac:dyDescent="0.2">
      <c r="A1874" s="1">
        <v>2215</v>
      </c>
      <c r="B1874" s="1" t="s">
        <v>2933</v>
      </c>
      <c r="C1874" s="1" t="s">
        <v>23</v>
      </c>
      <c r="D1874" s="1">
        <v>7.0000000000000007E-2</v>
      </c>
      <c r="E1874" s="1">
        <v>3.28</v>
      </c>
      <c r="F1874" s="1">
        <v>3.97</v>
      </c>
      <c r="G1874" s="1" t="s">
        <v>14</v>
      </c>
      <c r="H1874" s="1" t="s">
        <v>70</v>
      </c>
      <c r="I1874" s="1" t="s">
        <v>24</v>
      </c>
      <c r="J1874" s="1" t="s">
        <v>25</v>
      </c>
      <c r="K1874" s="1" t="s">
        <v>26</v>
      </c>
      <c r="L1874" s="1" t="s">
        <v>343</v>
      </c>
      <c r="M1874" s="1">
        <v>0.56000000000000005</v>
      </c>
      <c r="N1874" s="1" t="s">
        <v>8</v>
      </c>
      <c r="O1874" s="1" t="s">
        <v>87</v>
      </c>
      <c r="P1874" s="1" t="s">
        <v>293</v>
      </c>
      <c r="Q1874" s="1" t="s">
        <v>2934</v>
      </c>
      <c r="R1874" s="1">
        <v>44646</v>
      </c>
      <c r="S1874" s="2">
        <v>42178</v>
      </c>
      <c r="T1874" s="2">
        <v>42178</v>
      </c>
      <c r="U1874" s="1">
        <v>-22.175999999999998</v>
      </c>
      <c r="V1874" s="1">
        <v>4</v>
      </c>
      <c r="W1874" s="1">
        <v>14.76</v>
      </c>
      <c r="X1874" s="1">
        <v>90314</v>
      </c>
      <c r="Y1874" s="1">
        <f>Table1[[#This Row],[Unit Price]]-Table1[[#This Row],[Discount]]</f>
        <v>3.21</v>
      </c>
      <c r="Z1874" s="1" t="s">
        <v>3222</v>
      </c>
    </row>
    <row r="1875" spans="1:26" x14ac:dyDescent="0.2">
      <c r="A1875" s="3">
        <v>2216</v>
      </c>
      <c r="B1875" s="3" t="s">
        <v>2935</v>
      </c>
      <c r="C1875" s="3" t="s">
        <v>23</v>
      </c>
      <c r="D1875" s="3">
        <v>0.02</v>
      </c>
      <c r="E1875" s="3">
        <v>256.99</v>
      </c>
      <c r="F1875" s="3">
        <v>11.25</v>
      </c>
      <c r="G1875" s="3" t="s">
        <v>14</v>
      </c>
      <c r="H1875" s="3" t="s">
        <v>70</v>
      </c>
      <c r="I1875" s="3" t="s">
        <v>16</v>
      </c>
      <c r="J1875" s="3" t="s">
        <v>17</v>
      </c>
      <c r="K1875" s="3" t="s">
        <v>49</v>
      </c>
      <c r="L1875" s="3" t="s">
        <v>2597</v>
      </c>
      <c r="M1875" s="3">
        <v>0.51</v>
      </c>
      <c r="N1875" s="3" t="s">
        <v>8</v>
      </c>
      <c r="O1875" s="3" t="s">
        <v>87</v>
      </c>
      <c r="P1875" s="3" t="s">
        <v>293</v>
      </c>
      <c r="Q1875" s="3" t="s">
        <v>2109</v>
      </c>
      <c r="R1875" s="3">
        <v>44256</v>
      </c>
      <c r="S1875" s="4">
        <v>42178</v>
      </c>
      <c r="T1875" s="4">
        <v>42185</v>
      </c>
      <c r="U1875" s="3">
        <v>-214.10400000000001</v>
      </c>
      <c r="V1875" s="3">
        <v>3</v>
      </c>
      <c r="W1875" s="3">
        <v>808.44</v>
      </c>
      <c r="X1875" s="3">
        <v>90314</v>
      </c>
      <c r="Y1875" s="3">
        <f>Table1[[#This Row],[Unit Price]]-Table1[[#This Row],[Discount]]</f>
        <v>256.97000000000003</v>
      </c>
      <c r="Z1875" s="3" t="s">
        <v>3222</v>
      </c>
    </row>
    <row r="1876" spans="1:26" x14ac:dyDescent="0.2">
      <c r="A1876" s="1">
        <v>2216</v>
      </c>
      <c r="B1876" s="1" t="s">
        <v>2935</v>
      </c>
      <c r="C1876" s="1" t="s">
        <v>23</v>
      </c>
      <c r="D1876" s="1">
        <v>0.01</v>
      </c>
      <c r="E1876" s="1">
        <v>6.48</v>
      </c>
      <c r="F1876" s="1">
        <v>5.14</v>
      </c>
      <c r="G1876" s="1" t="s">
        <v>14</v>
      </c>
      <c r="H1876" s="1" t="s">
        <v>70</v>
      </c>
      <c r="I1876" s="1" t="s">
        <v>24</v>
      </c>
      <c r="J1876" s="1" t="s">
        <v>64</v>
      </c>
      <c r="K1876" s="1" t="s">
        <v>49</v>
      </c>
      <c r="L1876" s="1" t="s">
        <v>1721</v>
      </c>
      <c r="M1876" s="1">
        <v>0.37</v>
      </c>
      <c r="N1876" s="1" t="s">
        <v>8</v>
      </c>
      <c r="O1876" s="1" t="s">
        <v>87</v>
      </c>
      <c r="P1876" s="1" t="s">
        <v>293</v>
      </c>
      <c r="Q1876" s="1" t="s">
        <v>2109</v>
      </c>
      <c r="R1876" s="1">
        <v>44256</v>
      </c>
      <c r="S1876" s="2">
        <v>42178</v>
      </c>
      <c r="T1876" s="2">
        <v>42180</v>
      </c>
      <c r="U1876" s="1">
        <v>-26.936</v>
      </c>
      <c r="V1876" s="1">
        <v>10</v>
      </c>
      <c r="W1876" s="1">
        <v>67.41</v>
      </c>
      <c r="X1876" s="1">
        <v>90314</v>
      </c>
      <c r="Y1876" s="1">
        <f>Table1[[#This Row],[Unit Price]]-Table1[[#This Row],[Discount]]</f>
        <v>6.4700000000000006</v>
      </c>
      <c r="Z1876" s="1" t="s">
        <v>3222</v>
      </c>
    </row>
    <row r="1877" spans="1:26" x14ac:dyDescent="0.2">
      <c r="A1877" s="3">
        <v>2352</v>
      </c>
      <c r="B1877" s="3" t="s">
        <v>2894</v>
      </c>
      <c r="C1877" s="3" t="s">
        <v>46</v>
      </c>
      <c r="D1877" s="3">
        <v>0.09</v>
      </c>
      <c r="E1877" s="3">
        <v>71.37</v>
      </c>
      <c r="F1877" s="3">
        <v>69</v>
      </c>
      <c r="G1877" s="3" t="s">
        <v>14</v>
      </c>
      <c r="H1877" s="3" t="s">
        <v>47</v>
      </c>
      <c r="I1877" s="3" t="s">
        <v>4</v>
      </c>
      <c r="J1877" s="3" t="s">
        <v>5</v>
      </c>
      <c r="K1877" s="3" t="s">
        <v>40</v>
      </c>
      <c r="L1877" s="3" t="s">
        <v>1007</v>
      </c>
      <c r="M1877" s="3">
        <v>0.68</v>
      </c>
      <c r="N1877" s="3" t="s">
        <v>8</v>
      </c>
      <c r="O1877" s="3" t="s">
        <v>87</v>
      </c>
      <c r="P1877" s="3" t="s">
        <v>394</v>
      </c>
      <c r="Q1877" s="3" t="s">
        <v>2895</v>
      </c>
      <c r="R1877" s="3">
        <v>21501</v>
      </c>
      <c r="S1877" s="4">
        <v>42178</v>
      </c>
      <c r="T1877" s="4">
        <v>42179</v>
      </c>
      <c r="U1877" s="3">
        <v>-1537.1356000000001</v>
      </c>
      <c r="V1877" s="3">
        <v>19</v>
      </c>
      <c r="W1877" s="3">
        <v>1302.98</v>
      </c>
      <c r="X1877" s="3">
        <v>86166</v>
      </c>
      <c r="Y1877" s="3">
        <f>Table1[[#This Row],[Unit Price]]-Table1[[#This Row],[Discount]]</f>
        <v>71.28</v>
      </c>
      <c r="Z1877" s="3" t="s">
        <v>3222</v>
      </c>
    </row>
    <row r="1878" spans="1:26" x14ac:dyDescent="0.2">
      <c r="A1878" s="1">
        <v>2044</v>
      </c>
      <c r="B1878" s="1" t="s">
        <v>2936</v>
      </c>
      <c r="C1878" s="1" t="s">
        <v>23</v>
      </c>
      <c r="D1878" s="1">
        <v>0.09</v>
      </c>
      <c r="E1878" s="1">
        <v>20.99</v>
      </c>
      <c r="F1878" s="1">
        <v>2.5</v>
      </c>
      <c r="G1878" s="1" t="s">
        <v>14</v>
      </c>
      <c r="H1878" s="1" t="s">
        <v>70</v>
      </c>
      <c r="I1878" s="1" t="s">
        <v>16</v>
      </c>
      <c r="J1878" s="1" t="s">
        <v>111</v>
      </c>
      <c r="K1878" s="1" t="s">
        <v>26</v>
      </c>
      <c r="L1878" s="1" t="s">
        <v>1177</v>
      </c>
      <c r="M1878" s="1">
        <v>0.81</v>
      </c>
      <c r="N1878" s="1" t="s">
        <v>8</v>
      </c>
      <c r="O1878" s="1" t="s">
        <v>9</v>
      </c>
      <c r="P1878" s="1" t="s">
        <v>20</v>
      </c>
      <c r="Q1878" s="1" t="s">
        <v>2937</v>
      </c>
      <c r="R1878" s="1">
        <v>72756</v>
      </c>
      <c r="S1878" s="2">
        <v>42179</v>
      </c>
      <c r="T1878" s="2">
        <v>42186</v>
      </c>
      <c r="U1878" s="1">
        <v>-136.12200000000001</v>
      </c>
      <c r="V1878" s="1">
        <v>6</v>
      </c>
      <c r="W1878" s="1">
        <v>100.11</v>
      </c>
      <c r="X1878" s="1">
        <v>88692</v>
      </c>
      <c r="Y1878" s="1">
        <f>Table1[[#This Row],[Unit Price]]-Table1[[#This Row],[Discount]]</f>
        <v>20.9</v>
      </c>
      <c r="Z1878" s="1" t="s">
        <v>3219</v>
      </c>
    </row>
    <row r="1879" spans="1:26" x14ac:dyDescent="0.2">
      <c r="A1879" s="3">
        <v>3325</v>
      </c>
      <c r="B1879" s="3" t="s">
        <v>2259</v>
      </c>
      <c r="C1879" s="3" t="s">
        <v>23</v>
      </c>
      <c r="D1879" s="3">
        <v>0</v>
      </c>
      <c r="E1879" s="3">
        <v>8.74</v>
      </c>
      <c r="F1879" s="3">
        <v>8.2899999999999991</v>
      </c>
      <c r="G1879" s="3" t="s">
        <v>14</v>
      </c>
      <c r="H1879" s="3" t="s">
        <v>15</v>
      </c>
      <c r="I1879" s="3" t="s">
        <v>24</v>
      </c>
      <c r="J1879" s="3" t="s">
        <v>321</v>
      </c>
      <c r="K1879" s="3" t="s">
        <v>49</v>
      </c>
      <c r="L1879" s="3" t="s">
        <v>416</v>
      </c>
      <c r="M1879" s="3">
        <v>0.38</v>
      </c>
      <c r="N1879" s="3" t="s">
        <v>8</v>
      </c>
      <c r="O1879" s="3" t="s">
        <v>35</v>
      </c>
      <c r="P1879" s="3" t="s">
        <v>115</v>
      </c>
      <c r="Q1879" s="3" t="s">
        <v>2261</v>
      </c>
      <c r="R1879" s="3">
        <v>97420</v>
      </c>
      <c r="S1879" s="4">
        <v>42179</v>
      </c>
      <c r="T1879" s="4">
        <v>42181</v>
      </c>
      <c r="U1879" s="3">
        <v>-79.400000000000006</v>
      </c>
      <c r="V1879" s="3">
        <v>14</v>
      </c>
      <c r="W1879" s="3">
        <v>131.62</v>
      </c>
      <c r="X1879" s="3">
        <v>90986</v>
      </c>
      <c r="Y1879" s="3">
        <f>Table1[[#This Row],[Unit Price]]-Table1[[#This Row],[Discount]]</f>
        <v>8.74</v>
      </c>
      <c r="Z1879" s="3" t="s">
        <v>3221</v>
      </c>
    </row>
    <row r="1880" spans="1:26" x14ac:dyDescent="0.2">
      <c r="A1880" s="1">
        <v>721</v>
      </c>
      <c r="B1880" s="1" t="s">
        <v>2116</v>
      </c>
      <c r="C1880" s="1" t="s">
        <v>46</v>
      </c>
      <c r="D1880" s="1">
        <v>0.04</v>
      </c>
      <c r="E1880" s="1">
        <v>10.64</v>
      </c>
      <c r="F1880" s="1">
        <v>5.16</v>
      </c>
      <c r="G1880" s="1" t="s">
        <v>14</v>
      </c>
      <c r="H1880" s="1" t="s">
        <v>70</v>
      </c>
      <c r="I1880" s="1" t="s">
        <v>4</v>
      </c>
      <c r="J1880" s="1" t="s">
        <v>102</v>
      </c>
      <c r="K1880" s="1" t="s">
        <v>49</v>
      </c>
      <c r="L1880" s="1" t="s">
        <v>1820</v>
      </c>
      <c r="M1880" s="1">
        <v>0.56999999999999995</v>
      </c>
      <c r="N1880" s="1" t="s">
        <v>8</v>
      </c>
      <c r="O1880" s="1" t="s">
        <v>28</v>
      </c>
      <c r="P1880" s="1" t="s">
        <v>29</v>
      </c>
      <c r="Q1880" s="1" t="s">
        <v>2117</v>
      </c>
      <c r="R1880" s="1">
        <v>46041</v>
      </c>
      <c r="S1880" s="2">
        <v>42179</v>
      </c>
      <c r="T1880" s="2">
        <v>42180</v>
      </c>
      <c r="U1880" s="1">
        <v>24.096</v>
      </c>
      <c r="V1880" s="1">
        <v>6</v>
      </c>
      <c r="W1880" s="1">
        <v>66.900000000000006</v>
      </c>
      <c r="X1880" s="1">
        <v>91053</v>
      </c>
      <c r="Y1880" s="1">
        <f>Table1[[#This Row],[Unit Price]]-Table1[[#This Row],[Discount]]</f>
        <v>10.600000000000001</v>
      </c>
      <c r="Z1880" s="1" t="s">
        <v>3220</v>
      </c>
    </row>
    <row r="1881" spans="1:26" x14ac:dyDescent="0.2">
      <c r="A1881" s="3">
        <v>721</v>
      </c>
      <c r="B1881" s="3" t="s">
        <v>2116</v>
      </c>
      <c r="C1881" s="3" t="s">
        <v>46</v>
      </c>
      <c r="D1881" s="3">
        <v>0.03</v>
      </c>
      <c r="E1881" s="3">
        <v>2.78</v>
      </c>
      <c r="F1881" s="3">
        <v>1.34</v>
      </c>
      <c r="G1881" s="3" t="s">
        <v>63</v>
      </c>
      <c r="H1881" s="3" t="s">
        <v>70</v>
      </c>
      <c r="I1881" s="3" t="s">
        <v>24</v>
      </c>
      <c r="J1881" s="3" t="s">
        <v>25</v>
      </c>
      <c r="K1881" s="3" t="s">
        <v>26</v>
      </c>
      <c r="L1881" s="3" t="s">
        <v>2938</v>
      </c>
      <c r="M1881" s="3">
        <v>0.45</v>
      </c>
      <c r="N1881" s="3" t="s">
        <v>8</v>
      </c>
      <c r="O1881" s="3" t="s">
        <v>28</v>
      </c>
      <c r="P1881" s="3" t="s">
        <v>29</v>
      </c>
      <c r="Q1881" s="3" t="s">
        <v>2117</v>
      </c>
      <c r="R1881" s="3">
        <v>46041</v>
      </c>
      <c r="S1881" s="4">
        <v>42179</v>
      </c>
      <c r="T1881" s="4">
        <v>42181</v>
      </c>
      <c r="U1881" s="3">
        <v>6.9720000000000004</v>
      </c>
      <c r="V1881" s="3">
        <v>15</v>
      </c>
      <c r="W1881" s="3">
        <v>43.13</v>
      </c>
      <c r="X1881" s="3">
        <v>91053</v>
      </c>
      <c r="Y1881" s="3">
        <f>Table1[[#This Row],[Unit Price]]-Table1[[#This Row],[Discount]]</f>
        <v>2.75</v>
      </c>
      <c r="Z1881" s="3" t="s">
        <v>3220</v>
      </c>
    </row>
    <row r="1882" spans="1:26" x14ac:dyDescent="0.2">
      <c r="A1882" s="1">
        <v>3084</v>
      </c>
      <c r="B1882" s="1" t="s">
        <v>2210</v>
      </c>
      <c r="C1882" s="1" t="s">
        <v>46</v>
      </c>
      <c r="D1882" s="1">
        <v>0.01</v>
      </c>
      <c r="E1882" s="1">
        <v>7.1</v>
      </c>
      <c r="F1882" s="1">
        <v>6.05</v>
      </c>
      <c r="G1882" s="1" t="s">
        <v>14</v>
      </c>
      <c r="H1882" s="1" t="s">
        <v>3</v>
      </c>
      <c r="I1882" s="1" t="s">
        <v>24</v>
      </c>
      <c r="J1882" s="1" t="s">
        <v>48</v>
      </c>
      <c r="K1882" s="1" t="s">
        <v>49</v>
      </c>
      <c r="L1882" s="1" t="s">
        <v>227</v>
      </c>
      <c r="M1882" s="1">
        <v>0.39</v>
      </c>
      <c r="N1882" s="1" t="s">
        <v>8</v>
      </c>
      <c r="O1882" s="1" t="s">
        <v>35</v>
      </c>
      <c r="P1882" s="1" t="s">
        <v>42</v>
      </c>
      <c r="Q1882" s="1" t="s">
        <v>463</v>
      </c>
      <c r="R1882" s="1">
        <v>98503</v>
      </c>
      <c r="S1882" s="2">
        <v>42179</v>
      </c>
      <c r="T1882" s="2">
        <v>42180</v>
      </c>
      <c r="U1882" s="1">
        <v>-39.186250000000001</v>
      </c>
      <c r="V1882" s="1">
        <v>18</v>
      </c>
      <c r="W1882" s="1">
        <v>133.19</v>
      </c>
      <c r="X1882" s="1">
        <v>89880</v>
      </c>
      <c r="Y1882" s="1">
        <f>Table1[[#This Row],[Unit Price]]-Table1[[#This Row],[Discount]]</f>
        <v>7.09</v>
      </c>
      <c r="Z1882" s="1" t="s">
        <v>3221</v>
      </c>
    </row>
    <row r="1883" spans="1:26" x14ac:dyDescent="0.2">
      <c r="A1883" s="3">
        <v>3084</v>
      </c>
      <c r="B1883" s="3" t="s">
        <v>2210</v>
      </c>
      <c r="C1883" s="3" t="s">
        <v>46</v>
      </c>
      <c r="D1883" s="3">
        <v>0.05</v>
      </c>
      <c r="E1883" s="3">
        <v>18.97</v>
      </c>
      <c r="F1883" s="3">
        <v>9.0299999999999994</v>
      </c>
      <c r="G1883" s="3" t="s">
        <v>14</v>
      </c>
      <c r="H1883" s="3" t="s">
        <v>3</v>
      </c>
      <c r="I1883" s="3" t="s">
        <v>24</v>
      </c>
      <c r="J1883" s="3" t="s">
        <v>64</v>
      </c>
      <c r="K1883" s="3" t="s">
        <v>49</v>
      </c>
      <c r="L1883" s="3" t="s">
        <v>606</v>
      </c>
      <c r="M1883" s="3">
        <v>0.37</v>
      </c>
      <c r="N1883" s="3" t="s">
        <v>8</v>
      </c>
      <c r="O1883" s="3" t="s">
        <v>35</v>
      </c>
      <c r="P1883" s="3" t="s">
        <v>42</v>
      </c>
      <c r="Q1883" s="3" t="s">
        <v>463</v>
      </c>
      <c r="R1883" s="3">
        <v>98503</v>
      </c>
      <c r="S1883" s="4">
        <v>42179</v>
      </c>
      <c r="T1883" s="4">
        <v>42180</v>
      </c>
      <c r="U1883" s="3">
        <v>-1.89</v>
      </c>
      <c r="V1883" s="3">
        <v>5</v>
      </c>
      <c r="W1883" s="3">
        <v>97.33</v>
      </c>
      <c r="X1883" s="3">
        <v>89880</v>
      </c>
      <c r="Y1883" s="3">
        <f>Table1[[#This Row],[Unit Price]]-Table1[[#This Row],[Discount]]</f>
        <v>18.919999999999998</v>
      </c>
      <c r="Z1883" s="3" t="s">
        <v>3221</v>
      </c>
    </row>
    <row r="1884" spans="1:26" x14ac:dyDescent="0.2">
      <c r="A1884" s="1">
        <v>1416</v>
      </c>
      <c r="B1884" s="1" t="s">
        <v>2406</v>
      </c>
      <c r="C1884" s="1" t="s">
        <v>13</v>
      </c>
      <c r="D1884" s="1">
        <v>0.04</v>
      </c>
      <c r="E1884" s="1">
        <v>46.89</v>
      </c>
      <c r="F1884" s="1">
        <v>5.0999999999999996</v>
      </c>
      <c r="G1884" s="1" t="s">
        <v>14</v>
      </c>
      <c r="H1884" s="1" t="s">
        <v>3</v>
      </c>
      <c r="I1884" s="1" t="s">
        <v>24</v>
      </c>
      <c r="J1884" s="1" t="s">
        <v>71</v>
      </c>
      <c r="K1884" s="1" t="s">
        <v>120</v>
      </c>
      <c r="L1884" s="1" t="s">
        <v>1819</v>
      </c>
      <c r="M1884" s="1">
        <v>0.46</v>
      </c>
      <c r="N1884" s="1" t="s">
        <v>8</v>
      </c>
      <c r="O1884" s="1" t="s">
        <v>28</v>
      </c>
      <c r="P1884" s="1" t="s">
        <v>29</v>
      </c>
      <c r="Q1884" s="1" t="s">
        <v>1488</v>
      </c>
      <c r="R1884" s="1">
        <v>46203</v>
      </c>
      <c r="S1884" s="2">
        <v>42180</v>
      </c>
      <c r="T1884" s="2">
        <v>42182</v>
      </c>
      <c r="U1884" s="1">
        <v>87.12</v>
      </c>
      <c r="V1884" s="1">
        <v>4</v>
      </c>
      <c r="W1884" s="1">
        <v>182.61</v>
      </c>
      <c r="X1884" s="1">
        <v>90540</v>
      </c>
      <c r="Y1884" s="1">
        <f>Table1[[#This Row],[Unit Price]]-Table1[[#This Row],[Discount]]</f>
        <v>46.85</v>
      </c>
      <c r="Z1884" s="1" t="s">
        <v>3220</v>
      </c>
    </row>
    <row r="1885" spans="1:26" x14ac:dyDescent="0.2">
      <c r="A1885" s="3">
        <v>1551</v>
      </c>
      <c r="B1885" s="3" t="s">
        <v>2939</v>
      </c>
      <c r="C1885" s="3" t="s">
        <v>23</v>
      </c>
      <c r="D1885" s="3">
        <v>7.0000000000000007E-2</v>
      </c>
      <c r="E1885" s="3">
        <v>17.7</v>
      </c>
      <c r="F1885" s="3">
        <v>9.4700000000000006</v>
      </c>
      <c r="G1885" s="3" t="s">
        <v>14</v>
      </c>
      <c r="H1885" s="3" t="s">
        <v>15</v>
      </c>
      <c r="I1885" s="3" t="s">
        <v>24</v>
      </c>
      <c r="J1885" s="3" t="s">
        <v>54</v>
      </c>
      <c r="K1885" s="3" t="s">
        <v>49</v>
      </c>
      <c r="L1885" s="3" t="s">
        <v>1027</v>
      </c>
      <c r="M1885" s="3">
        <v>0.59</v>
      </c>
      <c r="N1885" s="3" t="s">
        <v>8</v>
      </c>
      <c r="O1885" s="3" t="s">
        <v>9</v>
      </c>
      <c r="P1885" s="3" t="s">
        <v>10</v>
      </c>
      <c r="Q1885" s="3" t="s">
        <v>2940</v>
      </c>
      <c r="R1885" s="3">
        <v>39530</v>
      </c>
      <c r="S1885" s="4">
        <v>42180</v>
      </c>
      <c r="T1885" s="4">
        <v>42186</v>
      </c>
      <c r="U1885" s="3">
        <v>-243.54400000000001</v>
      </c>
      <c r="V1885" s="3">
        <v>18</v>
      </c>
      <c r="W1885" s="3">
        <v>300.67</v>
      </c>
      <c r="X1885" s="3">
        <v>87488</v>
      </c>
      <c r="Y1885" s="3">
        <f>Table1[[#This Row],[Unit Price]]-Table1[[#This Row],[Discount]]</f>
        <v>17.63</v>
      </c>
      <c r="Z1885" s="3" t="s">
        <v>3219</v>
      </c>
    </row>
    <row r="1886" spans="1:26" x14ac:dyDescent="0.2">
      <c r="A1886" s="1">
        <v>3128</v>
      </c>
      <c r="B1886" s="1" t="s">
        <v>2941</v>
      </c>
      <c r="C1886" s="1" t="s">
        <v>23</v>
      </c>
      <c r="D1886" s="1">
        <v>0.08</v>
      </c>
      <c r="E1886" s="1">
        <v>3.69</v>
      </c>
      <c r="F1886" s="1">
        <v>2.5</v>
      </c>
      <c r="G1886" s="1" t="s">
        <v>14</v>
      </c>
      <c r="H1886" s="1" t="s">
        <v>3</v>
      </c>
      <c r="I1886" s="1" t="s">
        <v>24</v>
      </c>
      <c r="J1886" s="1" t="s">
        <v>321</v>
      </c>
      <c r="K1886" s="1" t="s">
        <v>49</v>
      </c>
      <c r="L1886" s="1" t="s">
        <v>2206</v>
      </c>
      <c r="M1886" s="1">
        <v>0.39</v>
      </c>
      <c r="N1886" s="1" t="s">
        <v>8</v>
      </c>
      <c r="O1886" s="1" t="s">
        <v>9</v>
      </c>
      <c r="P1886" s="1" t="s">
        <v>144</v>
      </c>
      <c r="Q1886" s="1" t="s">
        <v>2942</v>
      </c>
      <c r="R1886" s="1">
        <v>71109</v>
      </c>
      <c r="S1886" s="2">
        <v>42180</v>
      </c>
      <c r="T1886" s="2">
        <v>42185</v>
      </c>
      <c r="U1886" s="1">
        <v>-139.07599999999999</v>
      </c>
      <c r="V1886" s="1">
        <v>9</v>
      </c>
      <c r="W1886" s="1">
        <v>31.98</v>
      </c>
      <c r="X1886" s="1">
        <v>89810</v>
      </c>
      <c r="Y1886" s="1">
        <f>Table1[[#This Row],[Unit Price]]-Table1[[#This Row],[Discount]]</f>
        <v>3.61</v>
      </c>
      <c r="Z1886" s="1" t="s">
        <v>3219</v>
      </c>
    </row>
    <row r="1887" spans="1:26" x14ac:dyDescent="0.2">
      <c r="A1887" s="3">
        <v>3176</v>
      </c>
      <c r="B1887" s="3" t="s">
        <v>2385</v>
      </c>
      <c r="C1887" s="3" t="s">
        <v>23</v>
      </c>
      <c r="D1887" s="3">
        <v>0.02</v>
      </c>
      <c r="E1887" s="3">
        <v>58.14</v>
      </c>
      <c r="F1887" s="3">
        <v>36.61</v>
      </c>
      <c r="G1887" s="3" t="s">
        <v>2</v>
      </c>
      <c r="H1887" s="3" t="s">
        <v>15</v>
      </c>
      <c r="I1887" s="3" t="s">
        <v>4</v>
      </c>
      <c r="J1887" s="3" t="s">
        <v>93</v>
      </c>
      <c r="K1887" s="3" t="s">
        <v>6</v>
      </c>
      <c r="L1887" s="3" t="s">
        <v>2551</v>
      </c>
      <c r="M1887" s="3">
        <v>0.61</v>
      </c>
      <c r="N1887" s="3" t="s">
        <v>8</v>
      </c>
      <c r="O1887" s="3" t="s">
        <v>9</v>
      </c>
      <c r="P1887" s="3" t="s">
        <v>99</v>
      </c>
      <c r="Q1887" s="3" t="s">
        <v>2387</v>
      </c>
      <c r="R1887" s="3">
        <v>32216</v>
      </c>
      <c r="S1887" s="4">
        <v>42180</v>
      </c>
      <c r="T1887" s="4">
        <v>42186</v>
      </c>
      <c r="U1887" s="3">
        <v>0.25800000000000001</v>
      </c>
      <c r="V1887" s="3">
        <v>22</v>
      </c>
      <c r="W1887" s="3">
        <v>1358.02</v>
      </c>
      <c r="X1887" s="3">
        <v>90821</v>
      </c>
      <c r="Y1887" s="3">
        <f>Table1[[#This Row],[Unit Price]]-Table1[[#This Row],[Discount]]</f>
        <v>58.12</v>
      </c>
      <c r="Z1887" s="3" t="s">
        <v>3219</v>
      </c>
    </row>
    <row r="1888" spans="1:26" x14ac:dyDescent="0.2">
      <c r="A1888" s="1">
        <v>3176</v>
      </c>
      <c r="B1888" s="1" t="s">
        <v>2385</v>
      </c>
      <c r="C1888" s="1" t="s">
        <v>23</v>
      </c>
      <c r="D1888" s="1">
        <v>0.03</v>
      </c>
      <c r="E1888" s="1">
        <v>15.57</v>
      </c>
      <c r="F1888" s="1">
        <v>1.39</v>
      </c>
      <c r="G1888" s="1" t="s">
        <v>14</v>
      </c>
      <c r="H1888" s="1" t="s">
        <v>15</v>
      </c>
      <c r="I1888" s="1" t="s">
        <v>24</v>
      </c>
      <c r="J1888" s="1" t="s">
        <v>321</v>
      </c>
      <c r="K1888" s="1" t="s">
        <v>49</v>
      </c>
      <c r="L1888" s="1" t="s">
        <v>2316</v>
      </c>
      <c r="M1888" s="1">
        <v>0.38</v>
      </c>
      <c r="N1888" s="1" t="s">
        <v>8</v>
      </c>
      <c r="O1888" s="1" t="s">
        <v>9</v>
      </c>
      <c r="P1888" s="1" t="s">
        <v>99</v>
      </c>
      <c r="Q1888" s="1" t="s">
        <v>2387</v>
      </c>
      <c r="R1888" s="1">
        <v>32216</v>
      </c>
      <c r="S1888" s="2">
        <v>42180</v>
      </c>
      <c r="T1888" s="2">
        <v>42186</v>
      </c>
      <c r="U1888" s="1">
        <v>63.222000000000001</v>
      </c>
      <c r="V1888" s="1">
        <v>22</v>
      </c>
      <c r="W1888" s="1">
        <v>358.84</v>
      </c>
      <c r="X1888" s="1">
        <v>90821</v>
      </c>
      <c r="Y1888" s="1">
        <f>Table1[[#This Row],[Unit Price]]-Table1[[#This Row],[Discount]]</f>
        <v>15.540000000000001</v>
      </c>
      <c r="Z1888" s="1" t="s">
        <v>3219</v>
      </c>
    </row>
    <row r="1889" spans="1:26" x14ac:dyDescent="0.2">
      <c r="A1889" s="3">
        <v>447</v>
      </c>
      <c r="B1889" s="3" t="s">
        <v>2943</v>
      </c>
      <c r="C1889" s="3" t="s">
        <v>46</v>
      </c>
      <c r="D1889" s="3">
        <v>0.04</v>
      </c>
      <c r="E1889" s="3">
        <v>130.97999999999999</v>
      </c>
      <c r="F1889" s="3">
        <v>30</v>
      </c>
      <c r="G1889" s="3" t="s">
        <v>2</v>
      </c>
      <c r="H1889" s="3" t="s">
        <v>70</v>
      </c>
      <c r="I1889" s="3" t="s">
        <v>4</v>
      </c>
      <c r="J1889" s="3" t="s">
        <v>85</v>
      </c>
      <c r="K1889" s="3" t="s">
        <v>33</v>
      </c>
      <c r="L1889" s="3" t="s">
        <v>2175</v>
      </c>
      <c r="M1889" s="3">
        <v>0.78</v>
      </c>
      <c r="N1889" s="3" t="s">
        <v>8</v>
      </c>
      <c r="O1889" s="3" t="s">
        <v>28</v>
      </c>
      <c r="P1889" s="3" t="s">
        <v>60</v>
      </c>
      <c r="Q1889" s="3" t="s">
        <v>1625</v>
      </c>
      <c r="R1889" s="3">
        <v>55113</v>
      </c>
      <c r="S1889" s="4">
        <v>42180</v>
      </c>
      <c r="T1889" s="4">
        <v>42183</v>
      </c>
      <c r="U1889" s="3">
        <v>-82.903999999999996</v>
      </c>
      <c r="V1889" s="3">
        <v>1</v>
      </c>
      <c r="W1889" s="3">
        <v>159.51</v>
      </c>
      <c r="X1889" s="3">
        <v>90449</v>
      </c>
      <c r="Y1889" s="3">
        <f>Table1[[#This Row],[Unit Price]]-Table1[[#This Row],[Discount]]</f>
        <v>130.94</v>
      </c>
      <c r="Z1889" s="3" t="s">
        <v>3220</v>
      </c>
    </row>
    <row r="1890" spans="1:26" x14ac:dyDescent="0.2">
      <c r="A1890" s="1">
        <v>447</v>
      </c>
      <c r="B1890" s="1" t="s">
        <v>2943</v>
      </c>
      <c r="C1890" s="1" t="s">
        <v>46</v>
      </c>
      <c r="D1890" s="1">
        <v>0.05</v>
      </c>
      <c r="E1890" s="1">
        <v>200.99</v>
      </c>
      <c r="F1890" s="1">
        <v>4.2</v>
      </c>
      <c r="G1890" s="1" t="s">
        <v>14</v>
      </c>
      <c r="H1890" s="1" t="s">
        <v>70</v>
      </c>
      <c r="I1890" s="1" t="s">
        <v>16</v>
      </c>
      <c r="J1890" s="1" t="s">
        <v>111</v>
      </c>
      <c r="K1890" s="1" t="s">
        <v>49</v>
      </c>
      <c r="L1890" s="1" t="s">
        <v>770</v>
      </c>
      <c r="M1890" s="1">
        <v>0.59</v>
      </c>
      <c r="N1890" s="1" t="s">
        <v>8</v>
      </c>
      <c r="O1890" s="1" t="s">
        <v>28</v>
      </c>
      <c r="P1890" s="1" t="s">
        <v>60</v>
      </c>
      <c r="Q1890" s="1" t="s">
        <v>1625</v>
      </c>
      <c r="R1890" s="1">
        <v>55113</v>
      </c>
      <c r="S1890" s="2">
        <v>42180</v>
      </c>
      <c r="T1890" s="2">
        <v>42180</v>
      </c>
      <c r="U1890" s="1">
        <v>1268.8064999999999</v>
      </c>
      <c r="V1890" s="1">
        <v>11</v>
      </c>
      <c r="W1890" s="1">
        <v>1838.85</v>
      </c>
      <c r="X1890" s="1">
        <v>90449</v>
      </c>
      <c r="Y1890" s="1">
        <f>Table1[[#This Row],[Unit Price]]-Table1[[#This Row],[Discount]]</f>
        <v>200.94</v>
      </c>
      <c r="Z1890" s="1" t="s">
        <v>3220</v>
      </c>
    </row>
    <row r="1891" spans="1:26" x14ac:dyDescent="0.2">
      <c r="A1891" s="3">
        <v>1419</v>
      </c>
      <c r="B1891" s="3" t="s">
        <v>2944</v>
      </c>
      <c r="C1891" s="3" t="s">
        <v>46</v>
      </c>
      <c r="D1891" s="3">
        <v>0.01</v>
      </c>
      <c r="E1891" s="3">
        <v>124.49</v>
      </c>
      <c r="F1891" s="3">
        <v>51.94</v>
      </c>
      <c r="G1891" s="3" t="s">
        <v>2</v>
      </c>
      <c r="H1891" s="3" t="s">
        <v>3</v>
      </c>
      <c r="I1891" s="3" t="s">
        <v>4</v>
      </c>
      <c r="J1891" s="3" t="s">
        <v>5</v>
      </c>
      <c r="K1891" s="3" t="s">
        <v>6</v>
      </c>
      <c r="L1891" s="3" t="s">
        <v>1125</v>
      </c>
      <c r="M1891" s="3">
        <v>0.63</v>
      </c>
      <c r="N1891" s="3" t="s">
        <v>8</v>
      </c>
      <c r="O1891" s="3" t="s">
        <v>28</v>
      </c>
      <c r="P1891" s="3" t="s">
        <v>29</v>
      </c>
      <c r="Q1891" s="3" t="s">
        <v>2005</v>
      </c>
      <c r="R1891" s="3">
        <v>47905</v>
      </c>
      <c r="S1891" s="4">
        <v>42180</v>
      </c>
      <c r="T1891" s="4">
        <v>42181</v>
      </c>
      <c r="U1891" s="3">
        <v>-94.674644999999998</v>
      </c>
      <c r="V1891" s="3">
        <v>18</v>
      </c>
      <c r="W1891" s="3">
        <v>2376.12</v>
      </c>
      <c r="X1891" s="3">
        <v>90540</v>
      </c>
      <c r="Y1891" s="3">
        <f>Table1[[#This Row],[Unit Price]]-Table1[[#This Row],[Discount]]</f>
        <v>124.47999999999999</v>
      </c>
      <c r="Z1891" s="3" t="s">
        <v>3220</v>
      </c>
    </row>
    <row r="1892" spans="1:26" x14ac:dyDescent="0.2">
      <c r="A1892" s="1">
        <v>1442</v>
      </c>
      <c r="B1892" s="1" t="s">
        <v>853</v>
      </c>
      <c r="C1892" s="1" t="s">
        <v>46</v>
      </c>
      <c r="D1892" s="1">
        <v>0.04</v>
      </c>
      <c r="E1892" s="1">
        <v>177.98</v>
      </c>
      <c r="F1892" s="1">
        <v>0.99</v>
      </c>
      <c r="G1892" s="1" t="s">
        <v>14</v>
      </c>
      <c r="H1892" s="1" t="s">
        <v>70</v>
      </c>
      <c r="I1892" s="1" t="s">
        <v>24</v>
      </c>
      <c r="J1892" s="1" t="s">
        <v>71</v>
      </c>
      <c r="K1892" s="1" t="s">
        <v>49</v>
      </c>
      <c r="L1892" s="1" t="s">
        <v>2829</v>
      </c>
      <c r="M1892" s="1">
        <v>0.56000000000000005</v>
      </c>
      <c r="N1892" s="1" t="s">
        <v>8</v>
      </c>
      <c r="O1892" s="1" t="s">
        <v>28</v>
      </c>
      <c r="P1892" s="1" t="s">
        <v>56</v>
      </c>
      <c r="Q1892" s="1" t="s">
        <v>854</v>
      </c>
      <c r="R1892" s="1">
        <v>65807</v>
      </c>
      <c r="S1892" s="2">
        <v>42180</v>
      </c>
      <c r="T1892" s="2">
        <v>42182</v>
      </c>
      <c r="U1892" s="1">
        <v>1909.8855000000001</v>
      </c>
      <c r="V1892" s="1">
        <v>15</v>
      </c>
      <c r="W1892" s="1">
        <v>2767.95</v>
      </c>
      <c r="X1892" s="1">
        <v>89076</v>
      </c>
      <c r="Y1892" s="1">
        <f>Table1[[#This Row],[Unit Price]]-Table1[[#This Row],[Discount]]</f>
        <v>177.94</v>
      </c>
      <c r="Z1892" s="1" t="s">
        <v>3220</v>
      </c>
    </row>
    <row r="1893" spans="1:26" x14ac:dyDescent="0.2">
      <c r="A1893" s="3">
        <v>2903</v>
      </c>
      <c r="B1893" s="3" t="s">
        <v>2945</v>
      </c>
      <c r="C1893" s="3" t="s">
        <v>46</v>
      </c>
      <c r="D1893" s="3">
        <v>0.06</v>
      </c>
      <c r="E1893" s="3">
        <v>70.89</v>
      </c>
      <c r="F1893" s="3">
        <v>89.3</v>
      </c>
      <c r="G1893" s="3" t="s">
        <v>2</v>
      </c>
      <c r="H1893" s="3" t="s">
        <v>3</v>
      </c>
      <c r="I1893" s="3" t="s">
        <v>4</v>
      </c>
      <c r="J1893" s="3" t="s">
        <v>5</v>
      </c>
      <c r="K1893" s="3" t="s">
        <v>6</v>
      </c>
      <c r="L1893" s="3" t="s">
        <v>2946</v>
      </c>
      <c r="M1893" s="3">
        <v>0.72</v>
      </c>
      <c r="N1893" s="3" t="s">
        <v>8</v>
      </c>
      <c r="O1893" s="3" t="s">
        <v>87</v>
      </c>
      <c r="P1893" s="3" t="s">
        <v>293</v>
      </c>
      <c r="Q1893" s="3" t="s">
        <v>2947</v>
      </c>
      <c r="R1893" s="3">
        <v>43068</v>
      </c>
      <c r="S1893" s="4">
        <v>42180</v>
      </c>
      <c r="T1893" s="4">
        <v>42180</v>
      </c>
      <c r="U1893" s="3">
        <v>65.077020000000005</v>
      </c>
      <c r="V1893" s="3">
        <v>6</v>
      </c>
      <c r="W1893" s="3">
        <v>364.26</v>
      </c>
      <c r="X1893" s="3">
        <v>87374</v>
      </c>
      <c r="Y1893" s="3">
        <f>Table1[[#This Row],[Unit Price]]-Table1[[#This Row],[Discount]]</f>
        <v>70.83</v>
      </c>
      <c r="Z1893" s="3" t="s">
        <v>3222</v>
      </c>
    </row>
    <row r="1894" spans="1:26" x14ac:dyDescent="0.2">
      <c r="A1894" s="1">
        <v>3261</v>
      </c>
      <c r="B1894" s="1" t="s">
        <v>2948</v>
      </c>
      <c r="C1894" s="1" t="s">
        <v>46</v>
      </c>
      <c r="D1894" s="1">
        <v>7.0000000000000007E-2</v>
      </c>
      <c r="E1894" s="1">
        <v>105.34</v>
      </c>
      <c r="F1894" s="1">
        <v>24.49</v>
      </c>
      <c r="G1894" s="1" t="s">
        <v>63</v>
      </c>
      <c r="H1894" s="1" t="s">
        <v>15</v>
      </c>
      <c r="I1894" s="1" t="s">
        <v>4</v>
      </c>
      <c r="J1894" s="1" t="s">
        <v>102</v>
      </c>
      <c r="K1894" s="1" t="s">
        <v>40</v>
      </c>
      <c r="L1894" s="1" t="s">
        <v>657</v>
      </c>
      <c r="M1894" s="1">
        <v>0.61</v>
      </c>
      <c r="N1894" s="1" t="s">
        <v>8</v>
      </c>
      <c r="O1894" s="1" t="s">
        <v>28</v>
      </c>
      <c r="P1894" s="1" t="s">
        <v>265</v>
      </c>
      <c r="Q1894" s="1" t="s">
        <v>2949</v>
      </c>
      <c r="R1894" s="1">
        <v>49221</v>
      </c>
      <c r="S1894" s="2">
        <v>42180</v>
      </c>
      <c r="T1894" s="2">
        <v>42181</v>
      </c>
      <c r="U1894" s="1">
        <v>710.67240000000004</v>
      </c>
      <c r="V1894" s="1">
        <v>10</v>
      </c>
      <c r="W1894" s="1">
        <v>1029.96</v>
      </c>
      <c r="X1894" s="1">
        <v>90296</v>
      </c>
      <c r="Y1894" s="1">
        <f>Table1[[#This Row],[Unit Price]]-Table1[[#This Row],[Discount]]</f>
        <v>105.27000000000001</v>
      </c>
      <c r="Z1894" s="1" t="s">
        <v>3220</v>
      </c>
    </row>
    <row r="1895" spans="1:26" x14ac:dyDescent="0.2">
      <c r="A1895" s="3">
        <v>2197</v>
      </c>
      <c r="B1895" s="3" t="s">
        <v>2950</v>
      </c>
      <c r="C1895" s="3" t="s">
        <v>1</v>
      </c>
      <c r="D1895" s="3">
        <v>0.08</v>
      </c>
      <c r="E1895" s="3">
        <v>100.97</v>
      </c>
      <c r="F1895" s="3">
        <v>7.18</v>
      </c>
      <c r="G1895" s="3" t="s">
        <v>14</v>
      </c>
      <c r="H1895" s="3" t="s">
        <v>3</v>
      </c>
      <c r="I1895" s="3" t="s">
        <v>16</v>
      </c>
      <c r="J1895" s="3" t="s">
        <v>17</v>
      </c>
      <c r="K1895" s="3" t="s">
        <v>49</v>
      </c>
      <c r="L1895" s="3" t="s">
        <v>2777</v>
      </c>
      <c r="M1895" s="3">
        <v>0.46</v>
      </c>
      <c r="N1895" s="3" t="s">
        <v>8</v>
      </c>
      <c r="O1895" s="3" t="s">
        <v>87</v>
      </c>
      <c r="P1895" s="3" t="s">
        <v>88</v>
      </c>
      <c r="Q1895" s="3" t="s">
        <v>1832</v>
      </c>
      <c r="R1895" s="3">
        <v>11756</v>
      </c>
      <c r="S1895" s="4">
        <v>42181</v>
      </c>
      <c r="T1895" s="4">
        <v>42182</v>
      </c>
      <c r="U1895" s="3">
        <v>126.22499999999999</v>
      </c>
      <c r="V1895" s="3">
        <v>7</v>
      </c>
      <c r="W1895" s="3">
        <v>650.25</v>
      </c>
      <c r="X1895" s="3">
        <v>89176</v>
      </c>
      <c r="Y1895" s="3">
        <f>Table1[[#This Row],[Unit Price]]-Table1[[#This Row],[Discount]]</f>
        <v>100.89</v>
      </c>
      <c r="Z1895" s="3" t="s">
        <v>3222</v>
      </c>
    </row>
    <row r="1896" spans="1:26" x14ac:dyDescent="0.2">
      <c r="A1896" s="1">
        <v>2197</v>
      </c>
      <c r="B1896" s="1" t="s">
        <v>2950</v>
      </c>
      <c r="C1896" s="1" t="s">
        <v>1</v>
      </c>
      <c r="D1896" s="1">
        <v>0</v>
      </c>
      <c r="E1896" s="1">
        <v>13.4</v>
      </c>
      <c r="F1896" s="1">
        <v>4.95</v>
      </c>
      <c r="G1896" s="1" t="s">
        <v>14</v>
      </c>
      <c r="H1896" s="1" t="s">
        <v>3</v>
      </c>
      <c r="I1896" s="1" t="s">
        <v>4</v>
      </c>
      <c r="J1896" s="1" t="s">
        <v>102</v>
      </c>
      <c r="K1896" s="1" t="s">
        <v>18</v>
      </c>
      <c r="L1896" s="1" t="s">
        <v>1181</v>
      </c>
      <c r="M1896" s="1">
        <v>0.37</v>
      </c>
      <c r="N1896" s="1" t="s">
        <v>8</v>
      </c>
      <c r="O1896" s="1" t="s">
        <v>87</v>
      </c>
      <c r="P1896" s="1" t="s">
        <v>88</v>
      </c>
      <c r="Q1896" s="1" t="s">
        <v>1832</v>
      </c>
      <c r="R1896" s="1">
        <v>11756</v>
      </c>
      <c r="S1896" s="2">
        <v>42181</v>
      </c>
      <c r="T1896" s="2">
        <v>42182</v>
      </c>
      <c r="U1896" s="1">
        <v>187.7628</v>
      </c>
      <c r="V1896" s="1">
        <v>19</v>
      </c>
      <c r="W1896" s="1">
        <v>272.12</v>
      </c>
      <c r="X1896" s="1">
        <v>89176</v>
      </c>
      <c r="Y1896" s="1">
        <f>Table1[[#This Row],[Unit Price]]-Table1[[#This Row],[Discount]]</f>
        <v>13.4</v>
      </c>
      <c r="Z1896" s="1" t="s">
        <v>3222</v>
      </c>
    </row>
    <row r="1897" spans="1:26" x14ac:dyDescent="0.2">
      <c r="A1897" s="3">
        <v>2062</v>
      </c>
      <c r="B1897" s="3" t="s">
        <v>842</v>
      </c>
      <c r="C1897" s="3" t="s">
        <v>23</v>
      </c>
      <c r="D1897" s="3">
        <v>0.04</v>
      </c>
      <c r="E1897" s="3">
        <v>291.73</v>
      </c>
      <c r="F1897" s="3">
        <v>48.8</v>
      </c>
      <c r="G1897" s="3" t="s">
        <v>2</v>
      </c>
      <c r="H1897" s="3" t="s">
        <v>70</v>
      </c>
      <c r="I1897" s="3" t="s">
        <v>4</v>
      </c>
      <c r="J1897" s="3" t="s">
        <v>85</v>
      </c>
      <c r="K1897" s="3" t="s">
        <v>33</v>
      </c>
      <c r="L1897" s="3" t="s">
        <v>86</v>
      </c>
      <c r="M1897" s="3">
        <v>0.56000000000000005</v>
      </c>
      <c r="N1897" s="3" t="s">
        <v>8</v>
      </c>
      <c r="O1897" s="3" t="s">
        <v>9</v>
      </c>
      <c r="P1897" s="3" t="s">
        <v>218</v>
      </c>
      <c r="Q1897" s="3" t="s">
        <v>844</v>
      </c>
      <c r="R1897" s="3">
        <v>23111</v>
      </c>
      <c r="S1897" s="4">
        <v>42181</v>
      </c>
      <c r="T1897" s="4">
        <v>42185</v>
      </c>
      <c r="U1897" s="3">
        <v>-115.90389999999999</v>
      </c>
      <c r="V1897" s="3">
        <v>22</v>
      </c>
      <c r="W1897" s="3">
        <v>6676.61</v>
      </c>
      <c r="X1897" s="3">
        <v>87148</v>
      </c>
      <c r="Y1897" s="3">
        <f>Table1[[#This Row],[Unit Price]]-Table1[[#This Row],[Discount]]</f>
        <v>291.69</v>
      </c>
      <c r="Z1897" s="3" t="s">
        <v>3219</v>
      </c>
    </row>
    <row r="1898" spans="1:26" x14ac:dyDescent="0.2">
      <c r="A1898" s="1">
        <v>2587</v>
      </c>
      <c r="B1898" s="1" t="s">
        <v>1403</v>
      </c>
      <c r="C1898" s="1" t="s">
        <v>46</v>
      </c>
      <c r="D1898" s="1">
        <v>0.02</v>
      </c>
      <c r="E1898" s="1">
        <v>22.72</v>
      </c>
      <c r="F1898" s="1">
        <v>8.99</v>
      </c>
      <c r="G1898" s="1" t="s">
        <v>14</v>
      </c>
      <c r="H1898" s="1" t="s">
        <v>47</v>
      </c>
      <c r="I1898" s="1" t="s">
        <v>4</v>
      </c>
      <c r="J1898" s="1" t="s">
        <v>102</v>
      </c>
      <c r="K1898" s="1" t="s">
        <v>18</v>
      </c>
      <c r="L1898" s="1" t="s">
        <v>304</v>
      </c>
      <c r="M1898" s="1">
        <v>0.44</v>
      </c>
      <c r="N1898" s="1" t="s">
        <v>8</v>
      </c>
      <c r="O1898" s="1" t="s">
        <v>28</v>
      </c>
      <c r="P1898" s="1" t="s">
        <v>333</v>
      </c>
      <c r="Q1898" s="1" t="s">
        <v>1405</v>
      </c>
      <c r="R1898" s="1">
        <v>54220</v>
      </c>
      <c r="S1898" s="2">
        <v>42181</v>
      </c>
      <c r="T1898" s="2">
        <v>42181</v>
      </c>
      <c r="U1898" s="1">
        <v>200.0172</v>
      </c>
      <c r="V1898" s="1">
        <v>12</v>
      </c>
      <c r="W1898" s="1">
        <v>289.88</v>
      </c>
      <c r="X1898" s="1">
        <v>91167</v>
      </c>
      <c r="Y1898" s="1">
        <f>Table1[[#This Row],[Unit Price]]-Table1[[#This Row],[Discount]]</f>
        <v>22.7</v>
      </c>
      <c r="Z1898" s="1" t="s">
        <v>3220</v>
      </c>
    </row>
    <row r="1899" spans="1:26" x14ac:dyDescent="0.2">
      <c r="A1899" s="3">
        <v>1380</v>
      </c>
      <c r="B1899" s="3" t="s">
        <v>2951</v>
      </c>
      <c r="C1899" s="3" t="s">
        <v>23</v>
      </c>
      <c r="D1899" s="3">
        <v>0.05</v>
      </c>
      <c r="E1899" s="3">
        <v>2.89</v>
      </c>
      <c r="F1899" s="3">
        <v>0.5</v>
      </c>
      <c r="G1899" s="3" t="s">
        <v>14</v>
      </c>
      <c r="H1899" s="3" t="s">
        <v>47</v>
      </c>
      <c r="I1899" s="3" t="s">
        <v>24</v>
      </c>
      <c r="J1899" s="3" t="s">
        <v>128</v>
      </c>
      <c r="K1899" s="3" t="s">
        <v>49</v>
      </c>
      <c r="L1899" s="3" t="s">
        <v>705</v>
      </c>
      <c r="M1899" s="3">
        <v>0.38</v>
      </c>
      <c r="N1899" s="3" t="s">
        <v>8</v>
      </c>
      <c r="O1899" s="3" t="s">
        <v>87</v>
      </c>
      <c r="P1899" s="3" t="s">
        <v>1332</v>
      </c>
      <c r="Q1899" s="3" t="s">
        <v>1853</v>
      </c>
      <c r="R1899" s="3">
        <v>3801</v>
      </c>
      <c r="S1899" s="4">
        <v>42182</v>
      </c>
      <c r="T1899" s="4">
        <v>42188</v>
      </c>
      <c r="U1899" s="3">
        <v>18.0642</v>
      </c>
      <c r="V1899" s="3">
        <v>9</v>
      </c>
      <c r="W1899" s="3">
        <v>26.18</v>
      </c>
      <c r="X1899" s="3">
        <v>88213</v>
      </c>
      <c r="Y1899" s="3">
        <f>Table1[[#This Row],[Unit Price]]-Table1[[#This Row],[Discount]]</f>
        <v>2.8400000000000003</v>
      </c>
      <c r="Z1899" s="3" t="s">
        <v>3222</v>
      </c>
    </row>
    <row r="1900" spans="1:26" x14ac:dyDescent="0.2">
      <c r="A1900" s="1">
        <v>936</v>
      </c>
      <c r="B1900" s="1" t="s">
        <v>1203</v>
      </c>
      <c r="C1900" s="1" t="s">
        <v>46</v>
      </c>
      <c r="D1900" s="1">
        <v>0.05</v>
      </c>
      <c r="E1900" s="1">
        <v>5.98</v>
      </c>
      <c r="F1900" s="1">
        <v>5.46</v>
      </c>
      <c r="G1900" s="1" t="s">
        <v>14</v>
      </c>
      <c r="H1900" s="1" t="s">
        <v>70</v>
      </c>
      <c r="I1900" s="1" t="s">
        <v>24</v>
      </c>
      <c r="J1900" s="1" t="s">
        <v>64</v>
      </c>
      <c r="K1900" s="1" t="s">
        <v>49</v>
      </c>
      <c r="L1900" s="1" t="s">
        <v>1132</v>
      </c>
      <c r="M1900" s="1">
        <v>0.36</v>
      </c>
      <c r="N1900" s="1" t="s">
        <v>8</v>
      </c>
      <c r="O1900" s="1" t="s">
        <v>35</v>
      </c>
      <c r="P1900" s="1" t="s">
        <v>66</v>
      </c>
      <c r="Q1900" s="1" t="s">
        <v>1205</v>
      </c>
      <c r="R1900" s="1">
        <v>92374</v>
      </c>
      <c r="S1900" s="2">
        <v>42182</v>
      </c>
      <c r="T1900" s="2">
        <v>42182</v>
      </c>
      <c r="U1900" s="1">
        <v>-31.885000000000002</v>
      </c>
      <c r="V1900" s="1">
        <v>17</v>
      </c>
      <c r="W1900" s="1">
        <v>104.95</v>
      </c>
      <c r="X1900" s="1">
        <v>90589</v>
      </c>
      <c r="Y1900" s="1">
        <f>Table1[[#This Row],[Unit Price]]-Table1[[#This Row],[Discount]]</f>
        <v>5.9300000000000006</v>
      </c>
      <c r="Z1900" s="1" t="s">
        <v>3221</v>
      </c>
    </row>
    <row r="1901" spans="1:26" x14ac:dyDescent="0.2">
      <c r="A1901" s="3">
        <v>937</v>
      </c>
      <c r="B1901" s="3" t="s">
        <v>2952</v>
      </c>
      <c r="C1901" s="3" t="s">
        <v>46</v>
      </c>
      <c r="D1901" s="3">
        <v>0.01</v>
      </c>
      <c r="E1901" s="3">
        <v>65.989999999999995</v>
      </c>
      <c r="F1901" s="3">
        <v>3.99</v>
      </c>
      <c r="G1901" s="3" t="s">
        <v>14</v>
      </c>
      <c r="H1901" s="3" t="s">
        <v>70</v>
      </c>
      <c r="I1901" s="3" t="s">
        <v>16</v>
      </c>
      <c r="J1901" s="3" t="s">
        <v>111</v>
      </c>
      <c r="K1901" s="3" t="s">
        <v>49</v>
      </c>
      <c r="L1901" s="3" t="s">
        <v>1610</v>
      </c>
      <c r="M1901" s="3">
        <v>0.59</v>
      </c>
      <c r="N1901" s="3" t="s">
        <v>8</v>
      </c>
      <c r="O1901" s="3" t="s">
        <v>35</v>
      </c>
      <c r="P1901" s="3" t="s">
        <v>66</v>
      </c>
      <c r="Q1901" s="3" t="s">
        <v>935</v>
      </c>
      <c r="R1901" s="3">
        <v>90278</v>
      </c>
      <c r="S1901" s="4">
        <v>42182</v>
      </c>
      <c r="T1901" s="4">
        <v>42183</v>
      </c>
      <c r="U1901" s="3">
        <v>-95.210499999999996</v>
      </c>
      <c r="V1901" s="3">
        <v>3</v>
      </c>
      <c r="W1901" s="3">
        <v>166.59</v>
      </c>
      <c r="X1901" s="3">
        <v>90589</v>
      </c>
      <c r="Y1901" s="3">
        <f>Table1[[#This Row],[Unit Price]]-Table1[[#This Row],[Discount]]</f>
        <v>65.97999999999999</v>
      </c>
      <c r="Z1901" s="3" t="s">
        <v>3221</v>
      </c>
    </row>
    <row r="1902" spans="1:26" x14ac:dyDescent="0.2">
      <c r="A1902" s="1">
        <v>2617</v>
      </c>
      <c r="B1902" s="1" t="s">
        <v>2953</v>
      </c>
      <c r="C1902" s="1" t="s">
        <v>46</v>
      </c>
      <c r="D1902" s="1">
        <v>0.1</v>
      </c>
      <c r="E1902" s="1">
        <v>3.25</v>
      </c>
      <c r="F1902" s="1">
        <v>49</v>
      </c>
      <c r="G1902" s="1" t="s">
        <v>14</v>
      </c>
      <c r="H1902" s="1" t="s">
        <v>70</v>
      </c>
      <c r="I1902" s="1" t="s">
        <v>24</v>
      </c>
      <c r="J1902" s="1" t="s">
        <v>71</v>
      </c>
      <c r="K1902" s="1" t="s">
        <v>40</v>
      </c>
      <c r="L1902" s="1" t="s">
        <v>2695</v>
      </c>
      <c r="M1902" s="1">
        <v>0.56000000000000005</v>
      </c>
      <c r="N1902" s="1" t="s">
        <v>8</v>
      </c>
      <c r="O1902" s="1" t="s">
        <v>28</v>
      </c>
      <c r="P1902" s="1" t="s">
        <v>1047</v>
      </c>
      <c r="Q1902" s="1" t="s">
        <v>2954</v>
      </c>
      <c r="R1902" s="1">
        <v>57401</v>
      </c>
      <c r="S1902" s="2">
        <v>42182</v>
      </c>
      <c r="T1902" s="2">
        <v>42183</v>
      </c>
      <c r="U1902" s="1">
        <v>-286.245</v>
      </c>
      <c r="V1902" s="1">
        <v>6</v>
      </c>
      <c r="W1902" s="1">
        <v>40.69</v>
      </c>
      <c r="X1902" s="1">
        <v>91496</v>
      </c>
      <c r="Y1902" s="1">
        <f>Table1[[#This Row],[Unit Price]]-Table1[[#This Row],[Discount]]</f>
        <v>3.15</v>
      </c>
      <c r="Z1902" s="1" t="s">
        <v>3220</v>
      </c>
    </row>
    <row r="1903" spans="1:26" x14ac:dyDescent="0.2">
      <c r="A1903" s="3">
        <v>2987</v>
      </c>
      <c r="B1903" s="3" t="s">
        <v>2955</v>
      </c>
      <c r="C1903" s="3" t="s">
        <v>1</v>
      </c>
      <c r="D1903" s="3">
        <v>0.09</v>
      </c>
      <c r="E1903" s="3">
        <v>100.98</v>
      </c>
      <c r="F1903" s="3">
        <v>35.840000000000003</v>
      </c>
      <c r="G1903" s="3" t="s">
        <v>2</v>
      </c>
      <c r="H1903" s="3" t="s">
        <v>47</v>
      </c>
      <c r="I1903" s="3" t="s">
        <v>4</v>
      </c>
      <c r="J1903" s="3" t="s">
        <v>93</v>
      </c>
      <c r="K1903" s="3" t="s">
        <v>6</v>
      </c>
      <c r="L1903" s="3" t="s">
        <v>94</v>
      </c>
      <c r="M1903" s="3">
        <v>0.62</v>
      </c>
      <c r="N1903" s="3" t="s">
        <v>8</v>
      </c>
      <c r="O1903" s="3" t="s">
        <v>28</v>
      </c>
      <c r="P1903" s="3" t="s">
        <v>189</v>
      </c>
      <c r="Q1903" s="3" t="s">
        <v>2956</v>
      </c>
      <c r="R1903" s="3">
        <v>50265</v>
      </c>
      <c r="S1903" s="4">
        <v>42183</v>
      </c>
      <c r="T1903" s="4">
        <v>42183</v>
      </c>
      <c r="U1903" s="3">
        <v>-103.624</v>
      </c>
      <c r="V1903" s="3">
        <v>17</v>
      </c>
      <c r="W1903" s="3">
        <v>1700.38</v>
      </c>
      <c r="X1903" s="3">
        <v>91180</v>
      </c>
      <c r="Y1903" s="3">
        <f>Table1[[#This Row],[Unit Price]]-Table1[[#This Row],[Discount]]</f>
        <v>100.89</v>
      </c>
      <c r="Z1903" s="3" t="s">
        <v>3220</v>
      </c>
    </row>
    <row r="1904" spans="1:26" x14ac:dyDescent="0.2">
      <c r="A1904" s="1">
        <v>2987</v>
      </c>
      <c r="B1904" s="1" t="s">
        <v>2955</v>
      </c>
      <c r="C1904" s="1" t="s">
        <v>1</v>
      </c>
      <c r="D1904" s="1">
        <v>0.1</v>
      </c>
      <c r="E1904" s="1">
        <v>5.78</v>
      </c>
      <c r="F1904" s="1">
        <v>7.96</v>
      </c>
      <c r="G1904" s="1" t="s">
        <v>14</v>
      </c>
      <c r="H1904" s="1" t="s">
        <v>47</v>
      </c>
      <c r="I1904" s="1" t="s">
        <v>24</v>
      </c>
      <c r="J1904" s="1" t="s">
        <v>64</v>
      </c>
      <c r="K1904" s="1" t="s">
        <v>49</v>
      </c>
      <c r="L1904" s="1" t="s">
        <v>2957</v>
      </c>
      <c r="M1904" s="1">
        <v>0.36</v>
      </c>
      <c r="N1904" s="1" t="s">
        <v>8</v>
      </c>
      <c r="O1904" s="1" t="s">
        <v>28</v>
      </c>
      <c r="P1904" s="1" t="s">
        <v>189</v>
      </c>
      <c r="Q1904" s="1" t="s">
        <v>2956</v>
      </c>
      <c r="R1904" s="1">
        <v>50265</v>
      </c>
      <c r="S1904" s="2">
        <v>42183</v>
      </c>
      <c r="T1904" s="2">
        <v>42183</v>
      </c>
      <c r="U1904" s="1">
        <v>-57.823999999999998</v>
      </c>
      <c r="V1904" s="1">
        <v>6</v>
      </c>
      <c r="W1904" s="1">
        <v>35.96</v>
      </c>
      <c r="X1904" s="1">
        <v>91180</v>
      </c>
      <c r="Y1904" s="1">
        <f>Table1[[#This Row],[Unit Price]]-Table1[[#This Row],[Discount]]</f>
        <v>5.6800000000000006</v>
      </c>
      <c r="Z1904" s="1" t="s">
        <v>3220</v>
      </c>
    </row>
    <row r="1905" spans="1:26" x14ac:dyDescent="0.2">
      <c r="A1905" s="3">
        <v>3209</v>
      </c>
      <c r="B1905" s="3" t="s">
        <v>2958</v>
      </c>
      <c r="C1905" s="3" t="s">
        <v>1</v>
      </c>
      <c r="D1905" s="3">
        <v>0.03</v>
      </c>
      <c r="E1905" s="3">
        <v>4.9800000000000004</v>
      </c>
      <c r="F1905" s="3">
        <v>4.62</v>
      </c>
      <c r="G1905" s="3" t="s">
        <v>63</v>
      </c>
      <c r="H1905" s="3" t="s">
        <v>70</v>
      </c>
      <c r="I1905" s="3" t="s">
        <v>16</v>
      </c>
      <c r="J1905" s="3" t="s">
        <v>17</v>
      </c>
      <c r="K1905" s="3" t="s">
        <v>18</v>
      </c>
      <c r="L1905" s="3" t="s">
        <v>1197</v>
      </c>
      <c r="M1905" s="3">
        <v>0.64</v>
      </c>
      <c r="N1905" s="3" t="s">
        <v>8</v>
      </c>
      <c r="O1905" s="3" t="s">
        <v>35</v>
      </c>
      <c r="P1905" s="3" t="s">
        <v>66</v>
      </c>
      <c r="Q1905" s="3" t="s">
        <v>2959</v>
      </c>
      <c r="R1905" s="3">
        <v>90210</v>
      </c>
      <c r="S1905" s="4">
        <v>42183</v>
      </c>
      <c r="T1905" s="4">
        <v>42184</v>
      </c>
      <c r="U1905" s="3">
        <v>-30.45</v>
      </c>
      <c r="V1905" s="3">
        <v>8</v>
      </c>
      <c r="W1905" s="3">
        <v>44.24</v>
      </c>
      <c r="X1905" s="3">
        <v>90739</v>
      </c>
      <c r="Y1905" s="3">
        <f>Table1[[#This Row],[Unit Price]]-Table1[[#This Row],[Discount]]</f>
        <v>4.95</v>
      </c>
      <c r="Z1905" s="3" t="s">
        <v>3221</v>
      </c>
    </row>
    <row r="1906" spans="1:26" x14ac:dyDescent="0.2">
      <c r="A1906" s="1">
        <v>1357</v>
      </c>
      <c r="B1906" s="1" t="s">
        <v>2726</v>
      </c>
      <c r="C1906" s="1" t="s">
        <v>13</v>
      </c>
      <c r="D1906" s="1">
        <v>7.0000000000000007E-2</v>
      </c>
      <c r="E1906" s="1">
        <v>119.99</v>
      </c>
      <c r="F1906" s="1">
        <v>16.8</v>
      </c>
      <c r="G1906" s="1" t="s">
        <v>2</v>
      </c>
      <c r="H1906" s="1" t="s">
        <v>47</v>
      </c>
      <c r="I1906" s="1" t="s">
        <v>16</v>
      </c>
      <c r="J1906" s="1" t="s">
        <v>32</v>
      </c>
      <c r="K1906" s="1" t="s">
        <v>6</v>
      </c>
      <c r="L1906" s="1" t="s">
        <v>2960</v>
      </c>
      <c r="M1906" s="1">
        <v>0.35</v>
      </c>
      <c r="N1906" s="1" t="s">
        <v>8</v>
      </c>
      <c r="O1906" s="1" t="s">
        <v>28</v>
      </c>
      <c r="P1906" s="1" t="s">
        <v>163</v>
      </c>
      <c r="Q1906" s="1" t="s">
        <v>2727</v>
      </c>
      <c r="R1906" s="1">
        <v>78596</v>
      </c>
      <c r="S1906" s="2">
        <v>42183</v>
      </c>
      <c r="T1906" s="2">
        <v>42185</v>
      </c>
      <c r="U1906" s="1">
        <v>1206.5961</v>
      </c>
      <c r="V1906" s="1">
        <v>15</v>
      </c>
      <c r="W1906" s="1">
        <v>1748.69</v>
      </c>
      <c r="X1906" s="1">
        <v>88185</v>
      </c>
      <c r="Y1906" s="1">
        <f>Table1[[#This Row],[Unit Price]]-Table1[[#This Row],[Discount]]</f>
        <v>119.92</v>
      </c>
      <c r="Z1906" s="1" t="s">
        <v>3220</v>
      </c>
    </row>
    <row r="1907" spans="1:26" x14ac:dyDescent="0.2">
      <c r="A1907" s="3">
        <v>1733</v>
      </c>
      <c r="B1907" s="3" t="s">
        <v>1977</v>
      </c>
      <c r="C1907" s="3" t="s">
        <v>13</v>
      </c>
      <c r="D1907" s="3">
        <v>0.02</v>
      </c>
      <c r="E1907" s="3">
        <v>30.98</v>
      </c>
      <c r="F1907" s="3">
        <v>17.079999999999998</v>
      </c>
      <c r="G1907" s="3" t="s">
        <v>14</v>
      </c>
      <c r="H1907" s="3" t="s">
        <v>3</v>
      </c>
      <c r="I1907" s="3" t="s">
        <v>24</v>
      </c>
      <c r="J1907" s="3" t="s">
        <v>64</v>
      </c>
      <c r="K1907" s="3" t="s">
        <v>49</v>
      </c>
      <c r="L1907" s="3" t="s">
        <v>2961</v>
      </c>
      <c r="M1907" s="3">
        <v>0.4</v>
      </c>
      <c r="N1907" s="3" t="s">
        <v>8</v>
      </c>
      <c r="O1907" s="3" t="s">
        <v>87</v>
      </c>
      <c r="P1907" s="3" t="s">
        <v>350</v>
      </c>
      <c r="Q1907" s="3" t="s">
        <v>42</v>
      </c>
      <c r="R1907" s="3">
        <v>20012</v>
      </c>
      <c r="S1907" s="4">
        <v>42183</v>
      </c>
      <c r="T1907" s="4">
        <v>42184</v>
      </c>
      <c r="U1907" s="3">
        <v>-32.28</v>
      </c>
      <c r="V1907" s="3">
        <v>13</v>
      </c>
      <c r="W1907" s="3">
        <v>438.25</v>
      </c>
      <c r="X1907" s="3">
        <v>59937</v>
      </c>
      <c r="Y1907" s="3">
        <f>Table1[[#This Row],[Unit Price]]-Table1[[#This Row],[Discount]]</f>
        <v>30.96</v>
      </c>
      <c r="Z1907" s="3" t="s">
        <v>3222</v>
      </c>
    </row>
    <row r="1908" spans="1:26" x14ac:dyDescent="0.2">
      <c r="A1908" s="1">
        <v>1735</v>
      </c>
      <c r="B1908" s="1" t="s">
        <v>2962</v>
      </c>
      <c r="C1908" s="1" t="s">
        <v>13</v>
      </c>
      <c r="D1908" s="1">
        <v>0.02</v>
      </c>
      <c r="E1908" s="1">
        <v>30.98</v>
      </c>
      <c r="F1908" s="1">
        <v>17.079999999999998</v>
      </c>
      <c r="G1908" s="1" t="s">
        <v>14</v>
      </c>
      <c r="H1908" s="1" t="s">
        <v>3</v>
      </c>
      <c r="I1908" s="1" t="s">
        <v>24</v>
      </c>
      <c r="J1908" s="1" t="s">
        <v>64</v>
      </c>
      <c r="K1908" s="1" t="s">
        <v>49</v>
      </c>
      <c r="L1908" s="1" t="s">
        <v>2961</v>
      </c>
      <c r="M1908" s="1">
        <v>0.4</v>
      </c>
      <c r="N1908" s="1" t="s">
        <v>8</v>
      </c>
      <c r="O1908" s="1" t="s">
        <v>87</v>
      </c>
      <c r="P1908" s="1" t="s">
        <v>88</v>
      </c>
      <c r="Q1908" s="1" t="s">
        <v>2963</v>
      </c>
      <c r="R1908" s="1">
        <v>11550</v>
      </c>
      <c r="S1908" s="2">
        <v>42183</v>
      </c>
      <c r="T1908" s="2">
        <v>42184</v>
      </c>
      <c r="U1908" s="1">
        <v>-16.14</v>
      </c>
      <c r="V1908" s="1">
        <v>3</v>
      </c>
      <c r="W1908" s="1">
        <v>101.13</v>
      </c>
      <c r="X1908" s="1">
        <v>88444</v>
      </c>
      <c r="Y1908" s="1">
        <f>Table1[[#This Row],[Unit Price]]-Table1[[#This Row],[Discount]]</f>
        <v>30.96</v>
      </c>
      <c r="Z1908" s="1" t="s">
        <v>3222</v>
      </c>
    </row>
    <row r="1909" spans="1:26" x14ac:dyDescent="0.2">
      <c r="A1909" s="3">
        <v>1191</v>
      </c>
      <c r="B1909" s="3" t="s">
        <v>2964</v>
      </c>
      <c r="C1909" s="3" t="s">
        <v>23</v>
      </c>
      <c r="D1909" s="3">
        <v>0.03</v>
      </c>
      <c r="E1909" s="3">
        <v>28.53</v>
      </c>
      <c r="F1909" s="3">
        <v>1.49</v>
      </c>
      <c r="G1909" s="3" t="s">
        <v>14</v>
      </c>
      <c r="H1909" s="3" t="s">
        <v>3</v>
      </c>
      <c r="I1909" s="3" t="s">
        <v>24</v>
      </c>
      <c r="J1909" s="3" t="s">
        <v>48</v>
      </c>
      <c r="K1909" s="3" t="s">
        <v>49</v>
      </c>
      <c r="L1909" s="3" t="s">
        <v>1808</v>
      </c>
      <c r="M1909" s="3">
        <v>0.38</v>
      </c>
      <c r="N1909" s="3" t="s">
        <v>8</v>
      </c>
      <c r="O1909" s="3" t="s">
        <v>87</v>
      </c>
      <c r="P1909" s="3" t="s">
        <v>224</v>
      </c>
      <c r="Q1909" s="3" t="s">
        <v>2965</v>
      </c>
      <c r="R1909" s="3">
        <v>6050</v>
      </c>
      <c r="S1909" s="4">
        <v>42183</v>
      </c>
      <c r="T1909" s="4">
        <v>42186</v>
      </c>
      <c r="U1909" s="3">
        <v>59.4405</v>
      </c>
      <c r="V1909" s="3">
        <v>3</v>
      </c>
      <c r="W1909" s="3">
        <v>88.84</v>
      </c>
      <c r="X1909" s="3">
        <v>87587</v>
      </c>
      <c r="Y1909" s="3">
        <f>Table1[[#This Row],[Unit Price]]-Table1[[#This Row],[Discount]]</f>
        <v>28.5</v>
      </c>
      <c r="Z1909" s="3" t="s">
        <v>3222</v>
      </c>
    </row>
    <row r="1910" spans="1:26" x14ac:dyDescent="0.2">
      <c r="A1910" s="1">
        <v>1193</v>
      </c>
      <c r="B1910" s="1" t="s">
        <v>1327</v>
      </c>
      <c r="C1910" s="1" t="s">
        <v>23</v>
      </c>
      <c r="D1910" s="1">
        <v>0.09</v>
      </c>
      <c r="E1910" s="1">
        <v>49.99</v>
      </c>
      <c r="F1910" s="1">
        <v>19.989999999999998</v>
      </c>
      <c r="G1910" s="1" t="s">
        <v>14</v>
      </c>
      <c r="H1910" s="1" t="s">
        <v>3</v>
      </c>
      <c r="I1910" s="1" t="s">
        <v>16</v>
      </c>
      <c r="J1910" s="1" t="s">
        <v>17</v>
      </c>
      <c r="K1910" s="1" t="s">
        <v>49</v>
      </c>
      <c r="L1910" s="1" t="s">
        <v>1264</v>
      </c>
      <c r="M1910" s="1">
        <v>0.41</v>
      </c>
      <c r="N1910" s="1" t="s">
        <v>8</v>
      </c>
      <c r="O1910" s="1" t="s">
        <v>87</v>
      </c>
      <c r="P1910" s="1" t="s">
        <v>350</v>
      </c>
      <c r="Q1910" s="1" t="s">
        <v>42</v>
      </c>
      <c r="R1910" s="1">
        <v>20016</v>
      </c>
      <c r="S1910" s="2">
        <v>42183</v>
      </c>
      <c r="T1910" s="2">
        <v>42185</v>
      </c>
      <c r="U1910" s="1">
        <v>-17.03</v>
      </c>
      <c r="V1910" s="1">
        <v>48</v>
      </c>
      <c r="W1910" s="1">
        <v>2373.3200000000002</v>
      </c>
      <c r="X1910" s="1">
        <v>11206</v>
      </c>
      <c r="Y1910" s="1">
        <f>Table1[[#This Row],[Unit Price]]-Table1[[#This Row],[Discount]]</f>
        <v>49.9</v>
      </c>
      <c r="Z1910" s="1" t="s">
        <v>3222</v>
      </c>
    </row>
    <row r="1911" spans="1:26" x14ac:dyDescent="0.2">
      <c r="A1911" s="3">
        <v>1193</v>
      </c>
      <c r="B1911" s="3" t="s">
        <v>1327</v>
      </c>
      <c r="C1911" s="3" t="s">
        <v>23</v>
      </c>
      <c r="D1911" s="3">
        <v>0.03</v>
      </c>
      <c r="E1911" s="3">
        <v>28.53</v>
      </c>
      <c r="F1911" s="3">
        <v>1.49</v>
      </c>
      <c r="G1911" s="3" t="s">
        <v>14</v>
      </c>
      <c r="H1911" s="3" t="s">
        <v>3</v>
      </c>
      <c r="I1911" s="3" t="s">
        <v>24</v>
      </c>
      <c r="J1911" s="3" t="s">
        <v>48</v>
      </c>
      <c r="K1911" s="3" t="s">
        <v>49</v>
      </c>
      <c r="L1911" s="3" t="s">
        <v>1808</v>
      </c>
      <c r="M1911" s="3">
        <v>0.38</v>
      </c>
      <c r="N1911" s="3" t="s">
        <v>8</v>
      </c>
      <c r="O1911" s="3" t="s">
        <v>87</v>
      </c>
      <c r="P1911" s="3" t="s">
        <v>350</v>
      </c>
      <c r="Q1911" s="3" t="s">
        <v>42</v>
      </c>
      <c r="R1911" s="3">
        <v>20016</v>
      </c>
      <c r="S1911" s="4">
        <v>42183</v>
      </c>
      <c r="T1911" s="4">
        <v>42186</v>
      </c>
      <c r="U1911" s="3">
        <v>39.627000000000002</v>
      </c>
      <c r="V1911" s="3">
        <v>11</v>
      </c>
      <c r="W1911" s="3">
        <v>325.73</v>
      </c>
      <c r="X1911" s="3">
        <v>11206</v>
      </c>
      <c r="Y1911" s="3">
        <f>Table1[[#This Row],[Unit Price]]-Table1[[#This Row],[Discount]]</f>
        <v>28.5</v>
      </c>
      <c r="Z1911" s="3" t="s">
        <v>3222</v>
      </c>
    </row>
    <row r="1912" spans="1:26" x14ac:dyDescent="0.2">
      <c r="A1912" s="1">
        <v>1203</v>
      </c>
      <c r="B1912" s="1" t="s">
        <v>2966</v>
      </c>
      <c r="C1912" s="1" t="s">
        <v>23</v>
      </c>
      <c r="D1912" s="1">
        <v>0.09</v>
      </c>
      <c r="E1912" s="1">
        <v>49.99</v>
      </c>
      <c r="F1912" s="1">
        <v>19.989999999999998</v>
      </c>
      <c r="G1912" s="1" t="s">
        <v>14</v>
      </c>
      <c r="H1912" s="1" t="s">
        <v>3</v>
      </c>
      <c r="I1912" s="1" t="s">
        <v>16</v>
      </c>
      <c r="J1912" s="1" t="s">
        <v>17</v>
      </c>
      <c r="K1912" s="1" t="s">
        <v>49</v>
      </c>
      <c r="L1912" s="1" t="s">
        <v>1264</v>
      </c>
      <c r="M1912" s="1">
        <v>0.41</v>
      </c>
      <c r="N1912" s="1" t="s">
        <v>8</v>
      </c>
      <c r="O1912" s="1" t="s">
        <v>87</v>
      </c>
      <c r="P1912" s="1" t="s">
        <v>560</v>
      </c>
      <c r="Q1912" s="1" t="s">
        <v>561</v>
      </c>
      <c r="R1912" s="1">
        <v>2920</v>
      </c>
      <c r="S1912" s="2">
        <v>42183</v>
      </c>
      <c r="T1912" s="2">
        <v>42185</v>
      </c>
      <c r="U1912" s="1">
        <v>-8.5150000000000006</v>
      </c>
      <c r="V1912" s="1">
        <v>12</v>
      </c>
      <c r="W1912" s="1">
        <v>593.33000000000004</v>
      </c>
      <c r="X1912" s="1">
        <v>87587</v>
      </c>
      <c r="Y1912" s="1">
        <f>Table1[[#This Row],[Unit Price]]-Table1[[#This Row],[Discount]]</f>
        <v>49.9</v>
      </c>
      <c r="Z1912" s="1" t="s">
        <v>3222</v>
      </c>
    </row>
    <row r="1913" spans="1:26" x14ac:dyDescent="0.2">
      <c r="A1913" s="3">
        <v>2801</v>
      </c>
      <c r="B1913" s="3" t="s">
        <v>2967</v>
      </c>
      <c r="C1913" s="3" t="s">
        <v>23</v>
      </c>
      <c r="D1913" s="3">
        <v>0</v>
      </c>
      <c r="E1913" s="3">
        <v>17.52</v>
      </c>
      <c r="F1913" s="3">
        <v>8.17</v>
      </c>
      <c r="G1913" s="3" t="s">
        <v>14</v>
      </c>
      <c r="H1913" s="3" t="s">
        <v>47</v>
      </c>
      <c r="I1913" s="3" t="s">
        <v>24</v>
      </c>
      <c r="J1913" s="3" t="s">
        <v>71</v>
      </c>
      <c r="K1913" s="3" t="s">
        <v>120</v>
      </c>
      <c r="L1913" s="3" t="s">
        <v>2968</v>
      </c>
      <c r="M1913" s="3">
        <v>0.5</v>
      </c>
      <c r="N1913" s="3" t="s">
        <v>8</v>
      </c>
      <c r="O1913" s="3" t="s">
        <v>35</v>
      </c>
      <c r="P1913" s="3" t="s">
        <v>564</v>
      </c>
      <c r="Q1913" s="3" t="s">
        <v>1694</v>
      </c>
      <c r="R1913" s="3">
        <v>85224</v>
      </c>
      <c r="S1913" s="4">
        <v>42183</v>
      </c>
      <c r="T1913" s="4">
        <v>42188</v>
      </c>
      <c r="U1913" s="3">
        <v>52.764000000000003</v>
      </c>
      <c r="V1913" s="3">
        <v>15</v>
      </c>
      <c r="W1913" s="3">
        <v>284.33999999999997</v>
      </c>
      <c r="X1913" s="3">
        <v>91049</v>
      </c>
      <c r="Y1913" s="3">
        <f>Table1[[#This Row],[Unit Price]]-Table1[[#This Row],[Discount]]</f>
        <v>17.52</v>
      </c>
      <c r="Z1913" s="3" t="s">
        <v>3221</v>
      </c>
    </row>
    <row r="1914" spans="1:26" x14ac:dyDescent="0.2">
      <c r="A1914" s="1">
        <v>3226</v>
      </c>
      <c r="B1914" s="1" t="s">
        <v>477</v>
      </c>
      <c r="C1914" s="1" t="s">
        <v>92</v>
      </c>
      <c r="D1914" s="1">
        <v>0.06</v>
      </c>
      <c r="E1914" s="1">
        <v>22.24</v>
      </c>
      <c r="F1914" s="1">
        <v>1.99</v>
      </c>
      <c r="G1914" s="1" t="s">
        <v>14</v>
      </c>
      <c r="H1914" s="1" t="s">
        <v>3</v>
      </c>
      <c r="I1914" s="1" t="s">
        <v>16</v>
      </c>
      <c r="J1914" s="1" t="s">
        <v>17</v>
      </c>
      <c r="K1914" s="1" t="s">
        <v>18</v>
      </c>
      <c r="L1914" s="1" t="s">
        <v>2969</v>
      </c>
      <c r="M1914" s="1">
        <v>0.43</v>
      </c>
      <c r="N1914" s="1" t="s">
        <v>8</v>
      </c>
      <c r="O1914" s="1" t="s">
        <v>9</v>
      </c>
      <c r="P1914" s="1" t="s">
        <v>376</v>
      </c>
      <c r="Q1914" s="1" t="s">
        <v>479</v>
      </c>
      <c r="R1914" s="1">
        <v>37075</v>
      </c>
      <c r="S1914" s="2">
        <v>42183</v>
      </c>
      <c r="T1914" s="2">
        <v>42185</v>
      </c>
      <c r="U1914" s="1">
        <v>95.388000000000005</v>
      </c>
      <c r="V1914" s="1">
        <v>12</v>
      </c>
      <c r="W1914" s="1">
        <v>255.88</v>
      </c>
      <c r="X1914" s="1">
        <v>86509</v>
      </c>
      <c r="Y1914" s="1">
        <f>Table1[[#This Row],[Unit Price]]-Table1[[#This Row],[Discount]]</f>
        <v>22.18</v>
      </c>
      <c r="Z1914" s="1" t="s">
        <v>3219</v>
      </c>
    </row>
    <row r="1915" spans="1:26" x14ac:dyDescent="0.2">
      <c r="A1915" s="3">
        <v>2448</v>
      </c>
      <c r="B1915" s="3" t="s">
        <v>2970</v>
      </c>
      <c r="C1915" s="3" t="s">
        <v>13</v>
      </c>
      <c r="D1915" s="3">
        <v>0.09</v>
      </c>
      <c r="E1915" s="3">
        <v>6.48</v>
      </c>
      <c r="F1915" s="3">
        <v>7.03</v>
      </c>
      <c r="G1915" s="3" t="s">
        <v>14</v>
      </c>
      <c r="H1915" s="3" t="s">
        <v>15</v>
      </c>
      <c r="I1915" s="3" t="s">
        <v>24</v>
      </c>
      <c r="J1915" s="3" t="s">
        <v>64</v>
      </c>
      <c r="K1915" s="3" t="s">
        <v>49</v>
      </c>
      <c r="L1915" s="3" t="s">
        <v>2499</v>
      </c>
      <c r="M1915" s="3">
        <v>0.37</v>
      </c>
      <c r="N1915" s="3" t="s">
        <v>8</v>
      </c>
      <c r="O1915" s="3" t="s">
        <v>28</v>
      </c>
      <c r="P1915" s="3" t="s">
        <v>60</v>
      </c>
      <c r="Q1915" s="3" t="s">
        <v>135</v>
      </c>
      <c r="R1915" s="3">
        <v>55410</v>
      </c>
      <c r="S1915" s="4">
        <v>42184</v>
      </c>
      <c r="T1915" s="4">
        <v>42186</v>
      </c>
      <c r="U1915" s="3">
        <v>-126.208</v>
      </c>
      <c r="V1915" s="3">
        <v>16</v>
      </c>
      <c r="W1915" s="3">
        <v>96.96</v>
      </c>
      <c r="X1915" s="3">
        <v>87790</v>
      </c>
      <c r="Y1915" s="3">
        <f>Table1[[#This Row],[Unit Price]]-Table1[[#This Row],[Discount]]</f>
        <v>6.3900000000000006</v>
      </c>
      <c r="Z1915" s="3" t="s">
        <v>3220</v>
      </c>
    </row>
    <row r="1916" spans="1:26" x14ac:dyDescent="0.2">
      <c r="A1916" s="1">
        <v>3374</v>
      </c>
      <c r="B1916" s="1" t="s">
        <v>2718</v>
      </c>
      <c r="C1916" s="1" t="s">
        <v>13</v>
      </c>
      <c r="D1916" s="1">
        <v>0.05</v>
      </c>
      <c r="E1916" s="1">
        <v>73.98</v>
      </c>
      <c r="F1916" s="1">
        <v>12.14</v>
      </c>
      <c r="G1916" s="1" t="s">
        <v>14</v>
      </c>
      <c r="H1916" s="1" t="s">
        <v>47</v>
      </c>
      <c r="I1916" s="1" t="s">
        <v>16</v>
      </c>
      <c r="J1916" s="1" t="s">
        <v>17</v>
      </c>
      <c r="K1916" s="1" t="s">
        <v>49</v>
      </c>
      <c r="L1916" s="1" t="s">
        <v>709</v>
      </c>
      <c r="M1916" s="1">
        <v>0.67</v>
      </c>
      <c r="N1916" s="1" t="s">
        <v>8</v>
      </c>
      <c r="O1916" s="1" t="s">
        <v>87</v>
      </c>
      <c r="P1916" s="1" t="s">
        <v>394</v>
      </c>
      <c r="Q1916" s="1" t="s">
        <v>2719</v>
      </c>
      <c r="R1916" s="1">
        <v>21113</v>
      </c>
      <c r="S1916" s="2">
        <v>42184</v>
      </c>
      <c r="T1916" s="2">
        <v>42185</v>
      </c>
      <c r="U1916" s="1">
        <v>-1.9039999999999999</v>
      </c>
      <c r="V1916" s="1">
        <v>8</v>
      </c>
      <c r="W1916" s="1">
        <v>600.4</v>
      </c>
      <c r="X1916" s="1">
        <v>87474</v>
      </c>
      <c r="Y1916" s="1">
        <f>Table1[[#This Row],[Unit Price]]-Table1[[#This Row],[Discount]]</f>
        <v>73.930000000000007</v>
      </c>
      <c r="Z1916" s="1" t="s">
        <v>3222</v>
      </c>
    </row>
    <row r="1917" spans="1:26" x14ac:dyDescent="0.2">
      <c r="A1917" s="3">
        <v>3374</v>
      </c>
      <c r="B1917" s="3" t="s">
        <v>2718</v>
      </c>
      <c r="C1917" s="3" t="s">
        <v>13</v>
      </c>
      <c r="D1917" s="3">
        <v>0</v>
      </c>
      <c r="E1917" s="3">
        <v>5.98</v>
      </c>
      <c r="F1917" s="3">
        <v>7.15</v>
      </c>
      <c r="G1917" s="3" t="s">
        <v>14</v>
      </c>
      <c r="H1917" s="3" t="s">
        <v>47</v>
      </c>
      <c r="I1917" s="3" t="s">
        <v>24</v>
      </c>
      <c r="J1917" s="3" t="s">
        <v>64</v>
      </c>
      <c r="K1917" s="3" t="s">
        <v>49</v>
      </c>
      <c r="L1917" s="3" t="s">
        <v>2514</v>
      </c>
      <c r="M1917" s="3">
        <v>0.36</v>
      </c>
      <c r="N1917" s="3" t="s">
        <v>8</v>
      </c>
      <c r="O1917" s="3" t="s">
        <v>87</v>
      </c>
      <c r="P1917" s="3" t="s">
        <v>394</v>
      </c>
      <c r="Q1917" s="3" t="s">
        <v>2719</v>
      </c>
      <c r="R1917" s="3">
        <v>21113</v>
      </c>
      <c r="S1917" s="4">
        <v>42184</v>
      </c>
      <c r="T1917" s="4">
        <v>42186</v>
      </c>
      <c r="U1917" s="3">
        <v>-37.048000000000002</v>
      </c>
      <c r="V1917" s="3">
        <v>5</v>
      </c>
      <c r="W1917" s="3">
        <v>34.25</v>
      </c>
      <c r="X1917" s="3">
        <v>87474</v>
      </c>
      <c r="Y1917" s="3">
        <f>Table1[[#This Row],[Unit Price]]-Table1[[#This Row],[Discount]]</f>
        <v>5.98</v>
      </c>
      <c r="Z1917" s="3" t="s">
        <v>3222</v>
      </c>
    </row>
    <row r="1918" spans="1:26" x14ac:dyDescent="0.2">
      <c r="A1918" s="1">
        <v>3374</v>
      </c>
      <c r="B1918" s="1" t="s">
        <v>2718</v>
      </c>
      <c r="C1918" s="1" t="s">
        <v>13</v>
      </c>
      <c r="D1918" s="1">
        <v>0.09</v>
      </c>
      <c r="E1918" s="1">
        <v>3.57</v>
      </c>
      <c r="F1918" s="1">
        <v>4.17</v>
      </c>
      <c r="G1918" s="1" t="s">
        <v>14</v>
      </c>
      <c r="H1918" s="1" t="s">
        <v>47</v>
      </c>
      <c r="I1918" s="1" t="s">
        <v>24</v>
      </c>
      <c r="J1918" s="1" t="s">
        <v>25</v>
      </c>
      <c r="K1918" s="1" t="s">
        <v>18</v>
      </c>
      <c r="L1918" s="1" t="s">
        <v>768</v>
      </c>
      <c r="M1918" s="1">
        <v>0.59</v>
      </c>
      <c r="N1918" s="1" t="s">
        <v>8</v>
      </c>
      <c r="O1918" s="1" t="s">
        <v>87</v>
      </c>
      <c r="P1918" s="1" t="s">
        <v>394</v>
      </c>
      <c r="Q1918" s="1" t="s">
        <v>2719</v>
      </c>
      <c r="R1918" s="1">
        <v>21113</v>
      </c>
      <c r="S1918" s="2">
        <v>42184</v>
      </c>
      <c r="T1918" s="2">
        <v>42186</v>
      </c>
      <c r="U1918" s="1">
        <v>-56.887999999999998</v>
      </c>
      <c r="V1918" s="1">
        <v>9</v>
      </c>
      <c r="W1918" s="1">
        <v>31.45</v>
      </c>
      <c r="X1918" s="1">
        <v>87474</v>
      </c>
      <c r="Y1918" s="1">
        <f>Table1[[#This Row],[Unit Price]]-Table1[[#This Row],[Discount]]</f>
        <v>3.48</v>
      </c>
      <c r="Z1918" s="1" t="s">
        <v>3222</v>
      </c>
    </row>
    <row r="1919" spans="1:26" x14ac:dyDescent="0.2">
      <c r="A1919" s="3">
        <v>1502</v>
      </c>
      <c r="B1919" s="3" t="s">
        <v>2413</v>
      </c>
      <c r="C1919" s="3" t="s">
        <v>23</v>
      </c>
      <c r="D1919" s="3">
        <v>0.08</v>
      </c>
      <c r="E1919" s="3">
        <v>5.84</v>
      </c>
      <c r="F1919" s="3">
        <v>1</v>
      </c>
      <c r="G1919" s="3" t="s">
        <v>63</v>
      </c>
      <c r="H1919" s="3" t="s">
        <v>3</v>
      </c>
      <c r="I1919" s="3" t="s">
        <v>24</v>
      </c>
      <c r="J1919" s="3" t="s">
        <v>25</v>
      </c>
      <c r="K1919" s="3" t="s">
        <v>26</v>
      </c>
      <c r="L1919" s="3" t="s">
        <v>2971</v>
      </c>
      <c r="M1919" s="3">
        <v>0.38</v>
      </c>
      <c r="N1919" s="3" t="s">
        <v>8</v>
      </c>
      <c r="O1919" s="3" t="s">
        <v>9</v>
      </c>
      <c r="P1919" s="3" t="s">
        <v>99</v>
      </c>
      <c r="Q1919" s="3" t="s">
        <v>2414</v>
      </c>
      <c r="R1919" s="3">
        <v>33065</v>
      </c>
      <c r="S1919" s="4">
        <v>42184</v>
      </c>
      <c r="T1919" s="4">
        <v>42188</v>
      </c>
      <c r="U1919" s="3">
        <v>731.92200000000003</v>
      </c>
      <c r="V1919" s="3">
        <v>11</v>
      </c>
      <c r="W1919" s="3">
        <v>61.39</v>
      </c>
      <c r="X1919" s="3">
        <v>89194</v>
      </c>
      <c r="Y1919" s="3">
        <f>Table1[[#This Row],[Unit Price]]-Table1[[#This Row],[Discount]]</f>
        <v>5.76</v>
      </c>
      <c r="Z1919" s="3" t="s">
        <v>3219</v>
      </c>
    </row>
    <row r="1920" spans="1:26" x14ac:dyDescent="0.2">
      <c r="A1920" s="1">
        <v>1502</v>
      </c>
      <c r="B1920" s="1" t="s">
        <v>2413</v>
      </c>
      <c r="C1920" s="1" t="s">
        <v>23</v>
      </c>
      <c r="D1920" s="1">
        <v>0</v>
      </c>
      <c r="E1920" s="1">
        <v>205.99</v>
      </c>
      <c r="F1920" s="1">
        <v>8.99</v>
      </c>
      <c r="G1920" s="1" t="s">
        <v>14</v>
      </c>
      <c r="H1920" s="1" t="s">
        <v>3</v>
      </c>
      <c r="I1920" s="1" t="s">
        <v>16</v>
      </c>
      <c r="J1920" s="1" t="s">
        <v>111</v>
      </c>
      <c r="K1920" s="1" t="s">
        <v>49</v>
      </c>
      <c r="L1920" s="1" t="s">
        <v>1008</v>
      </c>
      <c r="M1920" s="1">
        <v>0.6</v>
      </c>
      <c r="N1920" s="1" t="s">
        <v>8</v>
      </c>
      <c r="O1920" s="1" t="s">
        <v>9</v>
      </c>
      <c r="P1920" s="1" t="s">
        <v>99</v>
      </c>
      <c r="Q1920" s="1" t="s">
        <v>2414</v>
      </c>
      <c r="R1920" s="1">
        <v>33065</v>
      </c>
      <c r="S1920" s="2">
        <v>42184</v>
      </c>
      <c r="T1920" s="2">
        <v>42187</v>
      </c>
      <c r="U1920" s="1">
        <v>186.55799999999999</v>
      </c>
      <c r="V1920" s="1">
        <v>13</v>
      </c>
      <c r="W1920" s="1">
        <v>2435.52</v>
      </c>
      <c r="X1920" s="1">
        <v>89194</v>
      </c>
      <c r="Y1920" s="1">
        <f>Table1[[#This Row],[Unit Price]]-Table1[[#This Row],[Discount]]</f>
        <v>205.99</v>
      </c>
      <c r="Z1920" s="1" t="s">
        <v>3219</v>
      </c>
    </row>
    <row r="1921" spans="1:26" x14ac:dyDescent="0.2">
      <c r="A1921" s="3">
        <v>1109</v>
      </c>
      <c r="B1921" s="3" t="s">
        <v>2972</v>
      </c>
      <c r="C1921" s="3" t="s">
        <v>92</v>
      </c>
      <c r="D1921" s="3">
        <v>0.08</v>
      </c>
      <c r="E1921" s="3">
        <v>8.3699999999999992</v>
      </c>
      <c r="F1921" s="3">
        <v>10.16</v>
      </c>
      <c r="G1921" s="3" t="s">
        <v>14</v>
      </c>
      <c r="H1921" s="3" t="s">
        <v>15</v>
      </c>
      <c r="I1921" s="3" t="s">
        <v>4</v>
      </c>
      <c r="J1921" s="3" t="s">
        <v>102</v>
      </c>
      <c r="K1921" s="3" t="s">
        <v>40</v>
      </c>
      <c r="L1921" s="3" t="s">
        <v>1548</v>
      </c>
      <c r="M1921" s="3">
        <v>0.59</v>
      </c>
      <c r="N1921" s="3" t="s">
        <v>8</v>
      </c>
      <c r="O1921" s="3" t="s">
        <v>28</v>
      </c>
      <c r="P1921" s="3" t="s">
        <v>163</v>
      </c>
      <c r="Q1921" s="3" t="s">
        <v>2973</v>
      </c>
      <c r="R1921" s="3">
        <v>78041</v>
      </c>
      <c r="S1921" s="4">
        <v>42184</v>
      </c>
      <c r="T1921" s="4">
        <v>42184</v>
      </c>
      <c r="U1921" s="3">
        <v>-169.232</v>
      </c>
      <c r="V1921" s="3">
        <v>13</v>
      </c>
      <c r="W1921" s="3">
        <v>108.99</v>
      </c>
      <c r="X1921" s="3">
        <v>86410</v>
      </c>
      <c r="Y1921" s="3">
        <f>Table1[[#This Row],[Unit Price]]-Table1[[#This Row],[Discount]]</f>
        <v>8.2899999999999991</v>
      </c>
      <c r="Z1921" s="3" t="s">
        <v>3220</v>
      </c>
    </row>
    <row r="1922" spans="1:26" x14ac:dyDescent="0.2">
      <c r="A1922" s="1">
        <v>1183</v>
      </c>
      <c r="B1922" s="1" t="s">
        <v>2974</v>
      </c>
      <c r="C1922" s="1" t="s">
        <v>46</v>
      </c>
      <c r="D1922" s="1">
        <v>0.04</v>
      </c>
      <c r="E1922" s="1">
        <v>35.99</v>
      </c>
      <c r="F1922" s="1">
        <v>3.3</v>
      </c>
      <c r="G1922" s="1" t="s">
        <v>14</v>
      </c>
      <c r="H1922" s="1" t="s">
        <v>47</v>
      </c>
      <c r="I1922" s="1" t="s">
        <v>16</v>
      </c>
      <c r="J1922" s="1" t="s">
        <v>111</v>
      </c>
      <c r="K1922" s="1" t="s">
        <v>18</v>
      </c>
      <c r="L1922" s="1" t="s">
        <v>1886</v>
      </c>
      <c r="M1922" s="1">
        <v>0.39</v>
      </c>
      <c r="N1922" s="1" t="s">
        <v>8</v>
      </c>
      <c r="O1922" s="1" t="s">
        <v>35</v>
      </c>
      <c r="P1922" s="1" t="s">
        <v>122</v>
      </c>
      <c r="Q1922" s="1" t="s">
        <v>2975</v>
      </c>
      <c r="R1922" s="1">
        <v>84663</v>
      </c>
      <c r="S1922" s="2">
        <v>42184</v>
      </c>
      <c r="T1922" s="2">
        <v>42184</v>
      </c>
      <c r="U1922" s="1">
        <v>184.19550000000001</v>
      </c>
      <c r="V1922" s="1">
        <v>9</v>
      </c>
      <c r="W1922" s="1">
        <v>266.95</v>
      </c>
      <c r="X1922" s="1">
        <v>86914</v>
      </c>
      <c r="Y1922" s="1">
        <f>Table1[[#This Row],[Unit Price]]-Table1[[#This Row],[Discount]]</f>
        <v>35.950000000000003</v>
      </c>
      <c r="Z1922" s="1" t="s">
        <v>3221</v>
      </c>
    </row>
    <row r="1923" spans="1:26" x14ac:dyDescent="0.2">
      <c r="A1923" s="3">
        <v>699</v>
      </c>
      <c r="B1923" s="3" t="s">
        <v>837</v>
      </c>
      <c r="C1923" s="3" t="s">
        <v>13</v>
      </c>
      <c r="D1923" s="3">
        <v>0.01</v>
      </c>
      <c r="E1923" s="3">
        <v>7.89</v>
      </c>
      <c r="F1923" s="3">
        <v>2.82</v>
      </c>
      <c r="G1923" s="3" t="s">
        <v>14</v>
      </c>
      <c r="H1923" s="3" t="s">
        <v>15</v>
      </c>
      <c r="I1923" s="3" t="s">
        <v>24</v>
      </c>
      <c r="J1923" s="3" t="s">
        <v>152</v>
      </c>
      <c r="K1923" s="3" t="s">
        <v>26</v>
      </c>
      <c r="L1923" s="3" t="s">
        <v>2976</v>
      </c>
      <c r="M1923" s="3">
        <v>0.4</v>
      </c>
      <c r="N1923" s="3" t="s">
        <v>8</v>
      </c>
      <c r="O1923" s="3" t="s">
        <v>35</v>
      </c>
      <c r="P1923" s="3" t="s">
        <v>66</v>
      </c>
      <c r="Q1923" s="3" t="s">
        <v>76</v>
      </c>
      <c r="R1923" s="3">
        <v>90041</v>
      </c>
      <c r="S1923" s="4">
        <v>42185</v>
      </c>
      <c r="T1923" s="4">
        <v>42186</v>
      </c>
      <c r="U1923" s="3">
        <v>38.700000000000003</v>
      </c>
      <c r="V1923" s="3">
        <v>32</v>
      </c>
      <c r="W1923" s="3">
        <v>274.26</v>
      </c>
      <c r="X1923" s="3">
        <v>36647</v>
      </c>
      <c r="Y1923" s="3">
        <f>Table1[[#This Row],[Unit Price]]-Table1[[#This Row],[Discount]]</f>
        <v>7.88</v>
      </c>
      <c r="Z1923" s="3" t="s">
        <v>3221</v>
      </c>
    </row>
    <row r="1924" spans="1:26" x14ac:dyDescent="0.2">
      <c r="A1924" s="1">
        <v>699</v>
      </c>
      <c r="B1924" s="1" t="s">
        <v>837</v>
      </c>
      <c r="C1924" s="1" t="s">
        <v>13</v>
      </c>
      <c r="D1924" s="1">
        <v>0.09</v>
      </c>
      <c r="E1924" s="1">
        <v>3.68</v>
      </c>
      <c r="F1924" s="1">
        <v>1.32</v>
      </c>
      <c r="G1924" s="1" t="s">
        <v>14</v>
      </c>
      <c r="H1924" s="1" t="s">
        <v>15</v>
      </c>
      <c r="I1924" s="1" t="s">
        <v>24</v>
      </c>
      <c r="J1924" s="1" t="s">
        <v>544</v>
      </c>
      <c r="K1924" s="1" t="s">
        <v>26</v>
      </c>
      <c r="L1924" s="1" t="s">
        <v>2502</v>
      </c>
      <c r="M1924" s="1">
        <v>0.83</v>
      </c>
      <c r="N1924" s="1" t="s">
        <v>8</v>
      </c>
      <c r="O1924" s="1" t="s">
        <v>35</v>
      </c>
      <c r="P1924" s="1" t="s">
        <v>66</v>
      </c>
      <c r="Q1924" s="1" t="s">
        <v>76</v>
      </c>
      <c r="R1924" s="1">
        <v>90041</v>
      </c>
      <c r="S1924" s="2">
        <v>42185</v>
      </c>
      <c r="T1924" s="2">
        <v>42186</v>
      </c>
      <c r="U1924" s="1">
        <v>-21.91</v>
      </c>
      <c r="V1924" s="1">
        <v>24</v>
      </c>
      <c r="W1924" s="1">
        <v>83.16</v>
      </c>
      <c r="X1924" s="1">
        <v>36647</v>
      </c>
      <c r="Y1924" s="1">
        <f>Table1[[#This Row],[Unit Price]]-Table1[[#This Row],[Discount]]</f>
        <v>3.5900000000000003</v>
      </c>
      <c r="Z1924" s="1" t="s">
        <v>3221</v>
      </c>
    </row>
    <row r="1925" spans="1:26" x14ac:dyDescent="0.2">
      <c r="A1925" s="3">
        <v>699</v>
      </c>
      <c r="B1925" s="3" t="s">
        <v>837</v>
      </c>
      <c r="C1925" s="3" t="s">
        <v>13</v>
      </c>
      <c r="D1925" s="3">
        <v>0.1</v>
      </c>
      <c r="E1925" s="3">
        <v>9.7100000000000009</v>
      </c>
      <c r="F1925" s="3">
        <v>9.4499999999999993</v>
      </c>
      <c r="G1925" s="3" t="s">
        <v>14</v>
      </c>
      <c r="H1925" s="3" t="s">
        <v>15</v>
      </c>
      <c r="I1925" s="3" t="s">
        <v>24</v>
      </c>
      <c r="J1925" s="3" t="s">
        <v>54</v>
      </c>
      <c r="K1925" s="3" t="s">
        <v>49</v>
      </c>
      <c r="L1925" s="3" t="s">
        <v>1179</v>
      </c>
      <c r="M1925" s="3">
        <v>0.6</v>
      </c>
      <c r="N1925" s="3" t="s">
        <v>8</v>
      </c>
      <c r="O1925" s="3" t="s">
        <v>35</v>
      </c>
      <c r="P1925" s="3" t="s">
        <v>66</v>
      </c>
      <c r="Q1925" s="3" t="s">
        <v>76</v>
      </c>
      <c r="R1925" s="3">
        <v>90041</v>
      </c>
      <c r="S1925" s="4">
        <v>42185</v>
      </c>
      <c r="T1925" s="4">
        <v>42188</v>
      </c>
      <c r="U1925" s="3">
        <v>-119.77</v>
      </c>
      <c r="V1925" s="3">
        <v>27</v>
      </c>
      <c r="W1925" s="3">
        <v>261.93</v>
      </c>
      <c r="X1925" s="3">
        <v>36647</v>
      </c>
      <c r="Y1925" s="3">
        <f>Table1[[#This Row],[Unit Price]]-Table1[[#This Row],[Discount]]</f>
        <v>9.6100000000000012</v>
      </c>
      <c r="Z1925" s="3" t="s">
        <v>3221</v>
      </c>
    </row>
    <row r="1926" spans="1:26" x14ac:dyDescent="0.2">
      <c r="A1926" s="1">
        <v>702</v>
      </c>
      <c r="B1926" s="1" t="s">
        <v>2252</v>
      </c>
      <c r="C1926" s="1" t="s">
        <v>13</v>
      </c>
      <c r="D1926" s="1">
        <v>0.01</v>
      </c>
      <c r="E1926" s="1">
        <v>7.89</v>
      </c>
      <c r="F1926" s="1">
        <v>2.82</v>
      </c>
      <c r="G1926" s="1" t="s">
        <v>14</v>
      </c>
      <c r="H1926" s="1" t="s">
        <v>15</v>
      </c>
      <c r="I1926" s="1" t="s">
        <v>24</v>
      </c>
      <c r="J1926" s="1" t="s">
        <v>152</v>
      </c>
      <c r="K1926" s="1" t="s">
        <v>26</v>
      </c>
      <c r="L1926" s="1" t="s">
        <v>2976</v>
      </c>
      <c r="M1926" s="1">
        <v>0.4</v>
      </c>
      <c r="N1926" s="1" t="s">
        <v>8</v>
      </c>
      <c r="O1926" s="1" t="s">
        <v>35</v>
      </c>
      <c r="P1926" s="1" t="s">
        <v>66</v>
      </c>
      <c r="Q1926" s="1" t="s">
        <v>2253</v>
      </c>
      <c r="R1926" s="1">
        <v>95404</v>
      </c>
      <c r="S1926" s="2">
        <v>42185</v>
      </c>
      <c r="T1926" s="2">
        <v>42186</v>
      </c>
      <c r="U1926" s="1">
        <v>46.44</v>
      </c>
      <c r="V1926" s="1">
        <v>8</v>
      </c>
      <c r="W1926" s="1">
        <v>68.56</v>
      </c>
      <c r="X1926" s="1">
        <v>87979</v>
      </c>
      <c r="Y1926" s="1">
        <f>Table1[[#This Row],[Unit Price]]-Table1[[#This Row],[Discount]]</f>
        <v>7.88</v>
      </c>
      <c r="Z1926" s="1" t="s">
        <v>3221</v>
      </c>
    </row>
    <row r="1927" spans="1:26" x14ac:dyDescent="0.2">
      <c r="A1927" s="3">
        <v>702</v>
      </c>
      <c r="B1927" s="3" t="s">
        <v>2252</v>
      </c>
      <c r="C1927" s="3" t="s">
        <v>13</v>
      </c>
      <c r="D1927" s="3">
        <v>0.09</v>
      </c>
      <c r="E1927" s="3">
        <v>3.68</v>
      </c>
      <c r="F1927" s="3">
        <v>1.32</v>
      </c>
      <c r="G1927" s="3" t="s">
        <v>14</v>
      </c>
      <c r="H1927" s="3" t="s">
        <v>15</v>
      </c>
      <c r="I1927" s="3" t="s">
        <v>24</v>
      </c>
      <c r="J1927" s="3" t="s">
        <v>544</v>
      </c>
      <c r="K1927" s="3" t="s">
        <v>26</v>
      </c>
      <c r="L1927" s="3" t="s">
        <v>2502</v>
      </c>
      <c r="M1927" s="3">
        <v>0.83</v>
      </c>
      <c r="N1927" s="3" t="s">
        <v>8</v>
      </c>
      <c r="O1927" s="3" t="s">
        <v>35</v>
      </c>
      <c r="P1927" s="3" t="s">
        <v>66</v>
      </c>
      <c r="Q1927" s="3" t="s">
        <v>2253</v>
      </c>
      <c r="R1927" s="3">
        <v>95404</v>
      </c>
      <c r="S1927" s="4">
        <v>42185</v>
      </c>
      <c r="T1927" s="4">
        <v>42186</v>
      </c>
      <c r="U1927" s="3">
        <v>-17.527999999999999</v>
      </c>
      <c r="V1927" s="3">
        <v>6</v>
      </c>
      <c r="W1927" s="3">
        <v>20.79</v>
      </c>
      <c r="X1927" s="3">
        <v>87979</v>
      </c>
      <c r="Y1927" s="3">
        <f>Table1[[#This Row],[Unit Price]]-Table1[[#This Row],[Discount]]</f>
        <v>3.5900000000000003</v>
      </c>
      <c r="Z1927" s="3" t="s">
        <v>3221</v>
      </c>
    </row>
    <row r="1928" spans="1:26" x14ac:dyDescent="0.2">
      <c r="A1928" s="1">
        <v>702</v>
      </c>
      <c r="B1928" s="1" t="s">
        <v>2252</v>
      </c>
      <c r="C1928" s="1" t="s">
        <v>13</v>
      </c>
      <c r="D1928" s="1">
        <v>0.1</v>
      </c>
      <c r="E1928" s="1">
        <v>9.7100000000000009</v>
      </c>
      <c r="F1928" s="1">
        <v>9.4499999999999993</v>
      </c>
      <c r="G1928" s="1" t="s">
        <v>14</v>
      </c>
      <c r="H1928" s="1" t="s">
        <v>15</v>
      </c>
      <c r="I1928" s="1" t="s">
        <v>24</v>
      </c>
      <c r="J1928" s="1" t="s">
        <v>54</v>
      </c>
      <c r="K1928" s="1" t="s">
        <v>49</v>
      </c>
      <c r="L1928" s="1" t="s">
        <v>1179</v>
      </c>
      <c r="M1928" s="1">
        <v>0.6</v>
      </c>
      <c r="N1928" s="1" t="s">
        <v>8</v>
      </c>
      <c r="O1928" s="1" t="s">
        <v>35</v>
      </c>
      <c r="P1928" s="1" t="s">
        <v>66</v>
      </c>
      <c r="Q1928" s="1" t="s">
        <v>2253</v>
      </c>
      <c r="R1928" s="1">
        <v>95404</v>
      </c>
      <c r="S1928" s="2">
        <v>42185</v>
      </c>
      <c r="T1928" s="2">
        <v>42188</v>
      </c>
      <c r="U1928" s="1">
        <v>-95.816000000000003</v>
      </c>
      <c r="V1928" s="1">
        <v>7</v>
      </c>
      <c r="W1928" s="1">
        <v>67.91</v>
      </c>
      <c r="X1928" s="1">
        <v>87979</v>
      </c>
      <c r="Y1928" s="1">
        <f>Table1[[#This Row],[Unit Price]]-Table1[[#This Row],[Discount]]</f>
        <v>9.6100000000000012</v>
      </c>
      <c r="Z1928" s="1" t="s">
        <v>3221</v>
      </c>
    </row>
    <row r="1929" spans="1:26" x14ac:dyDescent="0.2">
      <c r="A1929" s="3">
        <v>1307</v>
      </c>
      <c r="B1929" s="3" t="s">
        <v>2977</v>
      </c>
      <c r="C1929" s="3" t="s">
        <v>23</v>
      </c>
      <c r="D1929" s="3">
        <v>0.04</v>
      </c>
      <c r="E1929" s="3">
        <v>8.33</v>
      </c>
      <c r="F1929" s="3">
        <v>1.99</v>
      </c>
      <c r="G1929" s="3" t="s">
        <v>14</v>
      </c>
      <c r="H1929" s="3" t="s">
        <v>3</v>
      </c>
      <c r="I1929" s="3" t="s">
        <v>16</v>
      </c>
      <c r="J1929" s="3" t="s">
        <v>17</v>
      </c>
      <c r="K1929" s="3" t="s">
        <v>18</v>
      </c>
      <c r="L1929" s="3" t="s">
        <v>1150</v>
      </c>
      <c r="M1929" s="3">
        <v>0.52</v>
      </c>
      <c r="N1929" s="3" t="s">
        <v>8</v>
      </c>
      <c r="O1929" s="3" t="s">
        <v>35</v>
      </c>
      <c r="P1929" s="3" t="s">
        <v>115</v>
      </c>
      <c r="Q1929" s="3" t="s">
        <v>2261</v>
      </c>
      <c r="R1929" s="3">
        <v>97420</v>
      </c>
      <c r="S1929" s="4">
        <v>42185</v>
      </c>
      <c r="T1929" s="4">
        <v>42192</v>
      </c>
      <c r="U1929" s="3">
        <v>44.892000000000003</v>
      </c>
      <c r="V1929" s="3">
        <v>16</v>
      </c>
      <c r="W1929" s="3">
        <v>131.26</v>
      </c>
      <c r="X1929" s="3">
        <v>91451</v>
      </c>
      <c r="Y1929" s="3">
        <f>Table1[[#This Row],[Unit Price]]-Table1[[#This Row],[Discount]]</f>
        <v>8.2900000000000009</v>
      </c>
      <c r="Z1929" s="3" t="s">
        <v>3221</v>
      </c>
    </row>
    <row r="1930" spans="1:26" x14ac:dyDescent="0.2">
      <c r="A1930" s="1">
        <v>2089</v>
      </c>
      <c r="B1930" s="1" t="s">
        <v>2978</v>
      </c>
      <c r="C1930" s="1" t="s">
        <v>23</v>
      </c>
      <c r="D1930" s="1">
        <v>0.06</v>
      </c>
      <c r="E1930" s="1">
        <v>38.06</v>
      </c>
      <c r="F1930" s="1">
        <v>4.5</v>
      </c>
      <c r="G1930" s="1" t="s">
        <v>14</v>
      </c>
      <c r="H1930" s="1" t="s">
        <v>70</v>
      </c>
      <c r="I1930" s="1" t="s">
        <v>24</v>
      </c>
      <c r="J1930" s="1" t="s">
        <v>71</v>
      </c>
      <c r="K1930" s="1" t="s">
        <v>49</v>
      </c>
      <c r="L1930" s="1" t="s">
        <v>2979</v>
      </c>
      <c r="M1930" s="1">
        <v>0.56000000000000005</v>
      </c>
      <c r="N1930" s="1" t="s">
        <v>8</v>
      </c>
      <c r="O1930" s="1" t="s">
        <v>87</v>
      </c>
      <c r="P1930" s="1" t="s">
        <v>88</v>
      </c>
      <c r="Q1930" s="1" t="s">
        <v>2980</v>
      </c>
      <c r="R1930" s="1">
        <v>10956</v>
      </c>
      <c r="S1930" s="2">
        <v>42185</v>
      </c>
      <c r="T1930" s="2">
        <v>42191</v>
      </c>
      <c r="U1930" s="1">
        <v>450.45960000000002</v>
      </c>
      <c r="V1930" s="1">
        <v>17</v>
      </c>
      <c r="W1930" s="1">
        <v>652.84</v>
      </c>
      <c r="X1930" s="1">
        <v>88348</v>
      </c>
      <c r="Y1930" s="1">
        <f>Table1[[#This Row],[Unit Price]]-Table1[[#This Row],[Discount]]</f>
        <v>38</v>
      </c>
      <c r="Z1930" s="1" t="s">
        <v>3222</v>
      </c>
    </row>
    <row r="1931" spans="1:26" x14ac:dyDescent="0.2">
      <c r="A1931" s="3">
        <v>2089</v>
      </c>
      <c r="B1931" s="3" t="s">
        <v>2978</v>
      </c>
      <c r="C1931" s="3" t="s">
        <v>23</v>
      </c>
      <c r="D1931" s="3">
        <v>0.08</v>
      </c>
      <c r="E1931" s="3">
        <v>599.99</v>
      </c>
      <c r="F1931" s="3">
        <v>24.49</v>
      </c>
      <c r="G1931" s="3" t="s">
        <v>14</v>
      </c>
      <c r="H1931" s="3" t="s">
        <v>70</v>
      </c>
      <c r="I1931" s="3" t="s">
        <v>16</v>
      </c>
      <c r="J1931" s="3" t="s">
        <v>39</v>
      </c>
      <c r="K1931" s="3" t="s">
        <v>40</v>
      </c>
      <c r="L1931" s="3" t="s">
        <v>2981</v>
      </c>
      <c r="M1931" s="3">
        <v>0.37</v>
      </c>
      <c r="N1931" s="3" t="s">
        <v>8</v>
      </c>
      <c r="O1931" s="3" t="s">
        <v>87</v>
      </c>
      <c r="P1931" s="3" t="s">
        <v>88</v>
      </c>
      <c r="Q1931" s="3" t="s">
        <v>2980</v>
      </c>
      <c r="R1931" s="3">
        <v>10956</v>
      </c>
      <c r="S1931" s="4">
        <v>42185</v>
      </c>
      <c r="T1931" s="4">
        <v>42193</v>
      </c>
      <c r="U1931" s="3">
        <v>8798.1831000000002</v>
      </c>
      <c r="V1931" s="3">
        <v>22</v>
      </c>
      <c r="W1931" s="3">
        <v>12750.99</v>
      </c>
      <c r="X1931" s="3">
        <v>88348</v>
      </c>
      <c r="Y1931" s="3">
        <f>Table1[[#This Row],[Unit Price]]-Table1[[#This Row],[Discount]]</f>
        <v>599.91</v>
      </c>
      <c r="Z1931" s="3" t="s">
        <v>3222</v>
      </c>
    </row>
    <row r="1932" spans="1:26" x14ac:dyDescent="0.2">
      <c r="A1932" s="1">
        <v>2089</v>
      </c>
      <c r="B1932" s="1" t="s">
        <v>2978</v>
      </c>
      <c r="C1932" s="1" t="s">
        <v>23</v>
      </c>
      <c r="D1932" s="1">
        <v>0.1</v>
      </c>
      <c r="E1932" s="1">
        <v>3.98</v>
      </c>
      <c r="F1932" s="1">
        <v>2.97</v>
      </c>
      <c r="G1932" s="1" t="s">
        <v>63</v>
      </c>
      <c r="H1932" s="1" t="s">
        <v>70</v>
      </c>
      <c r="I1932" s="1" t="s">
        <v>24</v>
      </c>
      <c r="J1932" s="1" t="s">
        <v>64</v>
      </c>
      <c r="K1932" s="1" t="s">
        <v>26</v>
      </c>
      <c r="L1932" s="1" t="s">
        <v>2982</v>
      </c>
      <c r="M1932" s="1">
        <v>0.35</v>
      </c>
      <c r="N1932" s="1" t="s">
        <v>8</v>
      </c>
      <c r="O1932" s="1" t="s">
        <v>87</v>
      </c>
      <c r="P1932" s="1" t="s">
        <v>88</v>
      </c>
      <c r="Q1932" s="1" t="s">
        <v>2980</v>
      </c>
      <c r="R1932" s="1">
        <v>10956</v>
      </c>
      <c r="S1932" s="2">
        <v>42185</v>
      </c>
      <c r="T1932" s="2">
        <v>42189</v>
      </c>
      <c r="U1932" s="1">
        <v>-5.3849999999999998</v>
      </c>
      <c r="V1932" s="1">
        <v>5</v>
      </c>
      <c r="W1932" s="1">
        <v>20.54</v>
      </c>
      <c r="X1932" s="1">
        <v>88348</v>
      </c>
      <c r="Y1932" s="1">
        <f>Table1[[#This Row],[Unit Price]]-Table1[[#This Row],[Discount]]</f>
        <v>3.88</v>
      </c>
      <c r="Z1932" s="1" t="s">
        <v>3222</v>
      </c>
    </row>
    <row r="1933" spans="1:26" x14ac:dyDescent="0.2">
      <c r="A1933" s="3">
        <v>2882</v>
      </c>
      <c r="B1933" s="3" t="s">
        <v>647</v>
      </c>
      <c r="C1933" s="3" t="s">
        <v>23</v>
      </c>
      <c r="D1933" s="3">
        <v>0.05</v>
      </c>
      <c r="E1933" s="3">
        <v>63.94</v>
      </c>
      <c r="F1933" s="3">
        <v>14.48</v>
      </c>
      <c r="G1933" s="3" t="s">
        <v>63</v>
      </c>
      <c r="H1933" s="3" t="s">
        <v>15</v>
      </c>
      <c r="I1933" s="3" t="s">
        <v>4</v>
      </c>
      <c r="J1933" s="3" t="s">
        <v>102</v>
      </c>
      <c r="K1933" s="3" t="s">
        <v>49</v>
      </c>
      <c r="L1933" s="3" t="s">
        <v>1970</v>
      </c>
      <c r="M1933" s="3">
        <v>0.46</v>
      </c>
      <c r="N1933" s="3" t="s">
        <v>8</v>
      </c>
      <c r="O1933" s="3" t="s">
        <v>9</v>
      </c>
      <c r="P1933" s="3" t="s">
        <v>73</v>
      </c>
      <c r="Q1933" s="3" t="s">
        <v>649</v>
      </c>
      <c r="R1933" s="3">
        <v>28206</v>
      </c>
      <c r="S1933" s="4">
        <v>42185</v>
      </c>
      <c r="T1933" s="4">
        <v>42192</v>
      </c>
      <c r="U1933" s="3">
        <v>270.87430000000001</v>
      </c>
      <c r="V1933" s="3">
        <v>21</v>
      </c>
      <c r="W1933" s="3">
        <v>1336.35</v>
      </c>
      <c r="X1933" s="3">
        <v>40224</v>
      </c>
      <c r="Y1933" s="3">
        <f>Table1[[#This Row],[Unit Price]]-Table1[[#This Row],[Discount]]</f>
        <v>63.89</v>
      </c>
      <c r="Z1933" s="3" t="s">
        <v>3219</v>
      </c>
    </row>
    <row r="1934" spans="1:26" x14ac:dyDescent="0.2">
      <c r="A1934" s="1">
        <v>2885</v>
      </c>
      <c r="B1934" s="1" t="s">
        <v>2983</v>
      </c>
      <c r="C1934" s="1" t="s">
        <v>23</v>
      </c>
      <c r="D1934" s="1">
        <v>0.05</v>
      </c>
      <c r="E1934" s="1">
        <v>63.94</v>
      </c>
      <c r="F1934" s="1">
        <v>14.48</v>
      </c>
      <c r="G1934" s="1" t="s">
        <v>63</v>
      </c>
      <c r="H1934" s="1" t="s">
        <v>15</v>
      </c>
      <c r="I1934" s="1" t="s">
        <v>4</v>
      </c>
      <c r="J1934" s="1" t="s">
        <v>102</v>
      </c>
      <c r="K1934" s="1" t="s">
        <v>49</v>
      </c>
      <c r="L1934" s="1" t="s">
        <v>1970</v>
      </c>
      <c r="M1934" s="1">
        <v>0.46</v>
      </c>
      <c r="N1934" s="1" t="s">
        <v>8</v>
      </c>
      <c r="O1934" s="1" t="s">
        <v>87</v>
      </c>
      <c r="P1934" s="1" t="s">
        <v>293</v>
      </c>
      <c r="Q1934" s="1" t="s">
        <v>2984</v>
      </c>
      <c r="R1934" s="1">
        <v>44133</v>
      </c>
      <c r="S1934" s="2">
        <v>42185</v>
      </c>
      <c r="T1934" s="2">
        <v>42192</v>
      </c>
      <c r="U1934" s="1">
        <v>219.54419999999999</v>
      </c>
      <c r="V1934" s="1">
        <v>5</v>
      </c>
      <c r="W1934" s="1">
        <v>318.18</v>
      </c>
      <c r="X1934" s="1">
        <v>87634</v>
      </c>
      <c r="Y1934" s="1">
        <f>Table1[[#This Row],[Unit Price]]-Table1[[#This Row],[Discount]]</f>
        <v>63.89</v>
      </c>
      <c r="Z1934" s="1" t="s">
        <v>3222</v>
      </c>
    </row>
    <row r="1935" spans="1:26" x14ac:dyDescent="0.2">
      <c r="A1935" s="3">
        <v>1384</v>
      </c>
      <c r="B1935" s="3" t="s">
        <v>2767</v>
      </c>
      <c r="C1935" s="3" t="s">
        <v>46</v>
      </c>
      <c r="D1935" s="3">
        <v>7.0000000000000007E-2</v>
      </c>
      <c r="E1935" s="3">
        <v>11.29</v>
      </c>
      <c r="F1935" s="3">
        <v>5.03</v>
      </c>
      <c r="G1935" s="3" t="s">
        <v>14</v>
      </c>
      <c r="H1935" s="3" t="s">
        <v>15</v>
      </c>
      <c r="I1935" s="3" t="s">
        <v>24</v>
      </c>
      <c r="J1935" s="3" t="s">
        <v>54</v>
      </c>
      <c r="K1935" s="3" t="s">
        <v>49</v>
      </c>
      <c r="L1935" s="3" t="s">
        <v>1236</v>
      </c>
      <c r="M1935" s="3">
        <v>0.59</v>
      </c>
      <c r="N1935" s="3" t="s">
        <v>8</v>
      </c>
      <c r="O1935" s="3" t="s">
        <v>9</v>
      </c>
      <c r="P1935" s="3" t="s">
        <v>218</v>
      </c>
      <c r="Q1935" s="3" t="s">
        <v>2708</v>
      </c>
      <c r="R1935" s="3">
        <v>22304</v>
      </c>
      <c r="S1935" s="4">
        <v>42185</v>
      </c>
      <c r="T1935" s="4">
        <v>42187</v>
      </c>
      <c r="U1935" s="3">
        <v>-163.03</v>
      </c>
      <c r="V1935" s="3">
        <v>11</v>
      </c>
      <c r="W1935" s="3">
        <v>123.18</v>
      </c>
      <c r="X1935" s="3">
        <v>89407</v>
      </c>
      <c r="Y1935" s="3">
        <f>Table1[[#This Row],[Unit Price]]-Table1[[#This Row],[Discount]]</f>
        <v>11.219999999999999</v>
      </c>
      <c r="Z1935" s="3" t="s">
        <v>3219</v>
      </c>
    </row>
    <row r="1936" spans="1:26" x14ac:dyDescent="0.2">
      <c r="A1936" s="1">
        <v>1472</v>
      </c>
      <c r="B1936" s="1" t="s">
        <v>2645</v>
      </c>
      <c r="C1936" s="1" t="s">
        <v>46</v>
      </c>
      <c r="D1936" s="1">
        <v>0.02</v>
      </c>
      <c r="E1936" s="1">
        <v>30.98</v>
      </c>
      <c r="F1936" s="1">
        <v>6.5</v>
      </c>
      <c r="G1936" s="1" t="s">
        <v>63</v>
      </c>
      <c r="H1936" s="1" t="s">
        <v>47</v>
      </c>
      <c r="I1936" s="1" t="s">
        <v>16</v>
      </c>
      <c r="J1936" s="1" t="s">
        <v>17</v>
      </c>
      <c r="K1936" s="1" t="s">
        <v>49</v>
      </c>
      <c r="L1936" s="1" t="s">
        <v>2831</v>
      </c>
      <c r="M1936" s="1">
        <v>0.79</v>
      </c>
      <c r="N1936" s="1" t="s">
        <v>8</v>
      </c>
      <c r="O1936" s="1" t="s">
        <v>87</v>
      </c>
      <c r="P1936" s="1" t="s">
        <v>293</v>
      </c>
      <c r="Q1936" s="1" t="s">
        <v>2646</v>
      </c>
      <c r="R1936" s="1">
        <v>44145</v>
      </c>
      <c r="S1936" s="2">
        <v>42185</v>
      </c>
      <c r="T1936" s="2">
        <v>42186</v>
      </c>
      <c r="U1936" s="1">
        <v>-44.624000000000002</v>
      </c>
      <c r="V1936" s="1">
        <v>17</v>
      </c>
      <c r="W1936" s="1">
        <v>552.89</v>
      </c>
      <c r="X1936" s="1">
        <v>87078</v>
      </c>
      <c r="Y1936" s="1">
        <f>Table1[[#This Row],[Unit Price]]-Table1[[#This Row],[Discount]]</f>
        <v>30.96</v>
      </c>
      <c r="Z1936" s="1" t="s">
        <v>3222</v>
      </c>
    </row>
    <row r="1937" spans="1:26" x14ac:dyDescent="0.2">
      <c r="A1937" s="6">
        <v>2276</v>
      </c>
      <c r="B1937" s="6" t="s">
        <v>2985</v>
      </c>
      <c r="C1937" s="6" t="s">
        <v>46</v>
      </c>
      <c r="D1937" s="6">
        <v>0.01</v>
      </c>
      <c r="E1937" s="6">
        <v>195.99</v>
      </c>
      <c r="F1937" s="6">
        <v>8.99</v>
      </c>
      <c r="G1937" s="6" t="s">
        <v>14</v>
      </c>
      <c r="H1937" s="6" t="s">
        <v>15</v>
      </c>
      <c r="I1937" s="6" t="s">
        <v>16</v>
      </c>
      <c r="J1937" s="6" t="s">
        <v>111</v>
      </c>
      <c r="K1937" s="6" t="s">
        <v>49</v>
      </c>
      <c r="L1937" s="6" t="s">
        <v>1319</v>
      </c>
      <c r="M1937" s="6">
        <v>0.6</v>
      </c>
      <c r="N1937" s="6" t="s">
        <v>8</v>
      </c>
      <c r="O1937" s="6" t="s">
        <v>87</v>
      </c>
      <c r="P1937" s="6" t="s">
        <v>88</v>
      </c>
      <c r="Q1937" s="6" t="s">
        <v>2986</v>
      </c>
      <c r="R1937" s="6">
        <v>14304</v>
      </c>
      <c r="S1937" s="7">
        <v>42185</v>
      </c>
      <c r="T1937" s="7">
        <v>42185</v>
      </c>
      <c r="U1937" s="6">
        <v>2653.7813999999998</v>
      </c>
      <c r="V1937" s="6">
        <v>22</v>
      </c>
      <c r="W1937" s="6">
        <v>3846.06</v>
      </c>
      <c r="X1937" s="6">
        <v>91502</v>
      </c>
      <c r="Y1937" s="6">
        <f>Table1[[#This Row],[Unit Price]]-Table1[[#This Row],[Discount]]</f>
        <v>195.98000000000002</v>
      </c>
      <c r="Z1937" s="6" t="s">
        <v>3222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2E6F-B99E-4306-9264-E2BB805D410C}">
  <dimension ref="B2:P192"/>
  <sheetViews>
    <sheetView zoomScale="90" zoomScaleNormal="90" workbookViewId="0">
      <selection activeCell="U13" sqref="U13"/>
    </sheetView>
  </sheetViews>
  <sheetFormatPr defaultRowHeight="14.25" x14ac:dyDescent="0.2"/>
  <cols>
    <col min="2" max="2" width="30.375" bestFit="1" customWidth="1"/>
    <col min="3" max="3" width="12.75" bestFit="1" customWidth="1"/>
    <col min="4" max="4" width="9.875" customWidth="1"/>
    <col min="5" max="5" width="20.5" bestFit="1" customWidth="1"/>
    <col min="6" max="6" width="15.125" bestFit="1" customWidth="1"/>
    <col min="7" max="7" width="16.75" bestFit="1" customWidth="1"/>
    <col min="8" max="8" width="13.625" bestFit="1" customWidth="1"/>
    <col min="9" max="9" width="15.125" bestFit="1" customWidth="1"/>
    <col min="10" max="10" width="20.5" bestFit="1" customWidth="1"/>
    <col min="11" max="13" width="12" bestFit="1" customWidth="1"/>
    <col min="14" max="14" width="13.625" bestFit="1" customWidth="1"/>
    <col min="15" max="15" width="12.5" bestFit="1" customWidth="1"/>
    <col min="16" max="16" width="12.375" bestFit="1" customWidth="1"/>
    <col min="17" max="17" width="9.875" customWidth="1"/>
    <col min="18" max="19" width="8.75" bestFit="1" customWidth="1"/>
    <col min="20" max="20" width="9.875" bestFit="1" customWidth="1"/>
    <col min="21" max="21" width="18" bestFit="1" customWidth="1"/>
    <col min="22" max="22" width="7.875" bestFit="1" customWidth="1"/>
    <col min="23" max="23" width="8.625" bestFit="1" customWidth="1"/>
    <col min="24" max="25" width="7.875" bestFit="1" customWidth="1"/>
    <col min="26" max="26" width="8.25" bestFit="1" customWidth="1"/>
    <col min="27" max="28" width="7.875" bestFit="1" customWidth="1"/>
    <col min="29" max="29" width="9.625" bestFit="1" customWidth="1"/>
    <col min="30" max="30" width="9.75" bestFit="1" customWidth="1"/>
    <col min="31" max="31" width="7.875" bestFit="1" customWidth="1"/>
    <col min="32" max="32" width="9.875" bestFit="1" customWidth="1"/>
    <col min="33" max="33" width="14" bestFit="1" customWidth="1"/>
    <col min="34" max="34" width="9.625" bestFit="1" customWidth="1"/>
    <col min="35" max="35" width="10.875" bestFit="1" customWidth="1"/>
    <col min="36" max="36" width="11.125" bestFit="1" customWidth="1"/>
    <col min="37" max="37" width="9.25" bestFit="1" customWidth="1"/>
    <col min="38" max="38" width="9.5" bestFit="1" customWidth="1"/>
    <col min="39" max="39" width="9.75" bestFit="1" customWidth="1"/>
    <col min="40" max="40" width="8.375" bestFit="1" customWidth="1"/>
    <col min="41" max="41" width="15" bestFit="1" customWidth="1"/>
    <col min="42" max="42" width="11.375" bestFit="1" customWidth="1"/>
    <col min="43" max="43" width="12.25" bestFit="1" customWidth="1"/>
    <col min="44" max="44" width="10" bestFit="1" customWidth="1"/>
    <col min="45" max="45" width="13.875" bestFit="1" customWidth="1"/>
    <col min="46" max="46" width="12.75" bestFit="1" customWidth="1"/>
    <col min="47" max="47" width="7.875" bestFit="1" customWidth="1"/>
    <col min="48" max="48" width="10.375" bestFit="1" customWidth="1"/>
    <col min="49" max="49" width="8.25" bestFit="1" customWidth="1"/>
    <col min="50" max="50" width="12.75" bestFit="1" customWidth="1"/>
    <col min="51" max="51" width="12.5" bestFit="1" customWidth="1"/>
    <col min="52" max="52" width="13.875" bestFit="1" customWidth="1"/>
    <col min="53" max="53" width="12.75" bestFit="1" customWidth="1"/>
    <col min="54" max="54" width="10.875" bestFit="1" customWidth="1"/>
    <col min="55" max="56" width="7.875" bestFit="1" customWidth="1"/>
    <col min="57" max="57" width="9.375" bestFit="1" customWidth="1"/>
    <col min="58" max="58" width="8.5" bestFit="1" customWidth="1"/>
    <col min="59" max="59" width="11.875" bestFit="1" customWidth="1"/>
    <col min="60" max="60" width="13.125" bestFit="1" customWidth="1"/>
    <col min="61" max="61" width="10.5" bestFit="1" customWidth="1"/>
    <col min="62" max="62" width="10" bestFit="1" customWidth="1"/>
    <col min="63" max="63" width="9.875" bestFit="1" customWidth="1"/>
  </cols>
  <sheetData>
    <row r="2" spans="2:16" ht="15" x14ac:dyDescent="0.25">
      <c r="B2" s="37" t="s">
        <v>3241</v>
      </c>
      <c r="C2" s="37"/>
      <c r="D2" s="37"/>
      <c r="E2" s="37"/>
      <c r="F2" s="37"/>
      <c r="H2" s="11" t="s">
        <v>3030</v>
      </c>
      <c r="I2" s="11" t="s">
        <v>3031</v>
      </c>
    </row>
    <row r="3" spans="2:16" ht="15" x14ac:dyDescent="0.25">
      <c r="B3" s="37" t="s">
        <v>3242</v>
      </c>
      <c r="C3" s="37"/>
      <c r="D3" s="37"/>
      <c r="E3" s="37"/>
      <c r="F3" s="37"/>
      <c r="H3" s="11" t="s">
        <v>3028</v>
      </c>
      <c r="I3" s="24" t="s">
        <v>28</v>
      </c>
      <c r="J3" s="24" t="s">
        <v>87</v>
      </c>
      <c r="K3" s="24" t="s">
        <v>9</v>
      </c>
      <c r="L3" s="24" t="s">
        <v>35</v>
      </c>
      <c r="M3" s="24" t="s">
        <v>3029</v>
      </c>
    </row>
    <row r="4" spans="2:16" x14ac:dyDescent="0.2">
      <c r="H4" s="25" t="s">
        <v>3032</v>
      </c>
      <c r="I4" s="14">
        <v>59702.73</v>
      </c>
      <c r="J4" s="14">
        <v>59185.16</v>
      </c>
      <c r="K4" s="14">
        <v>73062.34</v>
      </c>
      <c r="L4" s="14">
        <v>73048.319999999992</v>
      </c>
      <c r="M4" s="14">
        <v>264998.55</v>
      </c>
    </row>
    <row r="5" spans="2:16" x14ac:dyDescent="0.2">
      <c r="B5" s="11" t="s">
        <v>3028</v>
      </c>
      <c r="C5" t="s">
        <v>3030</v>
      </c>
      <c r="E5" s="11" t="s">
        <v>3028</v>
      </c>
      <c r="F5" t="s">
        <v>3030</v>
      </c>
      <c r="H5" s="25" t="s">
        <v>3033</v>
      </c>
      <c r="I5" s="14">
        <v>70282.439999999973</v>
      </c>
      <c r="J5" s="14">
        <v>69109.8</v>
      </c>
      <c r="K5" s="14">
        <v>31754.39</v>
      </c>
      <c r="L5" s="14">
        <v>154355.81000000003</v>
      </c>
      <c r="M5" s="14">
        <v>325502.44000000006</v>
      </c>
    </row>
    <row r="6" spans="2:16" x14ac:dyDescent="0.2">
      <c r="B6" s="25" t="s">
        <v>28</v>
      </c>
      <c r="C6" s="14">
        <v>441445.61999999982</v>
      </c>
      <c r="E6" s="25" t="s">
        <v>1</v>
      </c>
      <c r="F6" s="14">
        <v>429399.01000000013</v>
      </c>
      <c r="H6" s="25" t="s">
        <v>3034</v>
      </c>
      <c r="I6" s="14">
        <v>62075.31</v>
      </c>
      <c r="J6" s="14">
        <v>59137.039999999994</v>
      </c>
      <c r="K6" s="14">
        <v>77874.78</v>
      </c>
      <c r="L6" s="14">
        <v>66080</v>
      </c>
      <c r="M6" s="14">
        <v>265167.13</v>
      </c>
    </row>
    <row r="7" spans="2:16" x14ac:dyDescent="0.2">
      <c r="B7" s="25" t="s">
        <v>87</v>
      </c>
      <c r="C7" s="14">
        <v>584724.18999999983</v>
      </c>
      <c r="E7" s="25" t="s">
        <v>13</v>
      </c>
      <c r="F7" s="14">
        <v>299342.24999999959</v>
      </c>
      <c r="H7" s="25" t="s">
        <v>3035</v>
      </c>
      <c r="I7" s="14">
        <v>64058.379999999983</v>
      </c>
      <c r="J7" s="14">
        <v>189208.29000000004</v>
      </c>
      <c r="K7" s="14">
        <v>58285.109999999986</v>
      </c>
      <c r="L7" s="14">
        <v>72477.409999999974</v>
      </c>
      <c r="M7" s="14">
        <v>384029.19</v>
      </c>
    </row>
    <row r="8" spans="2:16" x14ac:dyDescent="0.2">
      <c r="B8" s="25" t="s">
        <v>9</v>
      </c>
      <c r="C8" s="14">
        <v>341328.31999999966</v>
      </c>
      <c r="E8" s="25" t="s">
        <v>23</v>
      </c>
      <c r="F8" s="14">
        <v>370698.45000000013</v>
      </c>
      <c r="H8" s="25" t="s">
        <v>3036</v>
      </c>
      <c r="I8" s="14">
        <v>79253.140000000058</v>
      </c>
      <c r="J8" s="14">
        <v>84858.810000000012</v>
      </c>
      <c r="K8" s="14">
        <v>50887.390000000007</v>
      </c>
      <c r="L8" s="14">
        <v>75231.509999999995</v>
      </c>
      <c r="M8" s="14">
        <v>290230.85000000009</v>
      </c>
    </row>
    <row r="9" spans="2:16" x14ac:dyDescent="0.2">
      <c r="B9" s="25" t="s">
        <v>35</v>
      </c>
      <c r="C9" s="14">
        <v>514026.64000000019</v>
      </c>
      <c r="E9" s="25" t="s">
        <v>92</v>
      </c>
      <c r="F9" s="14">
        <v>368933.21000000008</v>
      </c>
      <c r="H9" s="25" t="s">
        <v>3037</v>
      </c>
      <c r="I9" s="14">
        <v>106073.62000000001</v>
      </c>
      <c r="J9" s="14">
        <v>123225.08999999997</v>
      </c>
      <c r="K9" s="14">
        <v>49464.309999999976</v>
      </c>
      <c r="L9" s="14">
        <v>72833.589999999967</v>
      </c>
      <c r="M9" s="14">
        <v>351596.60999999993</v>
      </c>
      <c r="N9" s="14"/>
      <c r="O9" s="14"/>
    </row>
    <row r="10" spans="2:16" x14ac:dyDescent="0.2">
      <c r="B10" s="25" t="s">
        <v>3029</v>
      </c>
      <c r="C10" s="14">
        <v>1881524.7699999993</v>
      </c>
      <c r="E10" s="25" t="s">
        <v>46</v>
      </c>
      <c r="F10" s="14">
        <v>413151.84999999969</v>
      </c>
      <c r="H10" s="25" t="s">
        <v>3029</v>
      </c>
      <c r="I10" s="14">
        <v>441445.62</v>
      </c>
      <c r="J10" s="14">
        <v>584724.18999999994</v>
      </c>
      <c r="K10" s="14">
        <v>341328.32</v>
      </c>
      <c r="L10" s="14">
        <v>514026.63999999996</v>
      </c>
      <c r="M10" s="14">
        <v>1881524.77</v>
      </c>
      <c r="N10" s="14"/>
      <c r="O10" s="14"/>
    </row>
    <row r="11" spans="2:16" x14ac:dyDescent="0.2">
      <c r="E11" s="25" t="s">
        <v>3029</v>
      </c>
      <c r="F11" s="14">
        <v>1881524.7699999996</v>
      </c>
      <c r="H11" s="12"/>
      <c r="I11" s="14"/>
      <c r="J11" s="14"/>
      <c r="K11" s="14"/>
      <c r="L11" s="14"/>
      <c r="M11" s="14"/>
      <c r="N11" s="14"/>
      <c r="O11" s="14"/>
    </row>
    <row r="12" spans="2:16" x14ac:dyDescent="0.2">
      <c r="B12" s="11" t="s">
        <v>3028</v>
      </c>
      <c r="C12" t="s">
        <v>3030</v>
      </c>
      <c r="H12" s="12"/>
      <c r="I12" s="11" t="s">
        <v>3028</v>
      </c>
      <c r="J12" t="s">
        <v>3225</v>
      </c>
      <c r="K12" s="14"/>
      <c r="L12" s="14"/>
      <c r="N12" s="11" t="s">
        <v>3028</v>
      </c>
      <c r="O12" s="24" t="s">
        <v>3030</v>
      </c>
      <c r="P12" s="24" t="s">
        <v>3218</v>
      </c>
    </row>
    <row r="13" spans="2:16" x14ac:dyDescent="0.2">
      <c r="B13" s="25" t="s">
        <v>26</v>
      </c>
      <c r="C13" s="14">
        <v>32781.280000000013</v>
      </c>
      <c r="E13" s="11" t="s">
        <v>3028</v>
      </c>
      <c r="F13" s="24" t="s">
        <v>3030</v>
      </c>
      <c r="G13" s="24" t="s">
        <v>3038</v>
      </c>
      <c r="I13" s="25" t="s">
        <v>15</v>
      </c>
      <c r="J13" s="14">
        <v>4842.2699999999877</v>
      </c>
      <c r="N13" s="16" t="s">
        <v>3039</v>
      </c>
      <c r="O13" s="14">
        <v>8666.18</v>
      </c>
      <c r="P13" s="14">
        <v>2919.49</v>
      </c>
    </row>
    <row r="14" spans="2:16" x14ac:dyDescent="0.2">
      <c r="B14" s="25" t="s">
        <v>18</v>
      </c>
      <c r="C14" s="14">
        <v>62757.530000000006</v>
      </c>
      <c r="E14" s="25" t="s">
        <v>4</v>
      </c>
      <c r="F14" s="14">
        <v>619578.75000000035</v>
      </c>
      <c r="G14" s="14">
        <v>49944.600000000079</v>
      </c>
      <c r="I14" s="25" t="s">
        <v>70</v>
      </c>
      <c r="J14" s="14">
        <v>8548.8899999999776</v>
      </c>
      <c r="N14" s="16" t="s">
        <v>3040</v>
      </c>
      <c r="O14" s="14">
        <v>24319.920000000002</v>
      </c>
      <c r="P14" s="14">
        <v>1623.4500000000005</v>
      </c>
    </row>
    <row r="15" spans="2:16" x14ac:dyDescent="0.2">
      <c r="B15" s="25" t="s">
        <v>120</v>
      </c>
      <c r="C15" s="14">
        <v>63944.80999999999</v>
      </c>
      <c r="E15" s="25" t="s">
        <v>24</v>
      </c>
      <c r="F15" s="14">
        <v>549681.06999999948</v>
      </c>
      <c r="G15" s="14">
        <v>43824.010000000104</v>
      </c>
      <c r="I15" s="25" t="s">
        <v>47</v>
      </c>
      <c r="J15" s="14">
        <v>5783.5099999999838</v>
      </c>
      <c r="N15" s="16" t="s">
        <v>3041</v>
      </c>
      <c r="O15" s="14">
        <v>10134.420000000002</v>
      </c>
      <c r="P15" s="14">
        <v>1689.5000000000002</v>
      </c>
    </row>
    <row r="16" spans="2:16" x14ac:dyDescent="0.2">
      <c r="B16" s="25" t="s">
        <v>40</v>
      </c>
      <c r="C16" s="14">
        <v>261591.94</v>
      </c>
      <c r="E16" s="25" t="s">
        <v>16</v>
      </c>
      <c r="F16" s="14">
        <v>712264.94999999972</v>
      </c>
      <c r="G16" s="14">
        <v>115386.54000000046</v>
      </c>
      <c r="I16" s="25" t="s">
        <v>3</v>
      </c>
      <c r="J16" s="14">
        <v>5573.7599999999866</v>
      </c>
      <c r="N16" s="16" t="s">
        <v>3042</v>
      </c>
      <c r="O16" s="14">
        <v>5470.58</v>
      </c>
      <c r="P16" s="14">
        <v>1387.7700000000002</v>
      </c>
    </row>
    <row r="17" spans="2:16" x14ac:dyDescent="0.2">
      <c r="B17" s="25" t="s">
        <v>6</v>
      </c>
      <c r="C17" s="14">
        <v>296818.27</v>
      </c>
      <c r="E17" s="25" t="s">
        <v>3029</v>
      </c>
      <c r="F17" s="14">
        <v>1881524.7699999996</v>
      </c>
      <c r="G17" s="14">
        <v>209155.15000000066</v>
      </c>
      <c r="I17" s="25" t="s">
        <v>3029</v>
      </c>
      <c r="J17" s="14">
        <v>24748.429999999935</v>
      </c>
      <c r="N17" s="16" t="s">
        <v>3043</v>
      </c>
      <c r="O17" s="14">
        <v>20160.509999999998</v>
      </c>
      <c r="P17" s="14">
        <v>2022.3500000000004</v>
      </c>
    </row>
    <row r="18" spans="2:16" x14ac:dyDescent="0.2">
      <c r="B18" s="25" t="s">
        <v>33</v>
      </c>
      <c r="C18" s="14">
        <v>471183.9099999998</v>
      </c>
      <c r="N18" s="16" t="s">
        <v>3044</v>
      </c>
      <c r="O18" s="14">
        <v>11123.41</v>
      </c>
      <c r="P18" s="14">
        <v>1502.9</v>
      </c>
    </row>
    <row r="19" spans="2:16" x14ac:dyDescent="0.2">
      <c r="B19" s="25" t="s">
        <v>49</v>
      </c>
      <c r="C19" s="14">
        <v>692447.03000000026</v>
      </c>
      <c r="E19" s="11" t="s">
        <v>3225</v>
      </c>
      <c r="F19" s="11" t="s">
        <v>3031</v>
      </c>
      <c r="N19" s="16" t="s">
        <v>3045</v>
      </c>
      <c r="O19" s="14">
        <v>16551.82</v>
      </c>
      <c r="P19" s="14">
        <v>7978.5199999999995</v>
      </c>
    </row>
    <row r="20" spans="2:16" x14ac:dyDescent="0.2">
      <c r="B20" s="25" t="s">
        <v>3029</v>
      </c>
      <c r="C20" s="14">
        <v>1881524.7700000003</v>
      </c>
      <c r="E20" s="11" t="s">
        <v>3028</v>
      </c>
      <c r="F20" s="24" t="s">
        <v>1</v>
      </c>
      <c r="G20" s="24" t="s">
        <v>13</v>
      </c>
      <c r="H20" s="24" t="s">
        <v>23</v>
      </c>
      <c r="I20" s="24" t="s">
        <v>92</v>
      </c>
      <c r="J20" s="24" t="s">
        <v>46</v>
      </c>
      <c r="K20" s="24" t="s">
        <v>3029</v>
      </c>
      <c r="N20" s="16" t="s">
        <v>3046</v>
      </c>
      <c r="O20" s="14">
        <v>5388.8399999999992</v>
      </c>
      <c r="P20" s="14">
        <v>943.99</v>
      </c>
    </row>
    <row r="21" spans="2:16" x14ac:dyDescent="0.2">
      <c r="E21" s="25" t="s">
        <v>2</v>
      </c>
      <c r="F21" s="14">
        <v>2450.3000000000002</v>
      </c>
      <c r="G21" s="14">
        <v>2416.2999999999993</v>
      </c>
      <c r="H21" s="14">
        <v>2576.9800000000005</v>
      </c>
      <c r="I21" s="14">
        <v>2308.610000000001</v>
      </c>
      <c r="J21" s="14">
        <v>2085.61</v>
      </c>
      <c r="K21" s="14">
        <v>11837.800000000001</v>
      </c>
      <c r="N21" s="16" t="s">
        <v>3047</v>
      </c>
      <c r="O21" s="14">
        <v>13926.830000000002</v>
      </c>
      <c r="P21" s="14">
        <v>909.97000000000014</v>
      </c>
    </row>
    <row r="22" spans="2:16" x14ac:dyDescent="0.2">
      <c r="B22" s="11" t="s">
        <v>3028</v>
      </c>
      <c r="C22" t="s">
        <v>3224</v>
      </c>
      <c r="E22" s="25" t="s">
        <v>63</v>
      </c>
      <c r="F22" s="14">
        <v>531.04000000000019</v>
      </c>
      <c r="G22" s="14">
        <v>350.36</v>
      </c>
      <c r="H22" s="14">
        <v>376.72</v>
      </c>
      <c r="I22" s="14">
        <v>435.14000000000004</v>
      </c>
      <c r="J22" s="14">
        <v>438.71</v>
      </c>
      <c r="K22" s="14">
        <v>2131.9700000000003</v>
      </c>
      <c r="N22" s="16" t="s">
        <v>3048</v>
      </c>
      <c r="O22" s="14">
        <v>11520.37</v>
      </c>
      <c r="P22" s="14">
        <v>1047.5999999999999</v>
      </c>
    </row>
    <row r="23" spans="2:16" x14ac:dyDescent="0.2">
      <c r="B23" s="25" t="s">
        <v>71</v>
      </c>
      <c r="C23" s="14">
        <v>12594.820600000001</v>
      </c>
      <c r="E23" s="25" t="s">
        <v>14</v>
      </c>
      <c r="F23" s="14">
        <v>1917.6600000000008</v>
      </c>
      <c r="G23" s="14">
        <v>2298.3999999999987</v>
      </c>
      <c r="H23" s="14">
        <v>2502.3499999999967</v>
      </c>
      <c r="I23" s="14">
        <v>2016.1500000000017</v>
      </c>
      <c r="J23" s="14">
        <v>2044.0999999999997</v>
      </c>
      <c r="K23" s="14">
        <v>10778.659999999998</v>
      </c>
      <c r="N23" s="16" t="s">
        <v>3049</v>
      </c>
      <c r="O23" s="14">
        <v>3355.1199999999994</v>
      </c>
      <c r="P23" s="14">
        <v>754.31000000000006</v>
      </c>
    </row>
    <row r="24" spans="2:16" x14ac:dyDescent="0.2">
      <c r="B24" s="25" t="s">
        <v>48</v>
      </c>
      <c r="C24" s="14">
        <v>59296.389429999988</v>
      </c>
      <c r="E24" s="25" t="s">
        <v>3029</v>
      </c>
      <c r="F24" s="14">
        <v>4899.0000000000009</v>
      </c>
      <c r="G24" s="14">
        <v>5065.0599999999977</v>
      </c>
      <c r="H24" s="14">
        <v>5456.0499999999975</v>
      </c>
      <c r="I24" s="14">
        <v>4759.9000000000024</v>
      </c>
      <c r="J24" s="14">
        <v>4568.42</v>
      </c>
      <c r="K24" s="14">
        <v>24748.43</v>
      </c>
      <c r="N24" s="16" t="s">
        <v>3050</v>
      </c>
      <c r="O24" s="14">
        <v>14882.67</v>
      </c>
      <c r="P24" s="14">
        <v>1803.0900000000004</v>
      </c>
    </row>
    <row r="25" spans="2:16" x14ac:dyDescent="0.2">
      <c r="B25" s="25" t="s">
        <v>93</v>
      </c>
      <c r="C25" s="14">
        <v>-930.43840000000046</v>
      </c>
      <c r="N25" s="16" t="s">
        <v>3051</v>
      </c>
      <c r="O25" s="14">
        <v>1772.04</v>
      </c>
      <c r="P25" s="14">
        <v>194.20999999999998</v>
      </c>
    </row>
    <row r="26" spans="2:16" x14ac:dyDescent="0.2">
      <c r="B26" s="25" t="s">
        <v>85</v>
      </c>
      <c r="C26" s="14">
        <v>39808.485999999997</v>
      </c>
      <c r="E26" s="11" t="s">
        <v>3030</v>
      </c>
      <c r="F26" s="11" t="s">
        <v>3031</v>
      </c>
      <c r="N26" s="16" t="s">
        <v>3052</v>
      </c>
      <c r="O26" s="14">
        <v>5200.1900000000005</v>
      </c>
      <c r="P26" s="14">
        <v>993.18</v>
      </c>
    </row>
    <row r="27" spans="2:16" x14ac:dyDescent="0.2">
      <c r="B27" s="25" t="s">
        <v>17</v>
      </c>
      <c r="C27" s="14">
        <v>1698.0439799999999</v>
      </c>
      <c r="E27" s="11" t="s">
        <v>3028</v>
      </c>
      <c r="F27" s="24" t="s">
        <v>3032</v>
      </c>
      <c r="G27" s="24" t="s">
        <v>3033</v>
      </c>
      <c r="H27" s="24" t="s">
        <v>3034</v>
      </c>
      <c r="I27" s="24" t="s">
        <v>3035</v>
      </c>
      <c r="J27" s="24" t="s">
        <v>3036</v>
      </c>
      <c r="K27" s="24" t="s">
        <v>3037</v>
      </c>
      <c r="L27" s="24" t="s">
        <v>3029</v>
      </c>
      <c r="N27" s="16" t="s">
        <v>3053</v>
      </c>
      <c r="O27" s="14">
        <v>4829.95</v>
      </c>
      <c r="P27" s="14">
        <v>3660.9199999999992</v>
      </c>
    </row>
    <row r="28" spans="2:16" x14ac:dyDescent="0.2">
      <c r="B28" s="25" t="s">
        <v>39</v>
      </c>
      <c r="C28" s="14">
        <v>23990.207579999998</v>
      </c>
      <c r="E28" s="25" t="s">
        <v>4</v>
      </c>
      <c r="F28" s="14">
        <v>77992.7</v>
      </c>
      <c r="G28" s="14">
        <v>125695.12000000004</v>
      </c>
      <c r="H28" s="14">
        <v>81913.340000000026</v>
      </c>
      <c r="I28" s="14">
        <v>111743.53999999998</v>
      </c>
      <c r="J28" s="14">
        <v>96904.989999999976</v>
      </c>
      <c r="K28" s="14">
        <v>125329.06</v>
      </c>
      <c r="L28" s="14">
        <v>619578.75</v>
      </c>
      <c r="N28" s="16" t="s">
        <v>3054</v>
      </c>
      <c r="O28" s="14">
        <v>3964.13</v>
      </c>
      <c r="P28" s="14">
        <v>658.45</v>
      </c>
    </row>
    <row r="29" spans="2:16" x14ac:dyDescent="0.2">
      <c r="B29" s="25" t="s">
        <v>321</v>
      </c>
      <c r="C29" s="14">
        <v>-1194.4125000000008</v>
      </c>
      <c r="E29" s="25" t="s">
        <v>24</v>
      </c>
      <c r="F29" s="14">
        <v>68799.839999999997</v>
      </c>
      <c r="G29" s="14">
        <v>41657.679999999993</v>
      </c>
      <c r="H29" s="14">
        <v>68019.710000000021</v>
      </c>
      <c r="I29" s="14">
        <v>181592.15</v>
      </c>
      <c r="J29" s="14">
        <v>109443.89000000003</v>
      </c>
      <c r="K29" s="14">
        <v>80167.799999999974</v>
      </c>
      <c r="L29" s="14">
        <v>549681.06999999995</v>
      </c>
      <c r="N29" s="16" t="s">
        <v>3055</v>
      </c>
      <c r="O29" s="14">
        <v>6667.6900000000005</v>
      </c>
      <c r="P29" s="14">
        <v>998.02</v>
      </c>
    </row>
    <row r="30" spans="2:16" x14ac:dyDescent="0.2">
      <c r="B30" s="25" t="s">
        <v>128</v>
      </c>
      <c r="C30" s="14">
        <v>7028.1595000000016</v>
      </c>
      <c r="E30" s="25" t="s">
        <v>16</v>
      </c>
      <c r="F30" s="14">
        <v>118206.01000000004</v>
      </c>
      <c r="G30" s="14">
        <v>158149.63999999996</v>
      </c>
      <c r="H30" s="14">
        <v>115234.08000000003</v>
      </c>
      <c r="I30" s="14">
        <v>90693.500000000015</v>
      </c>
      <c r="J30" s="14">
        <v>83881.970000000016</v>
      </c>
      <c r="K30" s="14">
        <v>146099.74999999997</v>
      </c>
      <c r="L30" s="14">
        <v>712264.95000000007</v>
      </c>
      <c r="N30" s="16" t="s">
        <v>3056</v>
      </c>
      <c r="O30" s="14">
        <v>2987.38</v>
      </c>
      <c r="P30" s="14">
        <v>436.5</v>
      </c>
    </row>
    <row r="31" spans="2:16" x14ac:dyDescent="0.2">
      <c r="B31" s="25" t="s">
        <v>102</v>
      </c>
      <c r="C31" s="14">
        <v>18724.1191</v>
      </c>
      <c r="E31" s="25" t="s">
        <v>3029</v>
      </c>
      <c r="F31" s="14">
        <v>264998.55000000005</v>
      </c>
      <c r="G31" s="14">
        <v>325502.44</v>
      </c>
      <c r="H31" s="14">
        <v>265167.13000000006</v>
      </c>
      <c r="I31" s="14">
        <v>384029.18999999994</v>
      </c>
      <c r="J31" s="14">
        <v>290230.85000000003</v>
      </c>
      <c r="K31" s="14">
        <v>351596.61</v>
      </c>
      <c r="L31" s="14">
        <v>1881524.77</v>
      </c>
      <c r="N31" s="16" t="s">
        <v>3057</v>
      </c>
      <c r="O31" s="14">
        <v>1652.89</v>
      </c>
      <c r="P31" s="14">
        <v>349.04</v>
      </c>
    </row>
    <row r="32" spans="2:16" x14ac:dyDescent="0.2">
      <c r="B32" s="25" t="s">
        <v>32</v>
      </c>
      <c r="C32" s="14">
        <v>8824.3905639999939</v>
      </c>
      <c r="N32" s="16" t="s">
        <v>3058</v>
      </c>
      <c r="O32" s="14">
        <v>6109.01</v>
      </c>
      <c r="P32" s="14">
        <v>3533.39</v>
      </c>
    </row>
    <row r="33" spans="2:16" x14ac:dyDescent="0.2">
      <c r="B33" s="25" t="s">
        <v>64</v>
      </c>
      <c r="C33" s="14">
        <v>7769.3150699999978</v>
      </c>
      <c r="E33" s="11" t="s">
        <v>3030</v>
      </c>
      <c r="F33" s="11" t="s">
        <v>3031</v>
      </c>
      <c r="N33" s="16" t="s">
        <v>3059</v>
      </c>
      <c r="O33" s="14">
        <v>12281.51</v>
      </c>
      <c r="P33" s="14">
        <v>2953.32</v>
      </c>
    </row>
    <row r="34" spans="2:16" x14ac:dyDescent="0.2">
      <c r="B34" s="25" t="s">
        <v>25</v>
      </c>
      <c r="C34" s="14">
        <v>-257.62880000000007</v>
      </c>
      <c r="E34" s="11" t="s">
        <v>3028</v>
      </c>
      <c r="F34" s="24" t="s">
        <v>3220</v>
      </c>
      <c r="G34" s="24" t="s">
        <v>3222</v>
      </c>
      <c r="H34" s="24" t="s">
        <v>3219</v>
      </c>
      <c r="I34" s="24" t="s">
        <v>3221</v>
      </c>
      <c r="J34" s="24" t="s">
        <v>3029</v>
      </c>
      <c r="N34" s="16" t="s">
        <v>3060</v>
      </c>
      <c r="O34" s="14">
        <v>13513.64</v>
      </c>
      <c r="P34" s="14">
        <v>1649.81</v>
      </c>
    </row>
    <row r="35" spans="2:16" x14ac:dyDescent="0.2">
      <c r="B35" s="25" t="s">
        <v>152</v>
      </c>
      <c r="C35" s="14">
        <v>-1544.8260631999995</v>
      </c>
      <c r="E35" s="25" t="s">
        <v>3032</v>
      </c>
      <c r="F35" s="14">
        <v>59702.73</v>
      </c>
      <c r="G35" s="14">
        <v>59185.16</v>
      </c>
      <c r="H35" s="14">
        <v>73062.34</v>
      </c>
      <c r="I35" s="14">
        <v>73048.319999999992</v>
      </c>
      <c r="J35" s="14">
        <v>264998.55</v>
      </c>
      <c r="N35" s="16" t="s">
        <v>3061</v>
      </c>
      <c r="O35" s="14">
        <v>765.90000000000009</v>
      </c>
      <c r="P35" s="14">
        <v>111.72</v>
      </c>
    </row>
    <row r="36" spans="2:16" x14ac:dyDescent="0.2">
      <c r="B36" s="25" t="s">
        <v>544</v>
      </c>
      <c r="C36" s="14">
        <v>-1291.0959000000003</v>
      </c>
      <c r="E36" s="25" t="s">
        <v>3033</v>
      </c>
      <c r="F36" s="14">
        <v>70282.439999999973</v>
      </c>
      <c r="G36" s="14">
        <v>69109.8</v>
      </c>
      <c r="H36" s="14">
        <v>31754.39</v>
      </c>
      <c r="I36" s="14">
        <v>154355.81000000003</v>
      </c>
      <c r="J36" s="14">
        <v>325502.44000000006</v>
      </c>
      <c r="N36" s="16" t="s">
        <v>3062</v>
      </c>
      <c r="O36" s="14">
        <v>8376.5799999999981</v>
      </c>
      <c r="P36" s="14">
        <v>924.38000000000022</v>
      </c>
    </row>
    <row r="37" spans="2:16" x14ac:dyDescent="0.2">
      <c r="B37" s="25" t="s">
        <v>54</v>
      </c>
      <c r="C37" s="14">
        <v>7803.9946</v>
      </c>
      <c r="E37" s="25" t="s">
        <v>3034</v>
      </c>
      <c r="F37" s="14">
        <v>62075.31</v>
      </c>
      <c r="G37" s="14">
        <v>59137.039999999994</v>
      </c>
      <c r="H37" s="14">
        <v>77874.78</v>
      </c>
      <c r="I37" s="14">
        <v>66080</v>
      </c>
      <c r="J37" s="14">
        <v>265167.13</v>
      </c>
      <c r="N37" s="16" t="s">
        <v>3063</v>
      </c>
      <c r="O37" s="14">
        <v>445.25</v>
      </c>
      <c r="P37" s="14">
        <v>138.43</v>
      </c>
    </row>
    <row r="38" spans="2:16" x14ac:dyDescent="0.2">
      <c r="B38" s="25" t="s">
        <v>5</v>
      </c>
      <c r="C38" s="14">
        <v>-8086.6392636499986</v>
      </c>
      <c r="E38" s="25" t="s">
        <v>3035</v>
      </c>
      <c r="F38" s="14">
        <v>64058.379999999983</v>
      </c>
      <c r="G38" s="14">
        <v>189208.29000000004</v>
      </c>
      <c r="H38" s="14">
        <v>58285.109999999986</v>
      </c>
      <c r="I38" s="14">
        <v>72477.409999999974</v>
      </c>
      <c r="J38" s="14">
        <v>384029.19</v>
      </c>
      <c r="N38" s="16" t="s">
        <v>3064</v>
      </c>
      <c r="O38" s="14">
        <v>7035.7300000000005</v>
      </c>
      <c r="P38" s="14">
        <v>1104.9799999999998</v>
      </c>
    </row>
    <row r="39" spans="2:16" x14ac:dyDescent="0.2">
      <c r="B39" s="25" t="s">
        <v>111</v>
      </c>
      <c r="C39" s="14">
        <v>40790.514240000019</v>
      </c>
      <c r="E39" s="25" t="s">
        <v>3036</v>
      </c>
      <c r="F39" s="14">
        <v>79253.140000000058</v>
      </c>
      <c r="G39" s="14">
        <v>84858.810000000012</v>
      </c>
      <c r="H39" s="14">
        <v>50887.390000000007</v>
      </c>
      <c r="I39" s="14">
        <v>75231.509999999995</v>
      </c>
      <c r="J39" s="14">
        <v>290230.85000000009</v>
      </c>
      <c r="N39" s="16" t="s">
        <v>3065</v>
      </c>
      <c r="O39" s="14">
        <v>4036.3900000000003</v>
      </c>
      <c r="P39" s="14">
        <v>533.61</v>
      </c>
    </row>
    <row r="40" spans="2:16" x14ac:dyDescent="0.2">
      <c r="B40" s="25" t="s">
        <v>3029</v>
      </c>
      <c r="C40" s="14">
        <v>215023.39973715006</v>
      </c>
      <c r="E40" s="25" t="s">
        <v>3037</v>
      </c>
      <c r="F40" s="14">
        <v>106073.62000000001</v>
      </c>
      <c r="G40" s="14">
        <v>123225.08999999997</v>
      </c>
      <c r="H40" s="14">
        <v>49464.309999999976</v>
      </c>
      <c r="I40" s="14">
        <v>72833.589999999967</v>
      </c>
      <c r="J40" s="14">
        <v>351596.60999999993</v>
      </c>
      <c r="N40" s="16" t="s">
        <v>3066</v>
      </c>
      <c r="O40" s="14">
        <v>6617.65</v>
      </c>
      <c r="P40" s="14">
        <v>3854.4199999999996</v>
      </c>
    </row>
    <row r="41" spans="2:16" x14ac:dyDescent="0.2">
      <c r="E41" s="25" t="s">
        <v>3029</v>
      </c>
      <c r="F41" s="14">
        <v>441445.62</v>
      </c>
      <c r="G41" s="14">
        <v>584724.18999999994</v>
      </c>
      <c r="H41" s="14">
        <v>341328.32</v>
      </c>
      <c r="I41" s="14">
        <v>514026.63999999996</v>
      </c>
      <c r="J41" s="14">
        <v>1881524.77</v>
      </c>
      <c r="N41" s="16" t="s">
        <v>3067</v>
      </c>
      <c r="O41" s="14">
        <v>11666.61</v>
      </c>
      <c r="P41" s="14">
        <v>1057.5</v>
      </c>
    </row>
    <row r="42" spans="2:16" x14ac:dyDescent="0.2">
      <c r="N42" s="16" t="s">
        <v>3068</v>
      </c>
      <c r="O42" s="14">
        <v>5276.23</v>
      </c>
      <c r="P42" s="14">
        <v>904.49</v>
      </c>
    </row>
    <row r="43" spans="2:16" x14ac:dyDescent="0.2">
      <c r="N43" s="16" t="s">
        <v>3069</v>
      </c>
      <c r="O43" s="14">
        <v>16299.11</v>
      </c>
      <c r="P43" s="14">
        <v>1456.74</v>
      </c>
    </row>
    <row r="44" spans="2:16" x14ac:dyDescent="0.2">
      <c r="N44" s="16" t="s">
        <v>3070</v>
      </c>
      <c r="O44" s="14">
        <v>7529.03</v>
      </c>
      <c r="P44" s="14">
        <v>588.78</v>
      </c>
    </row>
    <row r="45" spans="2:16" x14ac:dyDescent="0.2">
      <c r="N45" s="16" t="s">
        <v>3071</v>
      </c>
      <c r="O45" s="14">
        <v>20691.02</v>
      </c>
      <c r="P45" s="14">
        <v>860.87999999999988</v>
      </c>
    </row>
    <row r="46" spans="2:16" x14ac:dyDescent="0.2">
      <c r="N46" s="16" t="s">
        <v>3072</v>
      </c>
      <c r="O46" s="14">
        <v>3485.71</v>
      </c>
      <c r="P46" s="14">
        <v>342.88</v>
      </c>
    </row>
    <row r="47" spans="2:16" x14ac:dyDescent="0.2">
      <c r="N47" s="16" t="s">
        <v>3073</v>
      </c>
      <c r="O47" s="14">
        <v>8893.91</v>
      </c>
      <c r="P47" s="14">
        <v>4054.0199999999986</v>
      </c>
    </row>
    <row r="48" spans="2:16" x14ac:dyDescent="0.2">
      <c r="N48" s="16" t="s">
        <v>3074</v>
      </c>
      <c r="O48" s="14">
        <v>17906.149999999998</v>
      </c>
      <c r="P48" s="14">
        <v>1832.5400000000002</v>
      </c>
    </row>
    <row r="49" spans="14:16" x14ac:dyDescent="0.2">
      <c r="N49" s="16" t="s">
        <v>3075</v>
      </c>
      <c r="O49" s="14">
        <v>9149.27</v>
      </c>
      <c r="P49" s="14">
        <v>1983.96</v>
      </c>
    </row>
    <row r="50" spans="14:16" x14ac:dyDescent="0.2">
      <c r="N50" s="16" t="s">
        <v>3076</v>
      </c>
      <c r="O50" s="14">
        <v>4720.2899999999991</v>
      </c>
      <c r="P50" s="14">
        <v>344.49</v>
      </c>
    </row>
    <row r="51" spans="14:16" x14ac:dyDescent="0.2">
      <c r="N51" s="16" t="s">
        <v>3077</v>
      </c>
      <c r="O51" s="14">
        <v>1404.04</v>
      </c>
      <c r="P51" s="14">
        <v>465.72</v>
      </c>
    </row>
    <row r="52" spans="14:16" x14ac:dyDescent="0.2">
      <c r="N52" s="16" t="s">
        <v>3078</v>
      </c>
      <c r="O52" s="14">
        <v>570.14</v>
      </c>
      <c r="P52" s="14">
        <v>61.45</v>
      </c>
    </row>
    <row r="53" spans="14:16" x14ac:dyDescent="0.2">
      <c r="N53" s="16" t="s">
        <v>3079</v>
      </c>
      <c r="O53" s="14">
        <v>13160.580000000004</v>
      </c>
      <c r="P53" s="14">
        <v>657.04999999999984</v>
      </c>
    </row>
    <row r="54" spans="14:16" x14ac:dyDescent="0.2">
      <c r="N54" s="16" t="s">
        <v>3080</v>
      </c>
      <c r="O54" s="14">
        <v>23856.929999999993</v>
      </c>
      <c r="P54" s="14">
        <v>3405.2899999999995</v>
      </c>
    </row>
    <row r="55" spans="14:16" x14ac:dyDescent="0.2">
      <c r="N55" s="16" t="s">
        <v>3081</v>
      </c>
      <c r="O55" s="14">
        <v>3233.9</v>
      </c>
      <c r="P55" s="14">
        <v>801.16</v>
      </c>
    </row>
    <row r="56" spans="14:16" x14ac:dyDescent="0.2">
      <c r="N56" s="16" t="s">
        <v>3082</v>
      </c>
      <c r="O56" s="14">
        <v>14090.4</v>
      </c>
      <c r="P56" s="14">
        <v>734.44999999999993</v>
      </c>
    </row>
    <row r="57" spans="14:16" x14ac:dyDescent="0.2">
      <c r="N57" s="16" t="s">
        <v>3083</v>
      </c>
      <c r="O57" s="14">
        <v>22401.480000000003</v>
      </c>
      <c r="P57" s="14">
        <v>1856.34</v>
      </c>
    </row>
    <row r="58" spans="14:16" x14ac:dyDescent="0.2">
      <c r="N58" s="16" t="s">
        <v>3084</v>
      </c>
      <c r="O58" s="14">
        <v>16533.18</v>
      </c>
      <c r="P58" s="14">
        <v>1651.3500000000001</v>
      </c>
    </row>
    <row r="59" spans="14:16" x14ac:dyDescent="0.2">
      <c r="N59" s="16" t="s">
        <v>3085</v>
      </c>
      <c r="O59" s="14">
        <v>16120.570000000002</v>
      </c>
      <c r="P59" s="14">
        <v>1847.37</v>
      </c>
    </row>
    <row r="60" spans="14:16" x14ac:dyDescent="0.2">
      <c r="N60" s="16" t="s">
        <v>3086</v>
      </c>
      <c r="O60" s="14">
        <v>1076.3899999999999</v>
      </c>
      <c r="P60" s="14">
        <v>109.09</v>
      </c>
    </row>
    <row r="61" spans="14:16" x14ac:dyDescent="0.2">
      <c r="N61" s="16" t="s">
        <v>3087</v>
      </c>
      <c r="O61" s="14">
        <v>28264.33</v>
      </c>
      <c r="P61" s="14">
        <v>1787.5600000000002</v>
      </c>
    </row>
    <row r="62" spans="14:16" x14ac:dyDescent="0.2">
      <c r="N62" s="16" t="s">
        <v>3088</v>
      </c>
      <c r="O62" s="14">
        <v>2676.23</v>
      </c>
      <c r="P62" s="14">
        <v>260.41999999999996</v>
      </c>
    </row>
    <row r="63" spans="14:16" x14ac:dyDescent="0.2">
      <c r="N63" s="16" t="s">
        <v>3089</v>
      </c>
      <c r="O63" s="14">
        <v>5978.24</v>
      </c>
      <c r="P63" s="14">
        <v>323.5</v>
      </c>
    </row>
    <row r="64" spans="14:16" x14ac:dyDescent="0.2">
      <c r="N64" s="16" t="s">
        <v>3090</v>
      </c>
      <c r="O64" s="14">
        <v>56764.539999999994</v>
      </c>
      <c r="P64" s="14">
        <v>4438.6900000000005</v>
      </c>
    </row>
    <row r="65" spans="14:16" x14ac:dyDescent="0.2">
      <c r="N65" s="16" t="s">
        <v>3091</v>
      </c>
      <c r="O65" s="14">
        <v>11464.77</v>
      </c>
      <c r="P65" s="14">
        <v>936.09999999999991</v>
      </c>
    </row>
    <row r="66" spans="14:16" x14ac:dyDescent="0.2">
      <c r="N66" s="16" t="s">
        <v>3092</v>
      </c>
      <c r="O66" s="14">
        <v>6812.64</v>
      </c>
      <c r="P66" s="14">
        <v>615.81999999999994</v>
      </c>
    </row>
    <row r="67" spans="14:16" x14ac:dyDescent="0.2">
      <c r="N67" s="16" t="s">
        <v>3093</v>
      </c>
      <c r="O67" s="14">
        <v>5160.96</v>
      </c>
      <c r="P67" s="14">
        <v>684.46000000000015</v>
      </c>
    </row>
    <row r="68" spans="14:16" x14ac:dyDescent="0.2">
      <c r="N68" s="16" t="s">
        <v>3094</v>
      </c>
      <c r="O68" s="14">
        <v>10752.130000000001</v>
      </c>
      <c r="P68" s="14">
        <v>364.55</v>
      </c>
    </row>
    <row r="69" spans="14:16" x14ac:dyDescent="0.2">
      <c r="N69" s="16" t="s">
        <v>3095</v>
      </c>
      <c r="O69" s="14">
        <v>5425.5</v>
      </c>
      <c r="P69" s="14">
        <v>1521.74</v>
      </c>
    </row>
    <row r="70" spans="14:16" x14ac:dyDescent="0.2">
      <c r="N70" s="16" t="s">
        <v>3096</v>
      </c>
      <c r="O70" s="14">
        <v>3537.5</v>
      </c>
      <c r="P70" s="14">
        <v>378.39</v>
      </c>
    </row>
    <row r="71" spans="14:16" x14ac:dyDescent="0.2">
      <c r="N71" s="16" t="s">
        <v>3097</v>
      </c>
      <c r="O71" s="14">
        <v>3842.61</v>
      </c>
      <c r="P71" s="14">
        <v>803.06000000000006</v>
      </c>
    </row>
    <row r="72" spans="14:16" x14ac:dyDescent="0.2">
      <c r="N72" s="16" t="s">
        <v>3098</v>
      </c>
      <c r="O72" s="14">
        <v>14138.970000000001</v>
      </c>
      <c r="P72" s="14">
        <v>4442.91</v>
      </c>
    </row>
    <row r="73" spans="14:16" x14ac:dyDescent="0.2">
      <c r="N73" s="16" t="s">
        <v>3099</v>
      </c>
      <c r="O73" s="14">
        <v>6407.95</v>
      </c>
      <c r="P73" s="14">
        <v>723.13999999999987</v>
      </c>
    </row>
    <row r="74" spans="14:16" x14ac:dyDescent="0.2">
      <c r="N74" s="16" t="s">
        <v>3100</v>
      </c>
      <c r="O74" s="14">
        <v>262.78000000000003</v>
      </c>
      <c r="P74" s="14">
        <v>12.93</v>
      </c>
    </row>
    <row r="75" spans="14:16" x14ac:dyDescent="0.2">
      <c r="N75" s="16" t="s">
        <v>3101</v>
      </c>
      <c r="O75" s="14">
        <v>14738.710000000001</v>
      </c>
      <c r="P75" s="14">
        <v>1325.13</v>
      </c>
    </row>
    <row r="76" spans="14:16" x14ac:dyDescent="0.2">
      <c r="N76" s="16" t="s">
        <v>3102</v>
      </c>
      <c r="O76" s="14">
        <v>6541.1299999999992</v>
      </c>
      <c r="P76" s="14">
        <v>1030.8800000000001</v>
      </c>
    </row>
    <row r="77" spans="14:16" x14ac:dyDescent="0.2">
      <c r="N77" s="16" t="s">
        <v>3103</v>
      </c>
      <c r="O77" s="14">
        <v>2218.25</v>
      </c>
      <c r="P77" s="14">
        <v>470.73999999999995</v>
      </c>
    </row>
    <row r="78" spans="14:16" x14ac:dyDescent="0.2">
      <c r="N78" s="16" t="s">
        <v>3104</v>
      </c>
      <c r="O78" s="14">
        <v>2711.04</v>
      </c>
      <c r="P78" s="14">
        <v>546.56000000000006</v>
      </c>
    </row>
    <row r="79" spans="14:16" x14ac:dyDescent="0.2">
      <c r="N79" s="16" t="s">
        <v>3105</v>
      </c>
      <c r="O79" s="14">
        <v>5373.52</v>
      </c>
      <c r="P79" s="14">
        <v>958.90000000000009</v>
      </c>
    </row>
    <row r="80" spans="14:16" x14ac:dyDescent="0.2">
      <c r="N80" s="16" t="s">
        <v>3106</v>
      </c>
      <c r="O80" s="14">
        <v>3255.53</v>
      </c>
      <c r="P80" s="14">
        <v>427.72</v>
      </c>
    </row>
    <row r="81" spans="14:16" x14ac:dyDescent="0.2">
      <c r="N81" s="16" t="s">
        <v>3107</v>
      </c>
      <c r="O81" s="14">
        <v>7421.7899999999991</v>
      </c>
      <c r="P81" s="14">
        <v>7032.58</v>
      </c>
    </row>
    <row r="82" spans="14:16" x14ac:dyDescent="0.2">
      <c r="N82" s="16" t="s">
        <v>3108</v>
      </c>
      <c r="O82" s="14">
        <v>2619.3700000000003</v>
      </c>
      <c r="P82" s="14">
        <v>394.78</v>
      </c>
    </row>
    <row r="83" spans="14:16" x14ac:dyDescent="0.2">
      <c r="N83" s="16" t="s">
        <v>3109</v>
      </c>
      <c r="O83" s="14">
        <v>6679.66</v>
      </c>
      <c r="P83" s="14">
        <v>731.36000000000013</v>
      </c>
    </row>
    <row r="84" spans="14:16" x14ac:dyDescent="0.2">
      <c r="N84" s="16" t="s">
        <v>3110</v>
      </c>
      <c r="O84" s="14">
        <v>6648.4900000000007</v>
      </c>
      <c r="P84" s="14">
        <v>615.82999999999993</v>
      </c>
    </row>
    <row r="85" spans="14:16" x14ac:dyDescent="0.2">
      <c r="N85" s="16" t="s">
        <v>3111</v>
      </c>
      <c r="O85" s="14">
        <v>25783.09</v>
      </c>
      <c r="P85" s="14">
        <v>1848.4400000000003</v>
      </c>
    </row>
    <row r="86" spans="14:16" x14ac:dyDescent="0.2">
      <c r="N86" s="16" t="s">
        <v>3112</v>
      </c>
      <c r="O86" s="14">
        <v>2943.8199999999997</v>
      </c>
      <c r="P86" s="14">
        <v>540.2299999999999</v>
      </c>
    </row>
    <row r="87" spans="14:16" x14ac:dyDescent="0.2">
      <c r="N87" s="16" t="s">
        <v>3113</v>
      </c>
      <c r="O87" s="14">
        <v>16728.53</v>
      </c>
      <c r="P87" s="14">
        <v>1179.82</v>
      </c>
    </row>
    <row r="88" spans="14:16" x14ac:dyDescent="0.2">
      <c r="N88" s="16" t="s">
        <v>3114</v>
      </c>
      <c r="O88" s="14">
        <v>5244.52</v>
      </c>
      <c r="P88" s="14">
        <v>402.34</v>
      </c>
    </row>
    <row r="89" spans="14:16" x14ac:dyDescent="0.2">
      <c r="N89" s="16" t="s">
        <v>3115</v>
      </c>
      <c r="O89" s="14">
        <v>16840.650000000001</v>
      </c>
      <c r="P89" s="14">
        <v>1032.26</v>
      </c>
    </row>
    <row r="90" spans="14:16" x14ac:dyDescent="0.2">
      <c r="N90" s="16" t="s">
        <v>3116</v>
      </c>
      <c r="O90" s="14">
        <v>5402.4800000000005</v>
      </c>
      <c r="P90" s="14">
        <v>663.82999999999981</v>
      </c>
    </row>
    <row r="91" spans="14:16" x14ac:dyDescent="0.2">
      <c r="N91" s="16" t="s">
        <v>3117</v>
      </c>
      <c r="O91" s="14">
        <v>16675.579999999998</v>
      </c>
      <c r="P91" s="14">
        <v>2339.77</v>
      </c>
    </row>
    <row r="92" spans="14:16" x14ac:dyDescent="0.2">
      <c r="N92" s="16" t="s">
        <v>3118</v>
      </c>
      <c r="O92" s="14">
        <v>25857.3</v>
      </c>
      <c r="P92" s="14">
        <v>7288.22</v>
      </c>
    </row>
    <row r="93" spans="14:16" x14ac:dyDescent="0.2">
      <c r="N93" s="16" t="s">
        <v>3119</v>
      </c>
      <c r="O93" s="14">
        <v>9403.5600000000013</v>
      </c>
      <c r="P93" s="14">
        <v>2424.3000000000002</v>
      </c>
    </row>
    <row r="94" spans="14:16" x14ac:dyDescent="0.2">
      <c r="N94" s="16" t="s">
        <v>3120</v>
      </c>
      <c r="O94" s="14">
        <v>3850.97</v>
      </c>
      <c r="P94" s="14">
        <v>213.77</v>
      </c>
    </row>
    <row r="95" spans="14:16" x14ac:dyDescent="0.2">
      <c r="N95" s="16" t="s">
        <v>3121</v>
      </c>
      <c r="O95" s="14">
        <v>7449.4500000000007</v>
      </c>
      <c r="P95" s="14">
        <v>776.50999999999988</v>
      </c>
    </row>
    <row r="96" spans="14:16" x14ac:dyDescent="0.2">
      <c r="N96" s="16" t="s">
        <v>3122</v>
      </c>
      <c r="O96" s="14">
        <v>9686.0699999999979</v>
      </c>
      <c r="P96" s="14">
        <v>1230.3500000000004</v>
      </c>
    </row>
    <row r="97" spans="14:16" x14ac:dyDescent="0.2">
      <c r="N97" s="16" t="s">
        <v>3123</v>
      </c>
      <c r="O97" s="14">
        <v>5237.6000000000004</v>
      </c>
      <c r="P97" s="14">
        <v>460.66999999999996</v>
      </c>
    </row>
    <row r="98" spans="14:16" x14ac:dyDescent="0.2">
      <c r="N98" s="16" t="s">
        <v>3124</v>
      </c>
      <c r="O98" s="14">
        <v>15468.489999999998</v>
      </c>
      <c r="P98" s="14">
        <v>1160.6400000000003</v>
      </c>
    </row>
    <row r="99" spans="14:16" x14ac:dyDescent="0.2">
      <c r="N99" s="16" t="s">
        <v>3125</v>
      </c>
      <c r="O99" s="14">
        <v>2783.93</v>
      </c>
      <c r="P99" s="14">
        <v>617.68999999999994</v>
      </c>
    </row>
    <row r="100" spans="14:16" x14ac:dyDescent="0.2">
      <c r="N100" s="16" t="s">
        <v>3126</v>
      </c>
      <c r="O100" s="14">
        <v>1516.49</v>
      </c>
      <c r="P100" s="14">
        <v>421.68</v>
      </c>
    </row>
    <row r="101" spans="14:16" x14ac:dyDescent="0.2">
      <c r="N101" s="16" t="s">
        <v>3127</v>
      </c>
      <c r="O101" s="14">
        <v>15175.699999999997</v>
      </c>
      <c r="P101" s="14">
        <v>1306.6400000000003</v>
      </c>
    </row>
    <row r="102" spans="14:16" x14ac:dyDescent="0.2">
      <c r="N102" s="16" t="s">
        <v>3128</v>
      </c>
      <c r="O102" s="14">
        <v>101.71</v>
      </c>
      <c r="P102" s="14">
        <v>78.44</v>
      </c>
    </row>
    <row r="103" spans="14:16" x14ac:dyDescent="0.2">
      <c r="N103" s="16" t="s">
        <v>3129</v>
      </c>
      <c r="O103" s="14">
        <v>5203.5200000000004</v>
      </c>
      <c r="P103" s="14">
        <v>511.58999999999992</v>
      </c>
    </row>
    <row r="104" spans="14:16" x14ac:dyDescent="0.2">
      <c r="N104" s="16" t="s">
        <v>3130</v>
      </c>
      <c r="O104" s="14">
        <v>25267.499999999996</v>
      </c>
      <c r="P104" s="14">
        <v>3430.84</v>
      </c>
    </row>
    <row r="105" spans="14:16" x14ac:dyDescent="0.2">
      <c r="N105" s="16" t="s">
        <v>3131</v>
      </c>
      <c r="O105" s="14">
        <v>67267.77</v>
      </c>
      <c r="P105" s="14">
        <v>3156.43</v>
      </c>
    </row>
    <row r="106" spans="14:16" x14ac:dyDescent="0.2">
      <c r="N106" s="16" t="s">
        <v>3132</v>
      </c>
      <c r="O106" s="14">
        <v>10775.669999999998</v>
      </c>
      <c r="P106" s="14">
        <v>1372.8500000000001</v>
      </c>
    </row>
    <row r="107" spans="14:16" x14ac:dyDescent="0.2">
      <c r="N107" s="16" t="s">
        <v>3133</v>
      </c>
      <c r="O107" s="14">
        <v>16890.22</v>
      </c>
      <c r="P107" s="14">
        <v>1213.9599999999998</v>
      </c>
    </row>
    <row r="108" spans="14:16" x14ac:dyDescent="0.2">
      <c r="N108" s="16" t="s">
        <v>3134</v>
      </c>
      <c r="O108" s="14">
        <v>13355.85</v>
      </c>
      <c r="P108" s="14">
        <v>1297.17</v>
      </c>
    </row>
    <row r="109" spans="14:16" x14ac:dyDescent="0.2">
      <c r="N109" s="16" t="s">
        <v>3135</v>
      </c>
      <c r="O109" s="14">
        <v>3637.02</v>
      </c>
      <c r="P109" s="14">
        <v>265.35000000000002</v>
      </c>
    </row>
    <row r="110" spans="14:16" x14ac:dyDescent="0.2">
      <c r="N110" s="16" t="s">
        <v>3136</v>
      </c>
      <c r="O110" s="14">
        <v>19709.510000000002</v>
      </c>
      <c r="P110" s="14">
        <v>1960.380000000001</v>
      </c>
    </row>
    <row r="111" spans="14:16" x14ac:dyDescent="0.2">
      <c r="N111" s="16" t="s">
        <v>3137</v>
      </c>
      <c r="O111" s="14">
        <v>13636.130000000001</v>
      </c>
      <c r="P111" s="14">
        <v>819.99999999999989</v>
      </c>
    </row>
    <row r="112" spans="14:16" x14ac:dyDescent="0.2">
      <c r="N112" s="16" t="s">
        <v>3138</v>
      </c>
      <c r="O112" s="14">
        <v>954.94</v>
      </c>
      <c r="P112" s="14">
        <v>104.04</v>
      </c>
    </row>
    <row r="113" spans="14:16" x14ac:dyDescent="0.2">
      <c r="N113" s="16" t="s">
        <v>3139</v>
      </c>
      <c r="O113" s="14">
        <v>490</v>
      </c>
      <c r="P113" s="14">
        <v>178.29</v>
      </c>
    </row>
    <row r="114" spans="14:16" x14ac:dyDescent="0.2">
      <c r="N114" s="16" t="s">
        <v>3140</v>
      </c>
      <c r="O114" s="14">
        <v>3318.9299999999994</v>
      </c>
      <c r="P114" s="14">
        <v>214.09</v>
      </c>
    </row>
    <row r="115" spans="14:16" x14ac:dyDescent="0.2">
      <c r="N115" s="16" t="s">
        <v>3141</v>
      </c>
      <c r="O115" s="14">
        <v>1809.72</v>
      </c>
      <c r="P115" s="14">
        <v>426.09999999999997</v>
      </c>
    </row>
    <row r="116" spans="14:16" x14ac:dyDescent="0.2">
      <c r="N116" s="16" t="s">
        <v>3142</v>
      </c>
      <c r="O116" s="14">
        <v>6553.25</v>
      </c>
      <c r="P116" s="14">
        <v>604.28</v>
      </c>
    </row>
    <row r="117" spans="14:16" x14ac:dyDescent="0.2">
      <c r="N117" s="16" t="s">
        <v>3143</v>
      </c>
      <c r="O117" s="14">
        <v>5886.630000000001</v>
      </c>
      <c r="P117" s="14">
        <v>2678.85</v>
      </c>
    </row>
    <row r="118" spans="14:16" x14ac:dyDescent="0.2">
      <c r="N118" s="16" t="s">
        <v>3144</v>
      </c>
      <c r="O118" s="14">
        <v>13273.29</v>
      </c>
      <c r="P118" s="14">
        <v>7637.26</v>
      </c>
    </row>
    <row r="119" spans="14:16" x14ac:dyDescent="0.2">
      <c r="N119" s="16" t="s">
        <v>3145</v>
      </c>
      <c r="O119" s="14">
        <v>10317.049999999999</v>
      </c>
      <c r="P119" s="14">
        <v>1042.53</v>
      </c>
    </row>
    <row r="120" spans="14:16" x14ac:dyDescent="0.2">
      <c r="N120" s="16" t="s">
        <v>3146</v>
      </c>
      <c r="O120" s="14">
        <v>7818.3</v>
      </c>
      <c r="P120" s="14">
        <v>816.93</v>
      </c>
    </row>
    <row r="121" spans="14:16" x14ac:dyDescent="0.2">
      <c r="N121" s="16" t="s">
        <v>3147</v>
      </c>
      <c r="O121" s="14">
        <v>19795.489999999998</v>
      </c>
      <c r="P121" s="14">
        <v>1358.23</v>
      </c>
    </row>
    <row r="122" spans="14:16" x14ac:dyDescent="0.2">
      <c r="N122" s="16" t="s">
        <v>3148</v>
      </c>
      <c r="O122" s="14">
        <v>23413.18</v>
      </c>
      <c r="P122" s="14">
        <v>1543.7399999999996</v>
      </c>
    </row>
    <row r="123" spans="14:16" x14ac:dyDescent="0.2">
      <c r="N123" s="16" t="s">
        <v>3149</v>
      </c>
      <c r="O123" s="14">
        <v>2565.9</v>
      </c>
      <c r="P123" s="14">
        <v>265.72000000000003</v>
      </c>
    </row>
    <row r="124" spans="14:16" x14ac:dyDescent="0.2">
      <c r="N124" s="16" t="s">
        <v>3150</v>
      </c>
      <c r="O124" s="14">
        <v>10621.21</v>
      </c>
      <c r="P124" s="14">
        <v>1300.5499999999997</v>
      </c>
    </row>
    <row r="125" spans="14:16" x14ac:dyDescent="0.2">
      <c r="N125" s="16" t="s">
        <v>3151</v>
      </c>
      <c r="O125" s="14">
        <v>2152.5299999999997</v>
      </c>
      <c r="P125" s="14">
        <v>212.36</v>
      </c>
    </row>
    <row r="126" spans="14:16" x14ac:dyDescent="0.2">
      <c r="N126" s="16" t="s">
        <v>3152</v>
      </c>
      <c r="O126" s="14">
        <v>37768.200000000004</v>
      </c>
      <c r="P126" s="14">
        <v>1037.1599999999999</v>
      </c>
    </row>
    <row r="127" spans="14:16" x14ac:dyDescent="0.2">
      <c r="N127" s="16" t="s">
        <v>3153</v>
      </c>
      <c r="O127" s="14">
        <v>12354.359999999999</v>
      </c>
      <c r="P127" s="14">
        <v>1135.6299999999999</v>
      </c>
    </row>
    <row r="128" spans="14:16" x14ac:dyDescent="0.2">
      <c r="N128" s="16" t="s">
        <v>3154</v>
      </c>
      <c r="O128" s="14">
        <v>5296.63</v>
      </c>
      <c r="P128" s="14">
        <v>541.15000000000009</v>
      </c>
    </row>
    <row r="129" spans="14:16" x14ac:dyDescent="0.2">
      <c r="N129" s="16" t="s">
        <v>3155</v>
      </c>
      <c r="O129" s="14">
        <v>31319.000000000007</v>
      </c>
      <c r="P129" s="14">
        <v>1333.0700000000002</v>
      </c>
    </row>
    <row r="130" spans="14:16" x14ac:dyDescent="0.2">
      <c r="N130" s="16" t="s">
        <v>3156</v>
      </c>
      <c r="O130" s="14">
        <v>3561.5900000000006</v>
      </c>
      <c r="P130" s="14">
        <v>397.01</v>
      </c>
    </row>
    <row r="131" spans="14:16" x14ac:dyDescent="0.2">
      <c r="N131" s="16" t="s">
        <v>3157</v>
      </c>
      <c r="O131" s="14">
        <v>9015.7999999999993</v>
      </c>
      <c r="P131" s="14">
        <v>648.23000000000025</v>
      </c>
    </row>
    <row r="132" spans="14:16" x14ac:dyDescent="0.2">
      <c r="N132" s="16" t="s">
        <v>3158</v>
      </c>
      <c r="O132" s="14">
        <v>1701.6</v>
      </c>
      <c r="P132" s="14">
        <v>491.64</v>
      </c>
    </row>
    <row r="133" spans="14:16" x14ac:dyDescent="0.2">
      <c r="N133" s="16" t="s">
        <v>3159</v>
      </c>
      <c r="O133" s="14">
        <v>12530.77</v>
      </c>
      <c r="P133" s="14">
        <v>492.54</v>
      </c>
    </row>
    <row r="134" spans="14:16" x14ac:dyDescent="0.2">
      <c r="N134" s="16" t="s">
        <v>3160</v>
      </c>
      <c r="O134" s="14">
        <v>21562.16</v>
      </c>
      <c r="P134" s="14">
        <v>1208.5500000000002</v>
      </c>
    </row>
    <row r="135" spans="14:16" x14ac:dyDescent="0.2">
      <c r="N135" s="16" t="s">
        <v>3161</v>
      </c>
      <c r="O135" s="14">
        <v>7375.22</v>
      </c>
      <c r="P135" s="14">
        <v>518.1099999999999</v>
      </c>
    </row>
    <row r="136" spans="14:16" x14ac:dyDescent="0.2">
      <c r="N136" s="16" t="s">
        <v>3162</v>
      </c>
      <c r="O136" s="14">
        <v>25136.13</v>
      </c>
      <c r="P136" s="14">
        <v>882.13999999999987</v>
      </c>
    </row>
    <row r="137" spans="14:16" x14ac:dyDescent="0.2">
      <c r="N137" s="16" t="s">
        <v>3163</v>
      </c>
      <c r="O137" s="14">
        <v>992.06999999999994</v>
      </c>
      <c r="P137" s="14">
        <v>449.69</v>
      </c>
    </row>
    <row r="138" spans="14:16" x14ac:dyDescent="0.2">
      <c r="N138" s="16" t="s">
        <v>3164</v>
      </c>
      <c r="O138" s="14">
        <v>3652.4900000000002</v>
      </c>
      <c r="P138" s="14">
        <v>745.58000000000015</v>
      </c>
    </row>
    <row r="139" spans="14:16" x14ac:dyDescent="0.2">
      <c r="N139" s="16" t="s">
        <v>3165</v>
      </c>
      <c r="O139" s="14">
        <v>8591.7799999999988</v>
      </c>
      <c r="P139" s="14">
        <v>780.95999999999992</v>
      </c>
    </row>
    <row r="140" spans="14:16" x14ac:dyDescent="0.2">
      <c r="N140" s="16" t="s">
        <v>3166</v>
      </c>
      <c r="O140" s="14">
        <v>909.09</v>
      </c>
      <c r="P140" s="14">
        <v>103.6</v>
      </c>
    </row>
    <row r="141" spans="14:16" x14ac:dyDescent="0.2">
      <c r="N141" s="16" t="s">
        <v>3167</v>
      </c>
      <c r="O141" s="14">
        <v>4957.99</v>
      </c>
      <c r="P141" s="14">
        <v>255.69</v>
      </c>
    </row>
    <row r="142" spans="14:16" x14ac:dyDescent="0.2">
      <c r="N142" s="16" t="s">
        <v>3168</v>
      </c>
      <c r="O142" s="14">
        <v>10693.7</v>
      </c>
      <c r="P142" s="14">
        <v>774.21999999999991</v>
      </c>
    </row>
    <row r="143" spans="14:16" x14ac:dyDescent="0.2">
      <c r="N143" s="16" t="s">
        <v>3169</v>
      </c>
      <c r="O143" s="14">
        <v>6177.1699999999992</v>
      </c>
      <c r="P143" s="14">
        <v>327.71999999999991</v>
      </c>
    </row>
    <row r="144" spans="14:16" x14ac:dyDescent="0.2">
      <c r="N144" s="16" t="s">
        <v>3170</v>
      </c>
      <c r="O144" s="14">
        <v>2629.9400000000005</v>
      </c>
      <c r="P144" s="14">
        <v>340.49000000000007</v>
      </c>
    </row>
    <row r="145" spans="14:16" x14ac:dyDescent="0.2">
      <c r="N145" s="16" t="s">
        <v>3171</v>
      </c>
      <c r="O145" s="14">
        <v>7935.95</v>
      </c>
      <c r="P145" s="14">
        <v>361.65000000000003</v>
      </c>
    </row>
    <row r="146" spans="14:16" x14ac:dyDescent="0.2">
      <c r="N146" s="16" t="s">
        <v>3172</v>
      </c>
      <c r="O146" s="14">
        <v>6688.9899999999989</v>
      </c>
      <c r="P146" s="14">
        <v>319.72000000000008</v>
      </c>
    </row>
    <row r="147" spans="14:16" x14ac:dyDescent="0.2">
      <c r="N147" s="16" t="s">
        <v>3173</v>
      </c>
      <c r="O147" s="14">
        <v>10835.31</v>
      </c>
      <c r="P147" s="14">
        <v>616.29999999999995</v>
      </c>
    </row>
    <row r="148" spans="14:16" x14ac:dyDescent="0.2">
      <c r="N148" s="16" t="s">
        <v>3174</v>
      </c>
      <c r="O148" s="14">
        <v>7930.9</v>
      </c>
      <c r="P148" s="14">
        <v>373</v>
      </c>
    </row>
    <row r="149" spans="14:16" x14ac:dyDescent="0.2">
      <c r="N149" s="16" t="s">
        <v>3175</v>
      </c>
      <c r="O149" s="14">
        <v>1916.8</v>
      </c>
      <c r="P149" s="14">
        <v>163.01999999999998</v>
      </c>
    </row>
    <row r="150" spans="14:16" x14ac:dyDescent="0.2">
      <c r="N150" s="16" t="s">
        <v>3176</v>
      </c>
      <c r="O150" s="14">
        <v>7445.03</v>
      </c>
      <c r="P150" s="14">
        <v>641.81000000000006</v>
      </c>
    </row>
    <row r="151" spans="14:16" x14ac:dyDescent="0.2">
      <c r="N151" s="16" t="s">
        <v>3177</v>
      </c>
      <c r="O151" s="14">
        <v>24061.33</v>
      </c>
      <c r="P151" s="14">
        <v>1542.0800000000002</v>
      </c>
    </row>
    <row r="152" spans="14:16" x14ac:dyDescent="0.2">
      <c r="N152" s="16" t="s">
        <v>3178</v>
      </c>
      <c r="O152" s="14">
        <v>6585.4</v>
      </c>
      <c r="P152" s="14">
        <v>437.06999999999994</v>
      </c>
    </row>
    <row r="153" spans="14:16" x14ac:dyDescent="0.2">
      <c r="N153" s="16" t="s">
        <v>3179</v>
      </c>
      <c r="O153" s="14">
        <v>13664.44</v>
      </c>
      <c r="P153" s="14">
        <v>604.7600000000001</v>
      </c>
    </row>
    <row r="154" spans="14:16" x14ac:dyDescent="0.2">
      <c r="N154" s="16" t="s">
        <v>3180</v>
      </c>
      <c r="O154" s="14">
        <v>20716.77</v>
      </c>
      <c r="P154" s="14">
        <v>651.58999999999992</v>
      </c>
    </row>
    <row r="155" spans="14:16" x14ac:dyDescent="0.2">
      <c r="N155" s="16" t="s">
        <v>3181</v>
      </c>
      <c r="O155" s="14">
        <v>11562.93</v>
      </c>
      <c r="P155" s="14">
        <v>1006.1400000000001</v>
      </c>
    </row>
    <row r="156" spans="14:16" x14ac:dyDescent="0.2">
      <c r="N156" s="16" t="s">
        <v>3182</v>
      </c>
      <c r="O156" s="14">
        <v>12568.219999999998</v>
      </c>
      <c r="P156" s="14">
        <v>894.44999999999993</v>
      </c>
    </row>
    <row r="157" spans="14:16" x14ac:dyDescent="0.2">
      <c r="N157" s="16" t="s">
        <v>3183</v>
      </c>
      <c r="O157" s="14">
        <v>3439.7799999999993</v>
      </c>
      <c r="P157" s="14">
        <v>221.08</v>
      </c>
    </row>
    <row r="158" spans="14:16" x14ac:dyDescent="0.2">
      <c r="N158" s="16" t="s">
        <v>3184</v>
      </c>
      <c r="O158" s="14">
        <v>1071.55</v>
      </c>
      <c r="P158" s="14">
        <v>134.13000000000002</v>
      </c>
    </row>
    <row r="159" spans="14:16" x14ac:dyDescent="0.2">
      <c r="N159" s="16" t="s">
        <v>3185</v>
      </c>
      <c r="O159" s="14">
        <v>5378.71</v>
      </c>
      <c r="P159" s="14">
        <v>364.68</v>
      </c>
    </row>
    <row r="160" spans="14:16" x14ac:dyDescent="0.2">
      <c r="N160" s="16" t="s">
        <v>3186</v>
      </c>
      <c r="O160" s="14">
        <v>36735.800000000003</v>
      </c>
      <c r="P160" s="14">
        <v>426.36999999999995</v>
      </c>
    </row>
    <row r="161" spans="14:16" x14ac:dyDescent="0.2">
      <c r="N161" s="16" t="s">
        <v>3187</v>
      </c>
      <c r="O161" s="14">
        <v>4782.83</v>
      </c>
      <c r="P161" s="14">
        <v>469.05999999999995</v>
      </c>
    </row>
    <row r="162" spans="14:16" x14ac:dyDescent="0.2">
      <c r="N162" s="16" t="s">
        <v>3188</v>
      </c>
      <c r="O162" s="14">
        <v>6929.8200000000006</v>
      </c>
      <c r="P162" s="14">
        <v>507.94999999999993</v>
      </c>
    </row>
    <row r="163" spans="14:16" x14ac:dyDescent="0.2">
      <c r="N163" s="16" t="s">
        <v>3189</v>
      </c>
      <c r="O163" s="14">
        <v>4790.6899999999996</v>
      </c>
      <c r="P163" s="14">
        <v>641.30999999999995</v>
      </c>
    </row>
    <row r="164" spans="14:16" x14ac:dyDescent="0.2">
      <c r="N164" s="16" t="s">
        <v>3190</v>
      </c>
      <c r="O164" s="14">
        <v>10096.130000000001</v>
      </c>
      <c r="P164" s="14">
        <v>732.43000000000006</v>
      </c>
    </row>
    <row r="165" spans="14:16" x14ac:dyDescent="0.2">
      <c r="N165" s="16" t="s">
        <v>3191</v>
      </c>
      <c r="O165" s="14">
        <v>4178.5700000000006</v>
      </c>
      <c r="P165" s="14">
        <v>1658.6700000000003</v>
      </c>
    </row>
    <row r="166" spans="14:16" x14ac:dyDescent="0.2">
      <c r="N166" s="16" t="s">
        <v>3192</v>
      </c>
      <c r="O166" s="14">
        <v>30105.889999999996</v>
      </c>
      <c r="P166" s="14">
        <v>3105.8800000000006</v>
      </c>
    </row>
    <row r="167" spans="14:16" x14ac:dyDescent="0.2">
      <c r="N167" s="16" t="s">
        <v>3193</v>
      </c>
      <c r="O167" s="14">
        <v>23121.019999999997</v>
      </c>
      <c r="P167" s="14">
        <v>674.92</v>
      </c>
    </row>
    <row r="168" spans="14:16" x14ac:dyDescent="0.2">
      <c r="N168" s="16" t="s">
        <v>3194</v>
      </c>
      <c r="O168" s="14">
        <v>16260.810000000001</v>
      </c>
      <c r="P168" s="14">
        <v>2842.3500000000004</v>
      </c>
    </row>
    <row r="169" spans="14:16" x14ac:dyDescent="0.2">
      <c r="N169" s="16" t="s">
        <v>3195</v>
      </c>
      <c r="O169" s="14">
        <v>5137.93</v>
      </c>
      <c r="P169" s="14">
        <v>528.76</v>
      </c>
    </row>
    <row r="170" spans="14:16" x14ac:dyDescent="0.2">
      <c r="N170" s="16" t="s">
        <v>3196</v>
      </c>
      <c r="O170" s="14">
        <v>1229.0700000000002</v>
      </c>
      <c r="P170" s="14">
        <v>163.29999999999998</v>
      </c>
    </row>
    <row r="171" spans="14:16" x14ac:dyDescent="0.2">
      <c r="N171" s="16" t="s">
        <v>3197</v>
      </c>
      <c r="O171" s="14">
        <v>1807.72</v>
      </c>
      <c r="P171" s="14">
        <v>314.35000000000002</v>
      </c>
    </row>
    <row r="172" spans="14:16" x14ac:dyDescent="0.2">
      <c r="N172" s="16" t="s">
        <v>3198</v>
      </c>
      <c r="O172" s="14">
        <v>19228.73</v>
      </c>
      <c r="P172" s="14">
        <v>724.42</v>
      </c>
    </row>
    <row r="173" spans="14:16" x14ac:dyDescent="0.2">
      <c r="N173" s="16" t="s">
        <v>3199</v>
      </c>
      <c r="O173" s="14">
        <v>26689.089999999997</v>
      </c>
      <c r="P173" s="14">
        <v>2360.71</v>
      </c>
    </row>
    <row r="174" spans="14:16" x14ac:dyDescent="0.2">
      <c r="N174" s="16" t="s">
        <v>3200</v>
      </c>
      <c r="O174" s="14">
        <v>10284.630000000001</v>
      </c>
      <c r="P174" s="14">
        <v>897.55</v>
      </c>
    </row>
    <row r="175" spans="14:16" x14ac:dyDescent="0.2">
      <c r="N175" s="16" t="s">
        <v>3201</v>
      </c>
      <c r="O175" s="14">
        <v>26719.229999999996</v>
      </c>
      <c r="P175" s="14">
        <v>1087.7800000000002</v>
      </c>
    </row>
    <row r="176" spans="14:16" x14ac:dyDescent="0.2">
      <c r="N176" s="16" t="s">
        <v>3202</v>
      </c>
      <c r="O176" s="14">
        <v>3011.6000000000004</v>
      </c>
      <c r="P176" s="14">
        <v>470.24</v>
      </c>
    </row>
    <row r="177" spans="14:16" x14ac:dyDescent="0.2">
      <c r="N177" s="16" t="s">
        <v>3203</v>
      </c>
      <c r="O177" s="14">
        <v>3219.8900000000003</v>
      </c>
      <c r="P177" s="14">
        <v>362.41999999999996</v>
      </c>
    </row>
    <row r="178" spans="14:16" x14ac:dyDescent="0.2">
      <c r="N178" s="16" t="s">
        <v>3204</v>
      </c>
      <c r="O178" s="14">
        <v>3968.5299999999993</v>
      </c>
      <c r="P178" s="14">
        <v>312.89000000000004</v>
      </c>
    </row>
    <row r="179" spans="14:16" x14ac:dyDescent="0.2">
      <c r="N179" s="16" t="s">
        <v>3205</v>
      </c>
      <c r="O179" s="14">
        <v>10185.36</v>
      </c>
      <c r="P179" s="14">
        <v>380.81999999999994</v>
      </c>
    </row>
    <row r="180" spans="14:16" x14ac:dyDescent="0.2">
      <c r="N180" s="16" t="s">
        <v>3206</v>
      </c>
      <c r="O180" s="14">
        <v>12684.679999999998</v>
      </c>
      <c r="P180" s="14">
        <v>947.89</v>
      </c>
    </row>
    <row r="181" spans="14:16" x14ac:dyDescent="0.2">
      <c r="N181" s="16" t="s">
        <v>3207</v>
      </c>
      <c r="O181" s="14">
        <v>49028.219999999994</v>
      </c>
      <c r="P181" s="14">
        <v>3403.2699999999995</v>
      </c>
    </row>
    <row r="182" spans="14:16" x14ac:dyDescent="0.2">
      <c r="N182" s="16" t="s">
        <v>3208</v>
      </c>
      <c r="O182" s="14">
        <v>2367.9900000000002</v>
      </c>
      <c r="P182" s="14">
        <v>490.14000000000004</v>
      </c>
    </row>
    <row r="183" spans="14:16" x14ac:dyDescent="0.2">
      <c r="N183" s="16" t="s">
        <v>3209</v>
      </c>
      <c r="O183" s="14">
        <v>13650.95</v>
      </c>
      <c r="P183" s="14">
        <v>1100.7</v>
      </c>
    </row>
    <row r="184" spans="14:16" x14ac:dyDescent="0.2">
      <c r="N184" s="16" t="s">
        <v>3210</v>
      </c>
      <c r="O184" s="14">
        <v>15196.84</v>
      </c>
      <c r="P184" s="14">
        <v>1322.42</v>
      </c>
    </row>
    <row r="185" spans="14:16" x14ac:dyDescent="0.2">
      <c r="N185" s="16" t="s">
        <v>3211</v>
      </c>
      <c r="O185" s="14">
        <v>572.28</v>
      </c>
      <c r="P185" s="14">
        <v>69</v>
      </c>
    </row>
    <row r="186" spans="14:16" x14ac:dyDescent="0.2">
      <c r="N186" s="16" t="s">
        <v>3212</v>
      </c>
      <c r="O186" s="14">
        <v>10768.77</v>
      </c>
      <c r="P186" s="14">
        <v>952.15</v>
      </c>
    </row>
    <row r="187" spans="14:16" x14ac:dyDescent="0.2">
      <c r="N187" s="16" t="s">
        <v>3213</v>
      </c>
      <c r="O187" s="14">
        <v>7888.86</v>
      </c>
      <c r="P187" s="14">
        <v>428.68</v>
      </c>
    </row>
    <row r="188" spans="14:16" x14ac:dyDescent="0.2">
      <c r="N188" s="16" t="s">
        <v>3214</v>
      </c>
      <c r="O188" s="14">
        <v>338.41</v>
      </c>
      <c r="P188" s="14">
        <v>77.899999999999991</v>
      </c>
    </row>
    <row r="189" spans="14:16" x14ac:dyDescent="0.2">
      <c r="N189" s="16" t="s">
        <v>3215</v>
      </c>
      <c r="O189" s="14">
        <v>7990.0900000000011</v>
      </c>
      <c r="P189" s="14">
        <v>489.8599999999999</v>
      </c>
    </row>
    <row r="190" spans="14:16" x14ac:dyDescent="0.2">
      <c r="N190" s="16" t="s">
        <v>3216</v>
      </c>
      <c r="O190" s="14">
        <v>3635.91</v>
      </c>
      <c r="P190" s="14">
        <v>345.77000000000004</v>
      </c>
    </row>
    <row r="191" spans="14:16" x14ac:dyDescent="0.2">
      <c r="N191" s="16" t="s">
        <v>3217</v>
      </c>
      <c r="O191" s="14">
        <v>20508.900000000001</v>
      </c>
      <c r="P191" s="14">
        <v>1058.18</v>
      </c>
    </row>
    <row r="192" spans="14:16" x14ac:dyDescent="0.2">
      <c r="N192" s="16" t="s">
        <v>3029</v>
      </c>
      <c r="O192" s="14">
        <v>1881524.7699999998</v>
      </c>
      <c r="P192" s="14">
        <v>209060.56000000008</v>
      </c>
    </row>
  </sheetData>
  <mergeCells count="2">
    <mergeCell ref="B3:F3"/>
    <mergeCell ref="B2:F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H1:Q6"/>
  <sheetViews>
    <sheetView showGridLines="0" zoomScale="90" zoomScaleNormal="90" workbookViewId="0">
      <selection activeCell="U17" sqref="U17"/>
    </sheetView>
  </sheetViews>
  <sheetFormatPr defaultRowHeight="14.25" x14ac:dyDescent="0.2"/>
  <cols>
    <col min="1" max="16384" width="9" style="17"/>
  </cols>
  <sheetData>
    <row r="1" spans="8:17" s="31" customFormat="1" ht="15" customHeight="1" x14ac:dyDescent="0.2">
      <c r="H1" s="38" t="s">
        <v>3223</v>
      </c>
      <c r="I1" s="38"/>
      <c r="J1" s="38"/>
      <c r="K1" s="38"/>
      <c r="L1" s="38"/>
      <c r="M1" s="38"/>
      <c r="N1" s="38"/>
      <c r="O1" s="38"/>
      <c r="P1" s="38"/>
      <c r="Q1" s="38"/>
    </row>
    <row r="2" spans="8:17" s="31" customFormat="1" ht="15" customHeight="1" x14ac:dyDescent="0.2">
      <c r="H2" s="38"/>
      <c r="I2" s="38"/>
      <c r="J2" s="38"/>
      <c r="K2" s="38"/>
      <c r="L2" s="38"/>
      <c r="M2" s="38"/>
      <c r="N2" s="38"/>
      <c r="O2" s="38"/>
      <c r="P2" s="38"/>
      <c r="Q2" s="38"/>
    </row>
    <row r="3" spans="8:17" s="31" customFormat="1" ht="15" customHeight="1" x14ac:dyDescent="0.2">
      <c r="H3" s="38"/>
      <c r="I3" s="38"/>
      <c r="J3" s="38"/>
      <c r="K3" s="38"/>
      <c r="L3" s="38"/>
      <c r="M3" s="38"/>
      <c r="N3" s="38"/>
      <c r="O3" s="38"/>
      <c r="P3" s="38"/>
      <c r="Q3" s="38"/>
    </row>
    <row r="4" spans="8:17" ht="15" customHeight="1" x14ac:dyDescent="0.7">
      <c r="H4" s="18"/>
      <c r="I4" s="18"/>
      <c r="J4" s="18"/>
      <c r="K4" s="18"/>
      <c r="L4" s="18"/>
      <c r="M4" s="18"/>
      <c r="N4" s="18"/>
      <c r="O4" s="18"/>
      <c r="P4" s="18"/>
      <c r="Q4" s="18"/>
    </row>
    <row r="5" spans="8:17" ht="15" customHeight="1" x14ac:dyDescent="0.2"/>
    <row r="6" spans="8:17" ht="15" customHeight="1" x14ac:dyDescent="0.2"/>
  </sheetData>
  <mergeCells count="1">
    <mergeCell ref="H1:Q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H1:Q3"/>
  <sheetViews>
    <sheetView zoomScale="90" zoomScaleNormal="90" workbookViewId="0">
      <selection activeCell="T16" sqref="T16"/>
    </sheetView>
  </sheetViews>
  <sheetFormatPr defaultRowHeight="14.25" x14ac:dyDescent="0.2"/>
  <cols>
    <col min="1" max="16384" width="9" style="19"/>
  </cols>
  <sheetData>
    <row r="1" spans="8:17" s="31" customFormat="1" ht="15" customHeight="1" x14ac:dyDescent="0.2">
      <c r="H1" s="38" t="s">
        <v>3223</v>
      </c>
      <c r="I1" s="38"/>
      <c r="J1" s="38"/>
      <c r="K1" s="38"/>
      <c r="L1" s="38"/>
      <c r="M1" s="38"/>
      <c r="N1" s="38"/>
      <c r="O1" s="38"/>
      <c r="P1" s="38"/>
      <c r="Q1" s="38"/>
    </row>
    <row r="2" spans="8:17" s="31" customFormat="1" ht="15" customHeight="1" x14ac:dyDescent="0.2">
      <c r="H2" s="38"/>
      <c r="I2" s="38"/>
      <c r="J2" s="38"/>
      <c r="K2" s="38"/>
      <c r="L2" s="38"/>
      <c r="M2" s="38"/>
      <c r="N2" s="38"/>
      <c r="O2" s="38"/>
      <c r="P2" s="38"/>
      <c r="Q2" s="38"/>
    </row>
    <row r="3" spans="8:17" s="31" customFormat="1" ht="15" customHeight="1" x14ac:dyDescent="0.2">
      <c r="H3" s="38"/>
      <c r="I3" s="38"/>
      <c r="J3" s="38"/>
      <c r="K3" s="38"/>
      <c r="L3" s="38"/>
      <c r="M3" s="38"/>
      <c r="N3" s="38"/>
      <c r="O3" s="38"/>
      <c r="P3" s="38"/>
      <c r="Q3" s="38"/>
    </row>
  </sheetData>
  <mergeCells count="1">
    <mergeCell ref="H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zoomScale="90" zoomScaleNormal="90" workbookViewId="0">
      <selection activeCell="H22" sqref="H22"/>
    </sheetView>
  </sheetViews>
  <sheetFormatPr defaultRowHeight="14.25" x14ac:dyDescent="0.2"/>
  <cols>
    <col min="1" max="1" width="17.875" style="24" customWidth="1"/>
    <col min="2" max="2" width="2.75" customWidth="1"/>
    <col min="3" max="3" width="19" bestFit="1" customWidth="1"/>
    <col min="4" max="4" width="11.875" bestFit="1" customWidth="1"/>
    <col min="6" max="6" width="18.625" customWidth="1"/>
    <col min="7" max="7" width="12" customWidth="1"/>
  </cols>
  <sheetData>
    <row r="2" spans="3:7" x14ac:dyDescent="0.2">
      <c r="C2" s="11" t="s">
        <v>3028</v>
      </c>
      <c r="D2" t="s">
        <v>3030</v>
      </c>
      <c r="F2" s="20" t="s">
        <v>3028</v>
      </c>
      <c r="G2" s="20" t="s">
        <v>3030</v>
      </c>
    </row>
    <row r="3" spans="3:7" x14ac:dyDescent="0.2">
      <c r="C3" s="25" t="s">
        <v>140</v>
      </c>
      <c r="D3" s="14">
        <v>46826.450000000004</v>
      </c>
      <c r="E3" s="14"/>
      <c r="F3" s="21" t="s">
        <v>140</v>
      </c>
      <c r="G3" s="21">
        <v>46826.450000000004</v>
      </c>
    </row>
    <row r="4" spans="3:7" x14ac:dyDescent="0.2">
      <c r="C4" s="25" t="s">
        <v>564</v>
      </c>
      <c r="D4" s="14">
        <v>14367.86</v>
      </c>
      <c r="E4" s="14"/>
      <c r="F4" s="21" t="s">
        <v>564</v>
      </c>
      <c r="G4" s="21">
        <v>14367.86</v>
      </c>
    </row>
    <row r="5" spans="3:7" x14ac:dyDescent="0.2">
      <c r="C5" s="25" t="s">
        <v>20</v>
      </c>
      <c r="D5" s="14">
        <v>11724.43</v>
      </c>
      <c r="E5" s="14"/>
      <c r="F5" s="21" t="s">
        <v>20</v>
      </c>
      <c r="G5" s="21">
        <v>11724.43</v>
      </c>
    </row>
    <row r="6" spans="3:7" x14ac:dyDescent="0.2">
      <c r="C6" s="25" t="s">
        <v>66</v>
      </c>
      <c r="D6" s="14">
        <v>284805.40999999986</v>
      </c>
      <c r="E6" s="14"/>
      <c r="F6" s="21" t="s">
        <v>66</v>
      </c>
      <c r="G6" s="21">
        <v>284805.40999999986</v>
      </c>
    </row>
    <row r="7" spans="3:7" x14ac:dyDescent="0.2">
      <c r="C7" s="25" t="s">
        <v>36</v>
      </c>
      <c r="D7" s="14">
        <v>45843.450000000012</v>
      </c>
      <c r="E7" s="14"/>
      <c r="F7" s="21" t="s">
        <v>36</v>
      </c>
      <c r="G7" s="21">
        <v>45843.450000000012</v>
      </c>
    </row>
    <row r="8" spans="3:7" x14ac:dyDescent="0.2">
      <c r="C8" s="25" t="s">
        <v>224</v>
      </c>
      <c r="D8" s="14">
        <v>6540.5400000000009</v>
      </c>
      <c r="E8" s="14"/>
      <c r="F8" s="21" t="s">
        <v>224</v>
      </c>
      <c r="G8" s="21">
        <v>6540.5400000000009</v>
      </c>
    </row>
    <row r="9" spans="3:7" x14ac:dyDescent="0.2">
      <c r="C9" s="25" t="s">
        <v>1584</v>
      </c>
      <c r="D9" s="14">
        <v>1257.76</v>
      </c>
      <c r="E9" s="14"/>
      <c r="F9" s="21" t="s">
        <v>1584</v>
      </c>
      <c r="G9" s="21">
        <v>1257.76</v>
      </c>
    </row>
    <row r="10" spans="3:7" x14ac:dyDescent="0.2">
      <c r="C10" s="25" t="s">
        <v>350</v>
      </c>
      <c r="D10" s="14">
        <v>68946.660000000018</v>
      </c>
      <c r="E10" s="14"/>
      <c r="F10" s="21" t="s">
        <v>350</v>
      </c>
      <c r="G10" s="21">
        <v>68946.660000000018</v>
      </c>
    </row>
    <row r="11" spans="3:7" x14ac:dyDescent="0.2">
      <c r="C11" s="25" t="s">
        <v>99</v>
      </c>
      <c r="D11" s="14">
        <v>81205.22</v>
      </c>
      <c r="E11" s="14"/>
      <c r="F11" s="21" t="s">
        <v>99</v>
      </c>
      <c r="G11" s="21">
        <v>81205.22</v>
      </c>
    </row>
    <row r="12" spans="3:7" x14ac:dyDescent="0.2">
      <c r="C12" s="25" t="s">
        <v>51</v>
      </c>
      <c r="D12" s="14">
        <v>29050.789999999997</v>
      </c>
      <c r="E12" s="14"/>
      <c r="F12" s="21" t="s">
        <v>51</v>
      </c>
      <c r="G12" s="21">
        <v>29050.789999999997</v>
      </c>
    </row>
    <row r="13" spans="3:7" x14ac:dyDescent="0.2">
      <c r="C13" s="25" t="s">
        <v>466</v>
      </c>
      <c r="D13" s="14">
        <v>13922.919999999996</v>
      </c>
      <c r="E13" s="14"/>
      <c r="F13" s="21" t="s">
        <v>466</v>
      </c>
      <c r="G13" s="21">
        <v>13922.919999999996</v>
      </c>
    </row>
    <row r="14" spans="3:7" x14ac:dyDescent="0.2">
      <c r="C14" s="25" t="s">
        <v>79</v>
      </c>
      <c r="D14" s="14">
        <v>98971.250000000029</v>
      </c>
      <c r="E14" s="14"/>
      <c r="F14" s="21" t="s">
        <v>79</v>
      </c>
      <c r="G14" s="21">
        <v>98971.250000000029</v>
      </c>
    </row>
    <row r="15" spans="3:7" x14ac:dyDescent="0.2">
      <c r="C15" s="25" t="s">
        <v>29</v>
      </c>
      <c r="D15" s="14">
        <v>39314.550000000003</v>
      </c>
      <c r="E15" s="14"/>
      <c r="F15" s="21" t="s">
        <v>29</v>
      </c>
      <c r="G15" s="21">
        <v>39314.550000000003</v>
      </c>
    </row>
    <row r="16" spans="3:7" x14ac:dyDescent="0.2">
      <c r="C16" s="25" t="s">
        <v>189</v>
      </c>
      <c r="D16" s="14">
        <v>10977.690000000002</v>
      </c>
      <c r="E16" s="14"/>
      <c r="F16" s="21" t="s">
        <v>189</v>
      </c>
      <c r="G16" s="21">
        <v>10977.690000000002</v>
      </c>
    </row>
    <row r="17" spans="3:7" x14ac:dyDescent="0.2">
      <c r="C17" s="25" t="s">
        <v>513</v>
      </c>
      <c r="D17" s="14">
        <v>29678.210000000003</v>
      </c>
      <c r="E17" s="14"/>
      <c r="F17" s="21" t="s">
        <v>513</v>
      </c>
      <c r="G17" s="21">
        <v>29678.210000000003</v>
      </c>
    </row>
    <row r="18" spans="3:7" x14ac:dyDescent="0.2">
      <c r="C18" s="25" t="s">
        <v>364</v>
      </c>
      <c r="D18" s="14">
        <v>14737.27</v>
      </c>
      <c r="E18" s="14"/>
      <c r="F18" s="21" t="s">
        <v>364</v>
      </c>
      <c r="G18" s="21">
        <v>14737.27</v>
      </c>
    </row>
    <row r="19" spans="3:7" x14ac:dyDescent="0.2">
      <c r="C19" s="25" t="s">
        <v>144</v>
      </c>
      <c r="D19" s="14">
        <v>14909.429999999995</v>
      </c>
      <c r="E19" s="14"/>
      <c r="F19" s="21" t="s">
        <v>144</v>
      </c>
      <c r="G19" s="21">
        <v>14909.429999999995</v>
      </c>
    </row>
    <row r="20" spans="3:7" x14ac:dyDescent="0.2">
      <c r="C20" s="25" t="s">
        <v>307</v>
      </c>
      <c r="D20" s="14">
        <v>30532.709999999995</v>
      </c>
      <c r="E20" s="14"/>
      <c r="F20" s="21" t="s">
        <v>307</v>
      </c>
      <c r="G20" s="21">
        <v>30532.709999999995</v>
      </c>
    </row>
    <row r="21" spans="3:7" x14ac:dyDescent="0.2">
      <c r="C21" s="25" t="s">
        <v>394</v>
      </c>
      <c r="D21" s="14">
        <v>15403.560000000001</v>
      </c>
      <c r="E21" s="14"/>
      <c r="F21" s="21" t="s">
        <v>394</v>
      </c>
      <c r="G21" s="21">
        <v>15403.560000000001</v>
      </c>
    </row>
    <row r="22" spans="3:7" x14ac:dyDescent="0.2">
      <c r="C22" s="25" t="s">
        <v>379</v>
      </c>
      <c r="D22" s="14">
        <v>59114.820000000007</v>
      </c>
      <c r="E22" s="14"/>
      <c r="F22" s="21" t="s">
        <v>379</v>
      </c>
      <c r="G22" s="21">
        <v>59114.820000000007</v>
      </c>
    </row>
    <row r="23" spans="3:7" x14ac:dyDescent="0.2">
      <c r="C23" s="25" t="s">
        <v>265</v>
      </c>
      <c r="D23" s="14">
        <v>69641.81</v>
      </c>
      <c r="E23" s="14"/>
      <c r="F23" s="21" t="s">
        <v>265</v>
      </c>
      <c r="G23" s="21">
        <v>69641.81</v>
      </c>
    </row>
    <row r="24" spans="3:7" x14ac:dyDescent="0.2">
      <c r="C24" s="25" t="s">
        <v>60</v>
      </c>
      <c r="D24" s="14">
        <v>37752.280000000006</v>
      </c>
      <c r="E24" s="14"/>
      <c r="F24" s="21" t="s">
        <v>60</v>
      </c>
      <c r="G24" s="21">
        <v>37752.280000000006</v>
      </c>
    </row>
    <row r="25" spans="3:7" x14ac:dyDescent="0.2">
      <c r="C25" s="25" t="s">
        <v>10</v>
      </c>
      <c r="D25" s="14">
        <v>9689.5799999999981</v>
      </c>
      <c r="E25" s="14"/>
      <c r="F25" s="21" t="s">
        <v>10</v>
      </c>
      <c r="G25" s="21">
        <v>9689.5799999999981</v>
      </c>
    </row>
    <row r="26" spans="3:7" x14ac:dyDescent="0.2">
      <c r="C26" s="25" t="s">
        <v>56</v>
      </c>
      <c r="D26" s="14">
        <v>10903.080000000002</v>
      </c>
      <c r="E26" s="14"/>
      <c r="F26" s="21" t="s">
        <v>56</v>
      </c>
      <c r="G26" s="21">
        <v>10903.080000000002</v>
      </c>
    </row>
    <row r="27" spans="3:7" x14ac:dyDescent="0.2">
      <c r="C27" s="25" t="s">
        <v>253</v>
      </c>
      <c r="D27" s="14">
        <v>12593.59</v>
      </c>
      <c r="E27" s="14"/>
      <c r="F27" s="21" t="s">
        <v>253</v>
      </c>
      <c r="G27" s="21">
        <v>12593.59</v>
      </c>
    </row>
    <row r="28" spans="3:7" x14ac:dyDescent="0.2">
      <c r="C28" s="25" t="s">
        <v>109</v>
      </c>
      <c r="D28" s="14">
        <v>15764.51</v>
      </c>
      <c r="E28" s="14"/>
      <c r="F28" s="21" t="s">
        <v>109</v>
      </c>
      <c r="G28" s="21">
        <v>15764.51</v>
      </c>
    </row>
    <row r="29" spans="3:7" x14ac:dyDescent="0.2">
      <c r="C29" s="25" t="s">
        <v>272</v>
      </c>
      <c r="D29" s="14">
        <v>8864.5399999999991</v>
      </c>
      <c r="E29" s="14"/>
      <c r="F29" s="21" t="s">
        <v>272</v>
      </c>
      <c r="G29" s="21">
        <v>8864.5399999999991</v>
      </c>
    </row>
    <row r="30" spans="3:7" x14ac:dyDescent="0.2">
      <c r="C30" s="25" t="s">
        <v>1332</v>
      </c>
      <c r="D30" s="14">
        <v>7619.7</v>
      </c>
      <c r="E30" s="14"/>
      <c r="F30" s="21" t="s">
        <v>1332</v>
      </c>
      <c r="G30" s="21">
        <v>7619.7</v>
      </c>
    </row>
    <row r="31" spans="3:7" x14ac:dyDescent="0.2">
      <c r="C31" s="25" t="s">
        <v>373</v>
      </c>
      <c r="D31" s="14">
        <v>21943.91</v>
      </c>
      <c r="E31" s="14"/>
      <c r="F31" s="21" t="s">
        <v>373</v>
      </c>
      <c r="G31" s="21">
        <v>21943.91</v>
      </c>
    </row>
    <row r="32" spans="3:7" x14ac:dyDescent="0.2">
      <c r="C32" s="25" t="s">
        <v>616</v>
      </c>
      <c r="D32" s="14">
        <v>5593.18</v>
      </c>
      <c r="E32" s="14"/>
      <c r="F32" s="21" t="s">
        <v>616</v>
      </c>
      <c r="G32" s="21">
        <v>5593.18</v>
      </c>
    </row>
    <row r="33" spans="3:7" x14ac:dyDescent="0.2">
      <c r="C33" s="25" t="s">
        <v>88</v>
      </c>
      <c r="D33" s="14">
        <v>223930.48000000004</v>
      </c>
      <c r="E33" s="14"/>
      <c r="F33" s="21" t="s">
        <v>88</v>
      </c>
      <c r="G33" s="21">
        <v>223930.48000000004</v>
      </c>
    </row>
    <row r="34" spans="3:7" x14ac:dyDescent="0.2">
      <c r="C34" s="25" t="s">
        <v>73</v>
      </c>
      <c r="D34" s="14">
        <v>38147.890000000007</v>
      </c>
      <c r="E34" s="14"/>
      <c r="F34" s="21" t="s">
        <v>73</v>
      </c>
      <c r="G34" s="21">
        <v>38147.890000000007</v>
      </c>
    </row>
    <row r="35" spans="3:7" x14ac:dyDescent="0.2">
      <c r="C35" s="25" t="s">
        <v>541</v>
      </c>
      <c r="D35" s="14">
        <v>5300.2300000000005</v>
      </c>
      <c r="E35" s="14"/>
      <c r="F35" s="21" t="s">
        <v>541</v>
      </c>
      <c r="G35" s="21">
        <v>5300.2300000000005</v>
      </c>
    </row>
    <row r="36" spans="3:7" x14ac:dyDescent="0.2">
      <c r="C36" s="25" t="s">
        <v>293</v>
      </c>
      <c r="D36" s="14">
        <v>69452.819999999963</v>
      </c>
      <c r="E36" s="14"/>
      <c r="F36" s="21" t="s">
        <v>293</v>
      </c>
      <c r="G36" s="21">
        <v>69452.819999999963</v>
      </c>
    </row>
    <row r="37" spans="3:7" x14ac:dyDescent="0.2">
      <c r="C37" s="25" t="s">
        <v>183</v>
      </c>
      <c r="D37" s="14">
        <v>6884.0399999999981</v>
      </c>
      <c r="E37" s="14"/>
      <c r="F37" s="21" t="s">
        <v>183</v>
      </c>
      <c r="G37" s="21">
        <v>6884.0399999999981</v>
      </c>
    </row>
    <row r="38" spans="3:7" x14ac:dyDescent="0.2">
      <c r="C38" s="25" t="s">
        <v>115</v>
      </c>
      <c r="D38" s="14">
        <v>21821.829999999987</v>
      </c>
      <c r="E38" s="14"/>
      <c r="F38" s="21" t="s">
        <v>115</v>
      </c>
      <c r="G38" s="21">
        <v>21821.829999999987</v>
      </c>
    </row>
    <row r="39" spans="3:7" x14ac:dyDescent="0.2">
      <c r="C39" s="25" t="s">
        <v>296</v>
      </c>
      <c r="D39" s="14">
        <v>45780.85</v>
      </c>
      <c r="E39" s="14"/>
      <c r="F39" s="21" t="s">
        <v>296</v>
      </c>
      <c r="G39" s="21">
        <v>45780.85</v>
      </c>
    </row>
    <row r="40" spans="3:7" x14ac:dyDescent="0.2">
      <c r="C40" s="25" t="s">
        <v>560</v>
      </c>
      <c r="D40" s="14">
        <v>10027.83</v>
      </c>
      <c r="E40" s="14"/>
      <c r="F40" s="21" t="s">
        <v>560</v>
      </c>
      <c r="G40" s="21">
        <v>10027.83</v>
      </c>
    </row>
    <row r="41" spans="3:7" x14ac:dyDescent="0.2">
      <c r="C41" s="25" t="s">
        <v>247</v>
      </c>
      <c r="D41" s="14">
        <v>16544.629999999997</v>
      </c>
      <c r="E41" s="14"/>
      <c r="F41" s="21" t="s">
        <v>247</v>
      </c>
      <c r="G41" s="21">
        <v>16544.629999999997</v>
      </c>
    </row>
    <row r="42" spans="3:7" x14ac:dyDescent="0.2">
      <c r="C42" s="25" t="s">
        <v>1047</v>
      </c>
      <c r="D42" s="14">
        <v>1550.49</v>
      </c>
      <c r="E42" s="14"/>
      <c r="F42" s="21" t="s">
        <v>1047</v>
      </c>
      <c r="G42" s="21">
        <v>1550.49</v>
      </c>
    </row>
    <row r="43" spans="3:7" x14ac:dyDescent="0.2">
      <c r="C43" s="25" t="s">
        <v>376</v>
      </c>
      <c r="D43" s="14">
        <v>33209.759999999995</v>
      </c>
      <c r="E43" s="14"/>
      <c r="F43" s="21" t="s">
        <v>376</v>
      </c>
      <c r="G43" s="21">
        <v>33209.759999999995</v>
      </c>
    </row>
    <row r="44" spans="3:7" x14ac:dyDescent="0.2">
      <c r="C44" s="25" t="s">
        <v>163</v>
      </c>
      <c r="D44" s="14">
        <v>91937.13</v>
      </c>
      <c r="E44" s="14"/>
      <c r="F44" s="21" t="s">
        <v>163</v>
      </c>
      <c r="G44" s="21">
        <v>91937.13</v>
      </c>
    </row>
    <row r="45" spans="3:7" x14ac:dyDescent="0.2">
      <c r="C45" s="25" t="s">
        <v>122</v>
      </c>
      <c r="D45" s="14">
        <v>26981.670000000002</v>
      </c>
      <c r="E45" s="14"/>
      <c r="F45" s="21" t="s">
        <v>122</v>
      </c>
      <c r="G45" s="21">
        <v>26981.670000000002</v>
      </c>
    </row>
    <row r="46" spans="3:7" x14ac:dyDescent="0.2">
      <c r="C46" s="25" t="s">
        <v>609</v>
      </c>
      <c r="D46" s="14">
        <v>13491</v>
      </c>
      <c r="E46" s="14"/>
      <c r="F46" s="21" t="s">
        <v>609</v>
      </c>
      <c r="G46" s="21">
        <v>13491</v>
      </c>
    </row>
    <row r="47" spans="3:7" x14ac:dyDescent="0.2">
      <c r="C47" s="25" t="s">
        <v>218</v>
      </c>
      <c r="D47" s="14">
        <v>45282.869999999995</v>
      </c>
      <c r="E47" s="14"/>
      <c r="F47" s="21" t="s">
        <v>218</v>
      </c>
      <c r="G47" s="21">
        <v>45282.869999999995</v>
      </c>
    </row>
    <row r="48" spans="3:7" x14ac:dyDescent="0.2">
      <c r="C48" s="25" t="s">
        <v>42</v>
      </c>
      <c r="D48" s="14">
        <v>78048.650000000009</v>
      </c>
      <c r="E48" s="14"/>
      <c r="F48" s="21" t="s">
        <v>42</v>
      </c>
      <c r="G48" s="21">
        <v>78048.650000000009</v>
      </c>
    </row>
    <row r="49" spans="3:7" x14ac:dyDescent="0.2">
      <c r="C49" s="25" t="s">
        <v>879</v>
      </c>
      <c r="D49" s="14">
        <v>10681.55</v>
      </c>
      <c r="E49" s="14"/>
      <c r="F49" s="21" t="s">
        <v>879</v>
      </c>
      <c r="G49" s="21">
        <v>10681.55</v>
      </c>
    </row>
    <row r="50" spans="3:7" x14ac:dyDescent="0.2">
      <c r="C50" s="25" t="s">
        <v>333</v>
      </c>
      <c r="D50" s="14">
        <v>22770.35</v>
      </c>
      <c r="E50" s="14"/>
      <c r="F50" s="21" t="s">
        <v>333</v>
      </c>
      <c r="G50" s="21">
        <v>22770.35</v>
      </c>
    </row>
    <row r="51" spans="3:7" x14ac:dyDescent="0.2">
      <c r="C51" s="25" t="s">
        <v>1036</v>
      </c>
      <c r="D51" s="14">
        <v>1183.5400000000002</v>
      </c>
      <c r="E51" s="14"/>
      <c r="F51" s="21" t="s">
        <v>1036</v>
      </c>
      <c r="G51" s="21">
        <v>1183.5400000000002</v>
      </c>
    </row>
    <row r="52" spans="3:7" x14ac:dyDescent="0.2">
      <c r="C52" s="25" t="s">
        <v>3029</v>
      </c>
      <c r="D52" s="14">
        <v>1881524.7700000003</v>
      </c>
      <c r="E52" s="14"/>
      <c r="F52" s="22" t="s">
        <v>3029</v>
      </c>
      <c r="G52" s="22">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zoomScale="90" zoomScaleNormal="90" workbookViewId="0">
      <selection activeCell="E17" sqref="E17"/>
    </sheetView>
  </sheetViews>
  <sheetFormatPr defaultRowHeight="14.25" x14ac:dyDescent="0.2"/>
  <cols>
    <col min="1" max="1" width="19" style="24" customWidth="1"/>
    <col min="2" max="2" width="7.5" customWidth="1"/>
    <col min="3" max="3" width="13" customWidth="1"/>
    <col min="4" max="4" width="16.125" bestFit="1" customWidth="1"/>
    <col min="5" max="5" width="11.5" customWidth="1"/>
    <col min="6" max="6" width="13" style="24" customWidth="1"/>
    <col min="7" max="7" width="16.25" style="24" customWidth="1"/>
  </cols>
  <sheetData>
    <row r="2" spans="3:8" x14ac:dyDescent="0.2">
      <c r="C2" s="11" t="s">
        <v>3028</v>
      </c>
      <c r="D2" t="s">
        <v>3038</v>
      </c>
      <c r="F2" s="20" t="s">
        <v>3028</v>
      </c>
      <c r="G2" s="20" t="s">
        <v>3038</v>
      </c>
      <c r="H2" s="19" t="s">
        <v>3226</v>
      </c>
    </row>
    <row r="3" spans="3:8" x14ac:dyDescent="0.2">
      <c r="C3" s="25" t="s">
        <v>140</v>
      </c>
      <c r="D3" s="14">
        <v>12054.929999999998</v>
      </c>
      <c r="F3" s="21" t="s">
        <v>140</v>
      </c>
      <c r="G3" s="23">
        <v>12054.929999999998</v>
      </c>
      <c r="H3" s="24" t="e">
        <f>IF(G3=MAX($D$3:$D$12),G3,NA())</f>
        <v>#N/A</v>
      </c>
    </row>
    <row r="4" spans="3:8" x14ac:dyDescent="0.2">
      <c r="C4" s="25" t="s">
        <v>66</v>
      </c>
      <c r="D4" s="14">
        <v>24088.469999999987</v>
      </c>
      <c r="F4" s="21" t="s">
        <v>66</v>
      </c>
      <c r="G4" s="23">
        <v>24088.469999999987</v>
      </c>
      <c r="H4" s="24">
        <f t="shared" ref="H4:H12" si="0">IF(G4=MAX($D$3:$D$12),G4,NA())</f>
        <v>24088.469999999987</v>
      </c>
    </row>
    <row r="5" spans="3:8" x14ac:dyDescent="0.2">
      <c r="C5" s="25" t="s">
        <v>99</v>
      </c>
      <c r="D5" s="14">
        <v>6690.8799999999928</v>
      </c>
      <c r="F5" s="21" t="s">
        <v>99</v>
      </c>
      <c r="G5" s="23">
        <v>6690.8799999999928</v>
      </c>
      <c r="H5" s="24" t="e">
        <f t="shared" si="0"/>
        <v>#N/A</v>
      </c>
    </row>
    <row r="6" spans="3:8" x14ac:dyDescent="0.2">
      <c r="C6" s="25" t="s">
        <v>79</v>
      </c>
      <c r="D6" s="14">
        <v>10567.319999999989</v>
      </c>
      <c r="F6" s="21" t="s">
        <v>79</v>
      </c>
      <c r="G6" s="23">
        <v>10567.319999999989</v>
      </c>
      <c r="H6" s="24" t="e">
        <f t="shared" si="0"/>
        <v>#N/A</v>
      </c>
    </row>
    <row r="7" spans="3:8" x14ac:dyDescent="0.2">
      <c r="C7" s="25" t="s">
        <v>29</v>
      </c>
      <c r="D7" s="14">
        <v>6883.7599999999929</v>
      </c>
      <c r="F7" s="21" t="s">
        <v>29</v>
      </c>
      <c r="G7" s="23">
        <v>6883.7599999999929</v>
      </c>
      <c r="H7" s="24" t="e">
        <f t="shared" si="0"/>
        <v>#N/A</v>
      </c>
    </row>
    <row r="8" spans="3:8" x14ac:dyDescent="0.2">
      <c r="C8" s="25" t="s">
        <v>253</v>
      </c>
      <c r="D8" s="14">
        <v>7331.5999999999995</v>
      </c>
      <c r="F8" s="21" t="s">
        <v>253</v>
      </c>
      <c r="G8" s="23">
        <v>7331.5999999999995</v>
      </c>
      <c r="H8" s="24" t="e">
        <f t="shared" si="0"/>
        <v>#N/A</v>
      </c>
    </row>
    <row r="9" spans="3:8" x14ac:dyDescent="0.2">
      <c r="C9" s="25" t="s">
        <v>88</v>
      </c>
      <c r="D9" s="14">
        <v>18827.549999999992</v>
      </c>
      <c r="F9" s="21" t="s">
        <v>88</v>
      </c>
      <c r="G9" s="23">
        <v>18827.549999999992</v>
      </c>
      <c r="H9" s="24" t="e">
        <f t="shared" si="0"/>
        <v>#N/A</v>
      </c>
    </row>
    <row r="10" spans="3:8" x14ac:dyDescent="0.2">
      <c r="C10" s="25" t="s">
        <v>293</v>
      </c>
      <c r="D10" s="14">
        <v>6848.5699999999943</v>
      </c>
      <c r="F10" s="21" t="s">
        <v>293</v>
      </c>
      <c r="G10" s="23">
        <v>6848.5699999999943</v>
      </c>
      <c r="H10" s="24" t="e">
        <f t="shared" si="0"/>
        <v>#N/A</v>
      </c>
    </row>
    <row r="11" spans="3:8" x14ac:dyDescent="0.2">
      <c r="C11" s="25" t="s">
        <v>163</v>
      </c>
      <c r="D11" s="14">
        <v>9043.5999999999949</v>
      </c>
      <c r="F11" s="21" t="s">
        <v>163</v>
      </c>
      <c r="G11" s="23">
        <v>9043.5999999999949</v>
      </c>
      <c r="H11" s="24" t="e">
        <f t="shared" si="0"/>
        <v>#N/A</v>
      </c>
    </row>
    <row r="12" spans="3:8" x14ac:dyDescent="0.2">
      <c r="C12" s="25" t="s">
        <v>42</v>
      </c>
      <c r="D12" s="14">
        <v>16438.759999999998</v>
      </c>
      <c r="F12" s="21" t="s">
        <v>42</v>
      </c>
      <c r="G12" s="23">
        <v>16438.759999999998</v>
      </c>
      <c r="H12" s="24" t="e">
        <f t="shared" si="0"/>
        <v>#N/A</v>
      </c>
    </row>
    <row r="13" spans="3:8" x14ac:dyDescent="0.2">
      <c r="C13" s="25" t="s">
        <v>3029</v>
      </c>
      <c r="D13" s="14">
        <v>118775.43999999993</v>
      </c>
      <c r="F13" s="25"/>
      <c r="G13" s="1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zoomScale="90" zoomScaleNormal="90" workbookViewId="0">
      <selection activeCell="B15" sqref="B15"/>
    </sheetView>
  </sheetViews>
  <sheetFormatPr defaultRowHeight="14.25" x14ac:dyDescent="0.2"/>
  <cols>
    <col min="1" max="1" width="18" style="24"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11" t="s">
        <v>3028</v>
      </c>
      <c r="D2" s="24" t="s">
        <v>3224</v>
      </c>
      <c r="E2" s="24" t="s">
        <v>3038</v>
      </c>
      <c r="F2" s="24" t="s">
        <v>3225</v>
      </c>
    </row>
    <row r="3" spans="3:6" x14ac:dyDescent="0.2">
      <c r="C3" s="25" t="s">
        <v>28</v>
      </c>
      <c r="D3" s="14">
        <v>78645.775268600017</v>
      </c>
      <c r="E3" s="14">
        <v>51298.990000000027</v>
      </c>
      <c r="F3" s="14">
        <v>7020.6599999999817</v>
      </c>
    </row>
    <row r="4" spans="3:6" x14ac:dyDescent="0.2">
      <c r="C4" s="25" t="s">
        <v>87</v>
      </c>
      <c r="D4" s="14">
        <v>85577.445846000017</v>
      </c>
      <c r="E4" s="14">
        <v>47370.200000000106</v>
      </c>
      <c r="F4" s="14">
        <v>6446.5099999999911</v>
      </c>
    </row>
    <row r="5" spans="3:6" x14ac:dyDescent="0.2">
      <c r="C5" s="25" t="s">
        <v>9</v>
      </c>
      <c r="D5" s="14">
        <v>-17431.355779449979</v>
      </c>
      <c r="E5" s="14">
        <v>45305.640000000101</v>
      </c>
      <c r="F5" s="14">
        <v>5440.3199999999797</v>
      </c>
    </row>
    <row r="6" spans="3:6" x14ac:dyDescent="0.2">
      <c r="C6" s="25" t="s">
        <v>35</v>
      </c>
      <c r="D6" s="14">
        <v>68231.534402000005</v>
      </c>
      <c r="E6" s="14">
        <v>65180.320000000102</v>
      </c>
      <c r="F6" s="14">
        <v>5840.9399999999823</v>
      </c>
    </row>
    <row r="9" spans="3:6" x14ac:dyDescent="0.2">
      <c r="D9" t="b">
        <v>1</v>
      </c>
      <c r="E9" t="b">
        <v>1</v>
      </c>
      <c r="F9" t="b">
        <v>1</v>
      </c>
    </row>
    <row r="10" spans="3:6" x14ac:dyDescent="0.2">
      <c r="C10" s="20" t="s">
        <v>3001</v>
      </c>
      <c r="D10" s="20" t="str">
        <f>IF($D$9=TRUE,$D2,NA())</f>
        <v>Sum of Profit</v>
      </c>
      <c r="E10" s="20" t="str">
        <f>IF($E$9=TRUE,$E2,NA())</f>
        <v>Sum of Unit Price</v>
      </c>
      <c r="F10" s="20" t="str">
        <f>IF($F$9=TRUE,$F2,NA())</f>
        <v>Sum of Shipping Cost</v>
      </c>
    </row>
    <row r="11" spans="3:6" x14ac:dyDescent="0.2">
      <c r="C11" s="21" t="s">
        <v>28</v>
      </c>
      <c r="D11" s="23">
        <f>IF($D$9=TRUE,$D3,NA())</f>
        <v>78645.775268600017</v>
      </c>
      <c r="E11" s="23">
        <f>IF($E$9=TRUE,$E3,NA())</f>
        <v>51298.990000000027</v>
      </c>
      <c r="F11" s="23">
        <f t="shared" ref="F11:F14" si="0">IF($F$9=TRUE,$F3,NA())</f>
        <v>7020.6599999999817</v>
      </c>
    </row>
    <row r="12" spans="3:6" x14ac:dyDescent="0.2">
      <c r="C12" s="21" t="s">
        <v>87</v>
      </c>
      <c r="D12" s="23">
        <f>IF($D$9=TRUE,$D4,NA())</f>
        <v>85577.445846000017</v>
      </c>
      <c r="E12" s="23">
        <f>IF($E$9=TRUE,$E4,NA())</f>
        <v>47370.200000000106</v>
      </c>
      <c r="F12" s="23">
        <f t="shared" si="0"/>
        <v>6446.5099999999911</v>
      </c>
    </row>
    <row r="13" spans="3:6" x14ac:dyDescent="0.2">
      <c r="C13" s="21" t="s">
        <v>9</v>
      </c>
      <c r="D13" s="23">
        <f>IF($D$9=TRUE,$D5,NA())</f>
        <v>-17431.355779449979</v>
      </c>
      <c r="E13" s="23">
        <f>IF($E$9=TRUE,$E5,NA())</f>
        <v>45305.640000000101</v>
      </c>
      <c r="F13" s="23">
        <f t="shared" si="0"/>
        <v>5440.3199999999797</v>
      </c>
    </row>
    <row r="14" spans="3:6" x14ac:dyDescent="0.2">
      <c r="C14" s="21" t="s">
        <v>35</v>
      </c>
      <c r="D14" s="23">
        <f>IF($D$9=TRUE,$D6,NA())</f>
        <v>68231.534402000005</v>
      </c>
      <c r="E14" s="23">
        <f>IF($E$9=TRUE,$E6,NA())</f>
        <v>65180.320000000102</v>
      </c>
      <c r="F14" s="23">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B1:L27"/>
  <sheetViews>
    <sheetView showZeros="0" zoomScale="90" zoomScaleNormal="90" workbookViewId="0">
      <selection activeCell="L4" sqref="L4"/>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2:12" ht="21.75" customHeight="1" x14ac:dyDescent="0.2">
      <c r="C1" s="40" t="s">
        <v>3246</v>
      </c>
      <c r="D1" s="40"/>
      <c r="E1" s="45" t="s">
        <v>35</v>
      </c>
    </row>
    <row r="4" spans="2:12" ht="15" x14ac:dyDescent="0.25">
      <c r="E4" s="41" t="s">
        <v>3247</v>
      </c>
      <c r="F4" s="41" t="s">
        <v>3248</v>
      </c>
      <c r="I4" s="41" t="s">
        <v>2996</v>
      </c>
      <c r="J4" s="41" t="s">
        <v>3251</v>
      </c>
      <c r="K4" s="41" t="s">
        <v>3009</v>
      </c>
      <c r="L4" s="39"/>
    </row>
    <row r="5" spans="2:12" s="24" customFormat="1" ht="15" x14ac:dyDescent="0.25">
      <c r="E5" s="39"/>
      <c r="F5" s="39"/>
    </row>
    <row r="6" spans="2:12" x14ac:dyDescent="0.2">
      <c r="C6" s="42" t="s">
        <v>3009</v>
      </c>
      <c r="E6">
        <f>SUMIFS(Table1[Sales],Table1[Region],'Sub Category Sales'!$E$1)</f>
        <v>514026.64000000019</v>
      </c>
      <c r="F6" s="24">
        <f>AVERAGEIFS(Table1[Sales],Table1[Region],'Sub Category Sales'!$E$1)</f>
        <v>1103.0614592274683</v>
      </c>
      <c r="I6" s="42" t="str" cm="1">
        <f t="array" ref="I6:I22">_xlfn.UNIQUE(Table1[Product Sub-Category],FALSE,FALSE)</f>
        <v>Tables</v>
      </c>
      <c r="J6">
        <f>COUNTIFS(Table1[Product Sub-Category],'Sub Category Sales'!I6,Table1[Region],'Sub Category Sales'!$E$1)</f>
        <v>23</v>
      </c>
      <c r="K6">
        <f>SUMIFS(Table1[Sales],Table1[Region],'Sub Category Sales'!$E$1,Table1[Product Sub-Category],'Sub Category Sales'!I6)</f>
        <v>74059.81</v>
      </c>
      <c r="L6" s="43">
        <f>IF(K6&lt;$K$23,1,-1)</f>
        <v>-1</v>
      </c>
    </row>
    <row r="7" spans="2:12" x14ac:dyDescent="0.2">
      <c r="C7" s="42" t="s">
        <v>3250</v>
      </c>
      <c r="E7" s="24">
        <f>SUMIFS(Table1[Quantity ordered new],Table1[Region],'Sub Category Sales'!$E$1)</f>
        <v>6569</v>
      </c>
      <c r="F7" s="24">
        <f>AVERAGEIFS(Table1[Quantity ordered new],Table1[Region],'Sub Category Sales'!$E$1)</f>
        <v>14.09656652360515</v>
      </c>
      <c r="I7" s="42" t="str">
        <v>Computer Peripherals</v>
      </c>
      <c r="J7" s="24">
        <f>COUNTIFS(Table1[Product Sub-Category],'Sub Category Sales'!I7,Table1[Region],'Sub Category Sales'!$E$1)</f>
        <v>42</v>
      </c>
      <c r="K7" s="24">
        <f>SUMIFS(Table1[Sales],Table1[Region],'Sub Category Sales'!$E$1,Table1[Product Sub-Category],'Sub Category Sales'!I7)</f>
        <v>15647.540000000003</v>
      </c>
      <c r="L7" s="43">
        <f t="shared" ref="L7:L22" si="0">IF(K7&lt;$K$23,1,-1)</f>
        <v>1</v>
      </c>
    </row>
    <row r="8" spans="2:12" x14ac:dyDescent="0.2">
      <c r="C8" s="42" t="s">
        <v>3249</v>
      </c>
      <c r="E8" s="24">
        <f>SUMIFS(Table1[Profit],Table1[Region],'Sub Category Sales'!$E$1)</f>
        <v>68231.534402000005</v>
      </c>
      <c r="F8" s="24">
        <f>AVERAGEIFS(Table1[Profit],Table1[Region],'Sub Category Sales'!$E$1)</f>
        <v>146.41960172103006</v>
      </c>
      <c r="I8" s="42" t="str">
        <v>Pens &amp; Art Supplies</v>
      </c>
      <c r="J8" s="24">
        <f>COUNTIFS(Table1[Product Sub-Category],'Sub Category Sales'!I8,Table1[Region],'Sub Category Sales'!$E$1)</f>
        <v>43</v>
      </c>
      <c r="K8" s="24">
        <f>SUMIFS(Table1[Sales],Table1[Region],'Sub Category Sales'!$E$1,Table1[Product Sub-Category],'Sub Category Sales'!I8)</f>
        <v>7722.630000000001</v>
      </c>
      <c r="L8" s="43">
        <f t="shared" si="0"/>
        <v>1</v>
      </c>
    </row>
    <row r="9" spans="2:12" x14ac:dyDescent="0.2">
      <c r="C9" s="42" t="s">
        <v>2992</v>
      </c>
      <c r="E9" s="24">
        <f>SUMIFS(Table1[Shipping Cost],Table1[Region],'Sub Category Sales'!$E$1)</f>
        <v>5840.9399999999823</v>
      </c>
      <c r="F9" s="24">
        <f>AVERAGEIFS(Table1[Shipping Cost],Table1[Region],'Sub Category Sales'!$E$1)</f>
        <v>12.534206008583652</v>
      </c>
      <c r="I9" s="42" t="str">
        <v>Office Machines</v>
      </c>
      <c r="J9" s="24">
        <f>COUNTIFS(Table1[Product Sub-Category],'Sub Category Sales'!I9,Table1[Region],'Sub Category Sales'!$E$1)</f>
        <v>29</v>
      </c>
      <c r="K9" s="24">
        <f>SUMIFS(Table1[Sales],Table1[Region],'Sub Category Sales'!$E$1,Table1[Product Sub-Category],'Sub Category Sales'!I9)</f>
        <v>127333.83</v>
      </c>
      <c r="L9" s="43">
        <f t="shared" si="0"/>
        <v>-1</v>
      </c>
    </row>
    <row r="10" spans="2:12" x14ac:dyDescent="0.2">
      <c r="I10" s="42" t="str">
        <v>Copiers and Fax</v>
      </c>
      <c r="J10" s="24">
        <f>COUNTIFS(Table1[Product Sub-Category],'Sub Category Sales'!I10,Table1[Region],'Sub Category Sales'!$E$1)</f>
        <v>4</v>
      </c>
      <c r="K10" s="24">
        <f>SUMIFS(Table1[Sales],Table1[Region],'Sub Category Sales'!$E$1,Table1[Product Sub-Category],'Sub Category Sales'!I10)</f>
        <v>19173.13</v>
      </c>
      <c r="L10" s="43">
        <f t="shared" si="0"/>
        <v>1</v>
      </c>
    </row>
    <row r="11" spans="2:12" x14ac:dyDescent="0.2">
      <c r="I11" s="42" t="str">
        <v>Binders and Binder Accessories</v>
      </c>
      <c r="J11" s="24">
        <f>COUNTIFS(Table1[Product Sub-Category],'Sub Category Sales'!I11,Table1[Region],'Sub Category Sales'!$E$1)</f>
        <v>48</v>
      </c>
      <c r="K11" s="24">
        <f>SUMIFS(Table1[Sales],Table1[Region],'Sub Category Sales'!$E$1,Table1[Product Sub-Category],'Sub Category Sales'!I11)</f>
        <v>18583.75</v>
      </c>
      <c r="L11" s="43">
        <f t="shared" si="0"/>
        <v>1</v>
      </c>
    </row>
    <row r="12" spans="2:12" x14ac:dyDescent="0.2">
      <c r="I12" s="42" t="str">
        <v>Storage &amp; Organization</v>
      </c>
      <c r="J12" s="24">
        <f>COUNTIFS(Table1[Product Sub-Category],'Sub Category Sales'!I12,Table1[Region],'Sub Category Sales'!$E$1)</f>
        <v>36</v>
      </c>
      <c r="K12" s="24">
        <f>SUMIFS(Table1[Sales],Table1[Region],'Sub Category Sales'!$E$1,Table1[Product Sub-Category],'Sub Category Sales'!I12)</f>
        <v>68199.279999999984</v>
      </c>
      <c r="L12" s="43">
        <f t="shared" si="0"/>
        <v>-1</v>
      </c>
    </row>
    <row r="13" spans="2:12" x14ac:dyDescent="0.2">
      <c r="I13" s="42" t="str">
        <v>Paper</v>
      </c>
      <c r="J13" s="24">
        <f>COUNTIFS(Table1[Product Sub-Category],'Sub Category Sales'!I13,Table1[Region],'Sub Category Sales'!$E$1)</f>
        <v>68</v>
      </c>
      <c r="K13" s="24">
        <f>SUMIFS(Table1[Sales],Table1[Region],'Sub Category Sales'!$E$1,Table1[Product Sub-Category],'Sub Category Sales'!I13)</f>
        <v>10295.370000000001</v>
      </c>
      <c r="L13" s="43">
        <f t="shared" si="0"/>
        <v>1</v>
      </c>
    </row>
    <row r="14" spans="2:12" x14ac:dyDescent="0.2">
      <c r="I14" s="42" t="str">
        <v>Appliances</v>
      </c>
      <c r="J14" s="24">
        <f>COUNTIFS(Table1[Product Sub-Category],'Sub Category Sales'!I14,Table1[Region],'Sub Category Sales'!$E$1)</f>
        <v>18</v>
      </c>
      <c r="K14" s="24">
        <f>SUMIFS(Table1[Sales],Table1[Region],'Sub Category Sales'!$E$1,Table1[Product Sub-Category],'Sub Category Sales'!I14)</f>
        <v>3543.3399999999997</v>
      </c>
      <c r="L14" s="43">
        <f t="shared" si="0"/>
        <v>1</v>
      </c>
    </row>
    <row r="15" spans="2:12" x14ac:dyDescent="0.2">
      <c r="B15" s="24"/>
      <c r="I15" s="42" t="str">
        <v>Chairs &amp; Chairmats</v>
      </c>
      <c r="J15" s="24">
        <f>COUNTIFS(Table1[Product Sub-Category],'Sub Category Sales'!I15,Table1[Region],'Sub Category Sales'!$E$1)</f>
        <v>14</v>
      </c>
      <c r="K15" s="24">
        <f>SUMIFS(Table1[Sales],Table1[Region],'Sub Category Sales'!$E$1,Table1[Product Sub-Category],'Sub Category Sales'!I15)</f>
        <v>49060.880000000005</v>
      </c>
      <c r="L15" s="43">
        <f t="shared" si="0"/>
        <v>-1</v>
      </c>
    </row>
    <row r="16" spans="2:12" x14ac:dyDescent="0.2">
      <c r="B16" s="24"/>
      <c r="I16" s="42" t="str">
        <v>Bookcases</v>
      </c>
      <c r="J16" s="24">
        <f>COUNTIFS(Table1[Product Sub-Category],'Sub Category Sales'!I16,Table1[Region],'Sub Category Sales'!$E$1)</f>
        <v>10</v>
      </c>
      <c r="K16" s="24">
        <f>SUMIFS(Table1[Sales],Table1[Region],'Sub Category Sales'!$E$1,Table1[Product Sub-Category],'Sub Category Sales'!I16)</f>
        <v>27505.31</v>
      </c>
      <c r="L16" s="43">
        <f t="shared" si="0"/>
        <v>1</v>
      </c>
    </row>
    <row r="17" spans="2:12" x14ac:dyDescent="0.2">
      <c r="B17" s="24"/>
      <c r="I17" s="42" t="str">
        <v>Office Furnishings</v>
      </c>
      <c r="J17" s="24">
        <f>COUNTIFS(Table1[Product Sub-Category],'Sub Category Sales'!I17,Table1[Region],'Sub Category Sales'!$E$1)</f>
        <v>38</v>
      </c>
      <c r="K17" s="24">
        <f>SUMIFS(Table1[Sales],Table1[Region],'Sub Category Sales'!$E$1,Table1[Product Sub-Category],'Sub Category Sales'!I17)</f>
        <v>33529.860000000015</v>
      </c>
      <c r="L17" s="43">
        <f t="shared" si="0"/>
        <v>-1</v>
      </c>
    </row>
    <row r="18" spans="2:12" x14ac:dyDescent="0.2">
      <c r="B18" s="24"/>
      <c r="I18" s="42" t="str">
        <v>Telephones and Communication</v>
      </c>
      <c r="J18" s="24">
        <f>COUNTIFS(Table1[Product Sub-Category],'Sub Category Sales'!I18,Table1[Region],'Sub Category Sales'!$E$1)</f>
        <v>54</v>
      </c>
      <c r="K18" s="24">
        <f>SUMIFS(Table1[Sales],Table1[Region],'Sub Category Sales'!$E$1,Table1[Product Sub-Category],'Sub Category Sales'!I18)</f>
        <v>56713.02</v>
      </c>
      <c r="L18" s="43">
        <f t="shared" si="0"/>
        <v>-1</v>
      </c>
    </row>
    <row r="19" spans="2:12" x14ac:dyDescent="0.2">
      <c r="B19" s="24"/>
      <c r="I19" s="42" t="str">
        <v>Labels</v>
      </c>
      <c r="J19" s="24">
        <f>COUNTIFS(Table1[Product Sub-Category],'Sub Category Sales'!I19,Table1[Region],'Sub Category Sales'!$E$1)</f>
        <v>15</v>
      </c>
      <c r="K19" s="24">
        <f>SUMIFS(Table1[Sales],Table1[Region],'Sub Category Sales'!$E$1,Table1[Product Sub-Category],'Sub Category Sales'!I19)</f>
        <v>890.55000000000007</v>
      </c>
      <c r="L19" s="43">
        <f t="shared" si="0"/>
        <v>1</v>
      </c>
    </row>
    <row r="20" spans="2:12" x14ac:dyDescent="0.2">
      <c r="B20" s="24"/>
      <c r="I20" s="42" t="str">
        <v>Rubber Bands</v>
      </c>
      <c r="J20" s="24">
        <f>COUNTIFS(Table1[Product Sub-Category],'Sub Category Sales'!I20,Table1[Region],'Sub Category Sales'!$E$1)</f>
        <v>6</v>
      </c>
      <c r="K20" s="24">
        <f>SUMIFS(Table1[Sales],Table1[Region],'Sub Category Sales'!$E$1,Table1[Product Sub-Category],'Sub Category Sales'!I20)</f>
        <v>473.79</v>
      </c>
      <c r="L20" s="43">
        <f t="shared" si="0"/>
        <v>1</v>
      </c>
    </row>
    <row r="21" spans="2:12" x14ac:dyDescent="0.2">
      <c r="B21" s="24"/>
      <c r="I21" s="42" t="str">
        <v>Envelopes</v>
      </c>
      <c r="J21" s="24">
        <f>COUNTIFS(Table1[Product Sub-Category],'Sub Category Sales'!I21,Table1[Region],'Sub Category Sales'!$E$1)</f>
        <v>10</v>
      </c>
      <c r="K21" s="24">
        <f>SUMIFS(Table1[Sales],Table1[Region],'Sub Category Sales'!$E$1,Table1[Product Sub-Category],'Sub Category Sales'!I21)</f>
        <v>863.97</v>
      </c>
      <c r="L21" s="43">
        <f t="shared" si="0"/>
        <v>1</v>
      </c>
    </row>
    <row r="22" spans="2:12" x14ac:dyDescent="0.2">
      <c r="B22" s="24"/>
      <c r="I22" s="42" t="str">
        <v>Scissors, Rulers and Trimmers</v>
      </c>
      <c r="J22" s="24">
        <f>COUNTIFS(Table1[Product Sub-Category],'Sub Category Sales'!I22,Table1[Region],'Sub Category Sales'!$E$1)</f>
        <v>8</v>
      </c>
      <c r="K22" s="24">
        <f>SUMIFS(Table1[Sales],Table1[Region],'Sub Category Sales'!$E$1,Table1[Product Sub-Category],'Sub Category Sales'!I22)</f>
        <v>430.58</v>
      </c>
      <c r="L22" s="43">
        <f t="shared" si="0"/>
        <v>1</v>
      </c>
    </row>
    <row r="23" spans="2:12" ht="18.75" x14ac:dyDescent="0.3">
      <c r="B23" s="24"/>
      <c r="I23" s="44" t="s">
        <v>3248</v>
      </c>
      <c r="J23" s="44"/>
      <c r="K23" s="44">
        <f>AVERAGE(K6:K22)</f>
        <v>30236.861176470586</v>
      </c>
    </row>
    <row r="24" spans="2:12" x14ac:dyDescent="0.2">
      <c r="B24" s="24"/>
    </row>
    <row r="25" spans="2:12" x14ac:dyDescent="0.2">
      <c r="B25" s="24"/>
    </row>
    <row r="26" spans="2:12" x14ac:dyDescent="0.2">
      <c r="B26" s="24"/>
    </row>
    <row r="27" spans="2:12" x14ac:dyDescent="0.2">
      <c r="B27" s="24"/>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Introduction!$B$11:$B$15</xm:f>
          </x14:formula1>
          <xm:sqref>E1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DA10F-876C-4C86-9EDC-1F8C06A4C5AB}">
  <dimension ref="A1"/>
  <sheetViews>
    <sheetView zoomScale="90" zoomScaleNormal="90" workbookViewId="0">
      <selection activeCell="B19" sqref="B19"/>
    </sheetView>
  </sheetViews>
  <sheetFormatPr defaultRowHeight="14.25" x14ac:dyDescent="0.2"/>
  <cols>
    <col min="2" max="2" width="13.625" bestFit="1" customWidth="1"/>
    <col min="3" max="3" width="12.5" bestFit="1" customWidth="1"/>
    <col min="5" max="5" width="11.625" bestFit="1" customWidth="1"/>
    <col min="6" max="6" width="12.5" bestFit="1" customWidth="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Q27"/>
  <sheetViews>
    <sheetView zoomScale="90" zoomScaleNormal="90" workbookViewId="0">
      <selection activeCell="C10" sqref="C10"/>
    </sheetView>
  </sheetViews>
  <sheetFormatPr defaultRowHeight="14.25" x14ac:dyDescent="0.2"/>
  <cols>
    <col min="2" max="2" width="34.25" bestFit="1" customWidth="1"/>
    <col min="3" max="3" width="17.125" bestFit="1" customWidth="1"/>
    <col min="4" max="8" width="9.875" bestFit="1" customWidth="1"/>
    <col min="9" max="9" width="12" bestFit="1" customWidth="1"/>
    <col min="11" max="11" width="34.25" bestFit="1" customWidth="1"/>
    <col min="12" max="12" width="17.125" bestFit="1" customWidth="1"/>
    <col min="13" max="17" width="9.25" bestFit="1" customWidth="1"/>
    <col min="18" max="18" width="12" bestFit="1" customWidth="1"/>
  </cols>
  <sheetData>
    <row r="2" spans="2:17" x14ac:dyDescent="0.2">
      <c r="B2" s="11" t="s">
        <v>3001</v>
      </c>
      <c r="C2" s="24" t="s">
        <v>3227</v>
      </c>
      <c r="K2" s="11" t="s">
        <v>3001</v>
      </c>
      <c r="L2" s="24" t="s">
        <v>3227</v>
      </c>
    </row>
    <row r="3" spans="2:17" x14ac:dyDescent="0.2">
      <c r="B3" s="11" t="s">
        <v>2994</v>
      </c>
      <c r="C3" s="24" t="s">
        <v>3227</v>
      </c>
      <c r="K3" s="11" t="s">
        <v>2994</v>
      </c>
      <c r="L3" s="24" t="s">
        <v>3227</v>
      </c>
    </row>
    <row r="4" spans="2:17" x14ac:dyDescent="0.2">
      <c r="B4" s="11" t="s">
        <v>2993</v>
      </c>
      <c r="C4" s="24" t="s">
        <v>3227</v>
      </c>
      <c r="K4" s="11" t="s">
        <v>2993</v>
      </c>
      <c r="L4" s="24" t="s">
        <v>3227</v>
      </c>
    </row>
    <row r="6" spans="2:17" x14ac:dyDescent="0.2">
      <c r="B6" s="11" t="s">
        <v>3030</v>
      </c>
      <c r="C6" s="11" t="s">
        <v>3031</v>
      </c>
      <c r="K6" s="11" t="s">
        <v>3030</v>
      </c>
      <c r="L6" s="11" t="s">
        <v>3031</v>
      </c>
    </row>
    <row r="7" spans="2:17" x14ac:dyDescent="0.2">
      <c r="B7" s="11" t="s">
        <v>3028</v>
      </c>
      <c r="C7" s="24" t="s">
        <v>3032</v>
      </c>
      <c r="D7" s="24" t="s">
        <v>3033</v>
      </c>
      <c r="E7" s="24" t="s">
        <v>3034</v>
      </c>
      <c r="F7" s="24" t="s">
        <v>3035</v>
      </c>
      <c r="G7" s="24" t="s">
        <v>3036</v>
      </c>
      <c r="H7" s="24" t="s">
        <v>3037</v>
      </c>
      <c r="K7" s="11" t="s">
        <v>3028</v>
      </c>
      <c r="L7" s="24" t="s">
        <v>3032</v>
      </c>
      <c r="M7" s="24" t="s">
        <v>3033</v>
      </c>
      <c r="N7" s="24" t="s">
        <v>3034</v>
      </c>
      <c r="O7" s="24" t="s">
        <v>3035</v>
      </c>
      <c r="P7" s="24" t="s">
        <v>3036</v>
      </c>
      <c r="Q7" s="24" t="s">
        <v>3037</v>
      </c>
    </row>
    <row r="8" spans="2:17" x14ac:dyDescent="0.2">
      <c r="B8" s="25" t="s">
        <v>4</v>
      </c>
      <c r="C8" s="14">
        <v>77992.700000000012</v>
      </c>
      <c r="D8" s="14">
        <v>125695.12</v>
      </c>
      <c r="E8" s="14">
        <v>81913.34</v>
      </c>
      <c r="F8" s="14">
        <v>111743.54000000001</v>
      </c>
      <c r="G8" s="14">
        <v>96904.99</v>
      </c>
      <c r="H8" s="14">
        <v>125329.06</v>
      </c>
      <c r="K8" s="25" t="s">
        <v>4</v>
      </c>
      <c r="L8" s="15">
        <v>0.12588020489727902</v>
      </c>
      <c r="M8" s="15">
        <v>0.20287190288562995</v>
      </c>
      <c r="N8" s="15">
        <v>0.13220811720866799</v>
      </c>
      <c r="O8" s="15">
        <v>0.18035405507370936</v>
      </c>
      <c r="P8" s="15">
        <v>0.15640463782852462</v>
      </c>
      <c r="Q8" s="15">
        <v>0.20228108210618909</v>
      </c>
    </row>
    <row r="9" spans="2:17" x14ac:dyDescent="0.2">
      <c r="B9" s="13" t="s">
        <v>93</v>
      </c>
      <c r="C9" s="14">
        <v>20284.38</v>
      </c>
      <c r="D9" s="14">
        <v>12060.939999999999</v>
      </c>
      <c r="E9" s="14">
        <v>35944.449999999997</v>
      </c>
      <c r="F9" s="14">
        <v>21256.36</v>
      </c>
      <c r="G9" s="14">
        <v>7520.84</v>
      </c>
      <c r="H9" s="14">
        <v>10729.119999999999</v>
      </c>
      <c r="K9" s="13" t="s">
        <v>93</v>
      </c>
      <c r="L9" s="15">
        <v>0.18817361557362614</v>
      </c>
      <c r="M9" s="15">
        <v>0.11188661852206329</v>
      </c>
      <c r="N9" s="15">
        <v>0.33344855087044439</v>
      </c>
      <c r="O9" s="15">
        <v>0.19719045468161234</v>
      </c>
      <c r="P9" s="15">
        <v>6.9769135411126712E-2</v>
      </c>
      <c r="Q9" s="15">
        <v>9.9531624941127272E-2</v>
      </c>
    </row>
    <row r="10" spans="2:17" x14ac:dyDescent="0.2">
      <c r="B10" s="13" t="s">
        <v>85</v>
      </c>
      <c r="C10" s="14">
        <v>30819.660000000003</v>
      </c>
      <c r="D10" s="14">
        <v>48962.28</v>
      </c>
      <c r="E10" s="14">
        <v>14377.16</v>
      </c>
      <c r="F10" s="14">
        <v>65545.5</v>
      </c>
      <c r="G10" s="14">
        <v>45512.340000000004</v>
      </c>
      <c r="H10" s="14">
        <v>35983.479999999996</v>
      </c>
      <c r="I10" s="24"/>
      <c r="K10" s="13" t="s">
        <v>85</v>
      </c>
      <c r="L10" s="15">
        <v>0.12777614566342796</v>
      </c>
      <c r="M10" s="15">
        <v>0.20299417389074198</v>
      </c>
      <c r="N10" s="15">
        <v>5.9606695543896651E-2</v>
      </c>
      <c r="O10" s="15">
        <v>0.27174703924644911</v>
      </c>
      <c r="P10" s="15">
        <v>0.18869096496598142</v>
      </c>
      <c r="Q10" s="15">
        <v>0.14918498068950295</v>
      </c>
    </row>
    <row r="11" spans="2:17" x14ac:dyDescent="0.2">
      <c r="B11" s="13" t="s">
        <v>102</v>
      </c>
      <c r="C11" s="14">
        <v>19506.570000000003</v>
      </c>
      <c r="D11" s="14">
        <v>16299.080000000004</v>
      </c>
      <c r="E11" s="14">
        <v>9840.64</v>
      </c>
      <c r="F11" s="14">
        <v>7207.829999999999</v>
      </c>
      <c r="G11" s="14">
        <v>14034.78</v>
      </c>
      <c r="H11" s="14">
        <v>31182.010000000006</v>
      </c>
      <c r="I11" s="24"/>
      <c r="K11" s="13" t="s">
        <v>102</v>
      </c>
      <c r="L11" s="15">
        <v>0.19890271233335144</v>
      </c>
      <c r="M11" s="15">
        <v>0.16619688753780301</v>
      </c>
      <c r="N11" s="15">
        <v>0.1003420892087164</v>
      </c>
      <c r="O11" s="15">
        <v>7.3496106031849792E-2</v>
      </c>
      <c r="P11" s="15">
        <v>0.14310849160061834</v>
      </c>
      <c r="Q11" s="15">
        <v>0.31795371328766092</v>
      </c>
    </row>
    <row r="12" spans="2:17" x14ac:dyDescent="0.2">
      <c r="B12" s="13" t="s">
        <v>5</v>
      </c>
      <c r="C12" s="14">
        <v>7382.0899999999992</v>
      </c>
      <c r="D12" s="14">
        <v>48372.82</v>
      </c>
      <c r="E12" s="14">
        <v>21751.089999999997</v>
      </c>
      <c r="F12" s="14">
        <v>17733.850000000002</v>
      </c>
      <c r="G12" s="14">
        <v>29837.03</v>
      </c>
      <c r="H12" s="14">
        <v>47434.450000000004</v>
      </c>
      <c r="I12" s="24"/>
      <c r="K12" s="13" t="s">
        <v>5</v>
      </c>
      <c r="L12" s="15">
        <v>4.2791914015154822E-2</v>
      </c>
      <c r="M12" s="15">
        <v>0.28040372768559602</v>
      </c>
      <c r="N12" s="15">
        <v>0.12608499395373043</v>
      </c>
      <c r="O12" s="15">
        <v>0.10279817563287003</v>
      </c>
      <c r="P12" s="15">
        <v>0.17295692984339056</v>
      </c>
      <c r="Q12" s="15">
        <v>0.27496425886925802</v>
      </c>
    </row>
    <row r="13" spans="2:17" x14ac:dyDescent="0.2">
      <c r="B13" s="25" t="s">
        <v>24</v>
      </c>
      <c r="C13" s="14">
        <v>68799.840000000011</v>
      </c>
      <c r="D13" s="14">
        <v>41657.680000000008</v>
      </c>
      <c r="E13" s="14">
        <v>68019.709999999992</v>
      </c>
      <c r="F13" s="14">
        <v>181592.15000000002</v>
      </c>
      <c r="G13" s="14">
        <v>109443.89000000001</v>
      </c>
      <c r="H13" s="14">
        <v>80167.8</v>
      </c>
      <c r="K13" s="25" t="s">
        <v>24</v>
      </c>
      <c r="L13" s="15">
        <v>0.12516319690616234</v>
      </c>
      <c r="M13" s="15">
        <v>7.5785182123881398E-2</v>
      </c>
      <c r="N13" s="15">
        <v>0.1237439557451014</v>
      </c>
      <c r="O13" s="15">
        <v>0.33035911169362264</v>
      </c>
      <c r="P13" s="15">
        <v>0.19910434608926955</v>
      </c>
      <c r="Q13" s="15">
        <v>0.14584420744196266</v>
      </c>
    </row>
    <row r="14" spans="2:17" x14ac:dyDescent="0.2">
      <c r="B14" s="13" t="s">
        <v>71</v>
      </c>
      <c r="C14" s="14">
        <v>10426.619999999999</v>
      </c>
      <c r="D14" s="14">
        <v>4988.3500000000004</v>
      </c>
      <c r="E14" s="14">
        <v>7080.97</v>
      </c>
      <c r="F14" s="14">
        <v>32057.920000000002</v>
      </c>
      <c r="G14" s="14">
        <v>11930.91</v>
      </c>
      <c r="H14" s="14">
        <v>15716.380000000003</v>
      </c>
      <c r="K14" s="13" t="s">
        <v>71</v>
      </c>
      <c r="L14" s="15">
        <v>0.1268427509834108</v>
      </c>
      <c r="M14" s="15">
        <v>6.0684674119522657E-2</v>
      </c>
      <c r="N14" s="15">
        <v>8.614198219854588E-2</v>
      </c>
      <c r="O14" s="15">
        <v>0.38999357064955903</v>
      </c>
      <c r="P14" s="15">
        <v>0.14514285992349255</v>
      </c>
      <c r="Q14" s="15">
        <v>0.19119416212546905</v>
      </c>
    </row>
    <row r="15" spans="2:17" x14ac:dyDescent="0.2">
      <c r="B15" s="13" t="s">
        <v>48</v>
      </c>
      <c r="C15" s="14">
        <v>22858.73</v>
      </c>
      <c r="D15" s="14">
        <v>10054</v>
      </c>
      <c r="E15" s="14">
        <v>34330.909999999996</v>
      </c>
      <c r="F15" s="14">
        <v>67715.780000000028</v>
      </c>
      <c r="G15" s="14">
        <v>27081.800000000007</v>
      </c>
      <c r="H15" s="14">
        <v>23886.920000000002</v>
      </c>
      <c r="I15" s="24"/>
      <c r="K15" s="13" t="s">
        <v>48</v>
      </c>
      <c r="L15" s="15">
        <v>0.1229438964967863</v>
      </c>
      <c r="M15" s="15">
        <v>5.4074654863970555E-2</v>
      </c>
      <c r="N15" s="15">
        <v>0.18464612188343296</v>
      </c>
      <c r="O15" s="15">
        <v>0.36420404141083762</v>
      </c>
      <c r="P15" s="15">
        <v>0.14565734912423692</v>
      </c>
      <c r="Q15" s="15">
        <v>0.12847393622073558</v>
      </c>
    </row>
    <row r="16" spans="2:17" x14ac:dyDescent="0.2">
      <c r="B16" s="13" t="s">
        <v>321</v>
      </c>
      <c r="C16" s="14">
        <v>580.51</v>
      </c>
      <c r="D16" s="14">
        <v>495.30999999999995</v>
      </c>
      <c r="E16" s="14">
        <v>1275.1100000000001</v>
      </c>
      <c r="F16" s="14">
        <v>1494.8400000000001</v>
      </c>
      <c r="G16" s="14">
        <v>3508.7299999999996</v>
      </c>
      <c r="H16" s="14">
        <v>3125.27</v>
      </c>
      <c r="I16" s="24"/>
      <c r="K16" s="13" t="s">
        <v>321</v>
      </c>
      <c r="L16" s="15">
        <v>5.5393391267174755E-2</v>
      </c>
      <c r="M16" s="15">
        <v>4.7263441850345943E-2</v>
      </c>
      <c r="N16" s="15">
        <v>0.12167347184146218</v>
      </c>
      <c r="O16" s="15">
        <v>0.14264053504991045</v>
      </c>
      <c r="P16" s="15">
        <v>0.33480982884166344</v>
      </c>
      <c r="Q16" s="15">
        <v>0.29821933114944316</v>
      </c>
    </row>
    <row r="17" spans="2:17" x14ac:dyDescent="0.2">
      <c r="B17" s="13" t="s">
        <v>128</v>
      </c>
      <c r="C17" s="14">
        <v>2005.17</v>
      </c>
      <c r="D17" s="14">
        <v>722.62999999999988</v>
      </c>
      <c r="E17" s="14">
        <v>555.26</v>
      </c>
      <c r="F17" s="14">
        <v>718.59000000000026</v>
      </c>
      <c r="G17" s="14">
        <v>642.06999999999994</v>
      </c>
      <c r="H17" s="14">
        <v>271.10000000000002</v>
      </c>
      <c r="I17" s="24"/>
      <c r="K17" s="13" t="s">
        <v>128</v>
      </c>
      <c r="L17" s="15">
        <v>0.40798442262381934</v>
      </c>
      <c r="M17" s="15">
        <v>0.14703081699838444</v>
      </c>
      <c r="N17" s="15">
        <v>0.11297667055965425</v>
      </c>
      <c r="O17" s="15">
        <v>0.14620881334413063</v>
      </c>
      <c r="P17" s="15">
        <v>0.13063957581355978</v>
      </c>
      <c r="Q17" s="15">
        <v>5.5159700660451449E-2</v>
      </c>
    </row>
    <row r="18" spans="2:17" x14ac:dyDescent="0.2">
      <c r="B18" s="13" t="s">
        <v>64</v>
      </c>
      <c r="C18" s="14">
        <v>3923.5800000000004</v>
      </c>
      <c r="D18" s="14">
        <v>7426.69</v>
      </c>
      <c r="E18" s="14">
        <v>7748.3399999999992</v>
      </c>
      <c r="F18" s="14">
        <v>18422.030000000002</v>
      </c>
      <c r="G18" s="14">
        <v>6747.9700000000012</v>
      </c>
      <c r="H18" s="14">
        <v>11545.310000000001</v>
      </c>
      <c r="I18" s="24"/>
      <c r="K18" s="13" t="s">
        <v>64</v>
      </c>
      <c r="L18" s="15">
        <v>7.0297517178510321E-2</v>
      </c>
      <c r="M18" s="15">
        <v>0.13306160900363206</v>
      </c>
      <c r="N18" s="15">
        <v>0.13882450829470497</v>
      </c>
      <c r="O18" s="15">
        <v>0.33006156887027471</v>
      </c>
      <c r="P18" s="15">
        <v>0.12090120170738772</v>
      </c>
      <c r="Q18" s="15">
        <v>0.20685359494549033</v>
      </c>
    </row>
    <row r="19" spans="2:17" x14ac:dyDescent="0.2">
      <c r="B19" s="13" t="s">
        <v>25</v>
      </c>
      <c r="C19" s="14">
        <v>2963.16</v>
      </c>
      <c r="D19" s="14">
        <v>7378.6500000000005</v>
      </c>
      <c r="E19" s="14">
        <v>3063.43</v>
      </c>
      <c r="F19" s="14">
        <v>5782.09</v>
      </c>
      <c r="G19" s="14">
        <v>4401.5200000000004</v>
      </c>
      <c r="H19" s="14">
        <v>2482.7600000000002</v>
      </c>
      <c r="I19" s="24"/>
      <c r="K19" s="13" t="s">
        <v>25</v>
      </c>
      <c r="L19" s="15">
        <v>0.11365466114290601</v>
      </c>
      <c r="M19" s="15">
        <v>0.28301474285631001</v>
      </c>
      <c r="N19" s="15">
        <v>0.11750060698207743</v>
      </c>
      <c r="O19" s="15">
        <v>0.22177725119392319</v>
      </c>
      <c r="P19" s="15">
        <v>0.16882424982576835</v>
      </c>
      <c r="Q19" s="15">
        <v>9.5228487999015024E-2</v>
      </c>
    </row>
    <row r="20" spans="2:17" x14ac:dyDescent="0.2">
      <c r="B20" s="13" t="s">
        <v>152</v>
      </c>
      <c r="C20" s="14">
        <v>101.94</v>
      </c>
      <c r="D20" s="14">
        <v>139.19999999999999</v>
      </c>
      <c r="E20" s="14">
        <v>127.17999999999999</v>
      </c>
      <c r="F20" s="14">
        <v>161.36000000000001</v>
      </c>
      <c r="G20" s="14">
        <v>750.18000000000006</v>
      </c>
      <c r="H20" s="14">
        <v>509.57</v>
      </c>
      <c r="I20" s="24"/>
      <c r="K20" s="13" t="s">
        <v>152</v>
      </c>
      <c r="L20" s="15">
        <v>5.6967861274260519E-2</v>
      </c>
      <c r="M20" s="15">
        <v>7.779013428857233E-2</v>
      </c>
      <c r="N20" s="15">
        <v>7.1072911485780377E-2</v>
      </c>
      <c r="O20" s="15">
        <v>9.0173966011523221E-2</v>
      </c>
      <c r="P20" s="15">
        <v>0.41922846940087066</v>
      </c>
      <c r="Q20" s="15">
        <v>0.28476665753899283</v>
      </c>
    </row>
    <row r="21" spans="2:17" x14ac:dyDescent="0.2">
      <c r="B21" s="13" t="s">
        <v>544</v>
      </c>
      <c r="C21" s="14">
        <v>256.93</v>
      </c>
      <c r="D21" s="14">
        <v>369.44999999999993</v>
      </c>
      <c r="E21" s="14">
        <v>3561.02</v>
      </c>
      <c r="F21" s="14">
        <v>486.32999999999993</v>
      </c>
      <c r="G21" s="14">
        <v>1254.9499999999998</v>
      </c>
      <c r="H21" s="14">
        <v>823.49999999999989</v>
      </c>
      <c r="I21" s="24"/>
      <c r="K21" s="13" t="s">
        <v>544</v>
      </c>
      <c r="L21" s="15">
        <v>3.805141450612988E-2</v>
      </c>
      <c r="M21" s="15">
        <v>5.471566220094843E-2</v>
      </c>
      <c r="N21" s="15">
        <v>0.52738819166550654</v>
      </c>
      <c r="O21" s="15">
        <v>7.2025627278893625E-2</v>
      </c>
      <c r="P21" s="15">
        <v>0.18585849310889224</v>
      </c>
      <c r="Q21" s="15">
        <v>0.12196061123962927</v>
      </c>
    </row>
    <row r="22" spans="2:17" x14ac:dyDescent="0.2">
      <c r="B22" s="13" t="s">
        <v>54</v>
      </c>
      <c r="C22" s="14">
        <v>25683.200000000004</v>
      </c>
      <c r="D22" s="14">
        <v>10083.400000000001</v>
      </c>
      <c r="E22" s="14">
        <v>10277.49</v>
      </c>
      <c r="F22" s="14">
        <v>54753.209999999992</v>
      </c>
      <c r="G22" s="14">
        <v>53125.760000000009</v>
      </c>
      <c r="H22" s="14">
        <v>21806.99</v>
      </c>
      <c r="I22" s="24"/>
      <c r="K22" s="13" t="s">
        <v>54</v>
      </c>
      <c r="L22" s="15">
        <v>0.14615144080366452</v>
      </c>
      <c r="M22" s="15">
        <v>5.7380055374706841E-2</v>
      </c>
      <c r="N22" s="15">
        <v>5.848453352172836E-2</v>
      </c>
      <c r="O22" s="15">
        <v>0.31157568099479854</v>
      </c>
      <c r="P22" s="15">
        <v>0.30231460128760002</v>
      </c>
      <c r="Q22" s="15">
        <v>0.12409368801750187</v>
      </c>
    </row>
    <row r="23" spans="2:17" x14ac:dyDescent="0.2">
      <c r="B23" s="25" t="s">
        <v>16</v>
      </c>
      <c r="C23" s="14">
        <v>118206.01</v>
      </c>
      <c r="D23" s="14">
        <v>158149.63999999998</v>
      </c>
      <c r="E23" s="14">
        <v>115234.08</v>
      </c>
      <c r="F23" s="14">
        <v>90693.5</v>
      </c>
      <c r="G23" s="14">
        <v>83881.97</v>
      </c>
      <c r="H23" s="14">
        <v>146099.75</v>
      </c>
      <c r="K23" s="25" t="s">
        <v>16</v>
      </c>
      <c r="L23" s="15">
        <v>0.16595792057435929</v>
      </c>
      <c r="M23" s="15">
        <v>0.22203765607166262</v>
      </c>
      <c r="N23" s="15">
        <v>0.16178541426192597</v>
      </c>
      <c r="O23" s="15">
        <v>0.12733112867620397</v>
      </c>
      <c r="P23" s="15">
        <v>0.11776793172259845</v>
      </c>
      <c r="Q23" s="15">
        <v>0.20511994869324959</v>
      </c>
    </row>
    <row r="24" spans="2:17" x14ac:dyDescent="0.2">
      <c r="B24" s="13" t="s">
        <v>17</v>
      </c>
      <c r="C24" s="14">
        <v>12047.619999999999</v>
      </c>
      <c r="D24" s="14">
        <v>8953.94</v>
      </c>
      <c r="E24" s="14">
        <v>8842.51</v>
      </c>
      <c r="F24" s="14">
        <v>20111.96</v>
      </c>
      <c r="G24" s="14">
        <v>30105.210000000003</v>
      </c>
      <c r="H24" s="14">
        <v>16200.059999999998</v>
      </c>
      <c r="K24" s="13" t="s">
        <v>17</v>
      </c>
      <c r="L24" s="15">
        <v>0.12515538435487572</v>
      </c>
      <c r="M24" s="15">
        <v>9.3017027611303815E-2</v>
      </c>
      <c r="N24" s="15">
        <v>9.185944922829839E-2</v>
      </c>
      <c r="O24" s="15">
        <v>0.20893089954114477</v>
      </c>
      <c r="P24" s="15">
        <v>0.31274468555899415</v>
      </c>
      <c r="Q24" s="15">
        <v>0.16829255370538312</v>
      </c>
    </row>
    <row r="25" spans="2:17" x14ac:dyDescent="0.2">
      <c r="B25" s="13" t="s">
        <v>39</v>
      </c>
      <c r="C25" s="14">
        <v>21403.409999999996</v>
      </c>
      <c r="D25" s="14">
        <v>24861.8</v>
      </c>
      <c r="E25" s="14">
        <v>5170.2300000000005</v>
      </c>
      <c r="F25" s="14">
        <v>6966.34</v>
      </c>
      <c r="G25" s="14">
        <v>0</v>
      </c>
      <c r="H25" s="14">
        <v>40667.699999999997</v>
      </c>
      <c r="I25" s="24"/>
      <c r="K25" s="13" t="s">
        <v>39</v>
      </c>
      <c r="L25" s="15">
        <v>0.21604443669230924</v>
      </c>
      <c r="M25" s="15">
        <v>0.25095316943220053</v>
      </c>
      <c r="N25" s="15">
        <v>5.2187919024103094E-2</v>
      </c>
      <c r="O25" s="15">
        <v>7.0317720452353238E-2</v>
      </c>
      <c r="P25" s="15">
        <v>0</v>
      </c>
      <c r="Q25" s="15">
        <v>0.41049675439903388</v>
      </c>
    </row>
    <row r="26" spans="2:17" x14ac:dyDescent="0.2">
      <c r="B26" s="13" t="s">
        <v>32</v>
      </c>
      <c r="C26" s="14">
        <v>57335.05</v>
      </c>
      <c r="D26" s="14">
        <v>89147.66</v>
      </c>
      <c r="E26" s="14">
        <v>58569.13</v>
      </c>
      <c r="F26" s="14">
        <v>23323.73</v>
      </c>
      <c r="G26" s="14">
        <v>25211.24</v>
      </c>
      <c r="H26" s="14">
        <v>64582.87</v>
      </c>
      <c r="I26" s="24"/>
      <c r="K26" s="13" t="s">
        <v>32</v>
      </c>
      <c r="L26" s="15">
        <v>0.18020274590589522</v>
      </c>
      <c r="M26" s="15">
        <v>0.28018904881194207</v>
      </c>
      <c r="N26" s="15">
        <v>0.18408143101504829</v>
      </c>
      <c r="O26" s="15">
        <v>7.330594794576277E-2</v>
      </c>
      <c r="P26" s="15">
        <v>7.9238348544085027E-2</v>
      </c>
      <c r="Q26" s="15">
        <v>0.2029824777772665</v>
      </c>
    </row>
    <row r="27" spans="2:17" x14ac:dyDescent="0.2">
      <c r="B27" s="13" t="s">
        <v>111</v>
      </c>
      <c r="C27" s="14">
        <v>27419.929999999997</v>
      </c>
      <c r="D27" s="14">
        <v>35186.239999999998</v>
      </c>
      <c r="E27" s="14">
        <v>42652.210000000006</v>
      </c>
      <c r="F27" s="14">
        <v>40291.470000000008</v>
      </c>
      <c r="G27" s="14">
        <v>28565.520000000004</v>
      </c>
      <c r="H27" s="14">
        <v>24649.120000000003</v>
      </c>
      <c r="I27" s="24"/>
      <c r="K27" s="13" t="s">
        <v>111</v>
      </c>
      <c r="L27" s="15">
        <v>0.13795185447863448</v>
      </c>
      <c r="M27" s="15">
        <v>0.17702477942614397</v>
      </c>
      <c r="N27" s="15">
        <v>0.21458666988253289</v>
      </c>
      <c r="O27" s="15">
        <v>0.20270959868133392</v>
      </c>
      <c r="P27" s="15">
        <v>0.14371540912564415</v>
      </c>
      <c r="Q27" s="15">
        <v>0.12401168840571072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ACD83393-E643-4D3C-AC3F-F868CD0AFE41}">
            <x14:iconSet iconSet="3Triangles">
              <x14:cfvo type="percent">
                <xm:f>0</xm:f>
              </x14:cfvo>
              <x14:cfvo type="percent">
                <xm:f>33</xm:f>
              </x14:cfvo>
              <x14:cfvo type="percent">
                <xm:f>67</xm:f>
              </x14:cfvo>
            </x14:iconSet>
          </x14:cfRule>
          <xm:sqref>L24:Q27 L14:Q22 L9:Q12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41C19356-39C5-4E4A-B215-D27884B49F72}">
          <x14:colorSeries rgb="FF376092"/>
          <x14:colorNegative rgb="FFD00000"/>
          <x14:colorAxis rgb="FF000000"/>
          <x14:colorMarkers rgb="FFD00000"/>
          <x14:colorFirst rgb="FFD00000"/>
          <x14:colorLast rgb="FFD00000"/>
          <x14:colorHigh rgb="FFD00000"/>
          <x14:colorLow rgb="FFD00000"/>
          <x14:sparklines>
            <x14:sparkline>
              <xm:f>Growth!C9:H9</xm:f>
              <xm:sqref>I9</xm:sqref>
            </x14:sparkline>
            <x14:sparkline>
              <xm:f>Growth!C10:H10</xm:f>
              <xm:sqref>I10</xm:sqref>
            </x14:sparkline>
            <x14:sparkline>
              <xm:f>Growth!C11:H11</xm:f>
              <xm:sqref>I11</xm:sqref>
            </x14:sparkline>
            <x14:sparkline>
              <xm:f>Growth!C12:H12</xm:f>
              <xm:sqref>I12</xm:sqref>
            </x14:sparkline>
          </x14:sparklines>
        </x14:sparklineGroup>
        <x14:sparklineGroup displayEmptyCellsAs="gap" high="1" low="1" xr2:uid="{860C6559-F51F-4E79-9FCF-AA2D942D737E}">
          <x14:colorSeries rgb="FF376092"/>
          <x14:colorNegative rgb="FFD00000"/>
          <x14:colorAxis rgb="FF000000"/>
          <x14:colorMarkers rgb="FFD00000"/>
          <x14:colorFirst rgb="FFD00000"/>
          <x14:colorLast rgb="FFD00000"/>
          <x14:colorHigh rgb="FFD00000"/>
          <x14:colorLow rgb="FFD00000"/>
          <x14:sparklines>
            <x14:sparkline>
              <xm:f>Growth!C14:H14</xm:f>
              <xm:sqref>I14</xm:sqref>
            </x14:sparkline>
            <x14:sparkline>
              <xm:f>Growth!C15:H15</xm:f>
              <xm:sqref>I15</xm:sqref>
            </x14:sparkline>
            <x14:sparkline>
              <xm:f>Growth!C16:H16</xm:f>
              <xm:sqref>I16</xm:sqref>
            </x14:sparkline>
            <x14:sparkline>
              <xm:f>Growth!C17:H17</xm:f>
              <xm:sqref>I17</xm:sqref>
            </x14:sparkline>
            <x14:sparkline>
              <xm:f>Growth!C18:H18</xm:f>
              <xm:sqref>I18</xm:sqref>
            </x14:sparkline>
            <x14:sparkline>
              <xm:f>Growth!C19:H19</xm:f>
              <xm:sqref>I19</xm:sqref>
            </x14:sparkline>
            <x14:sparkline>
              <xm:f>Growth!C20:H20</xm:f>
              <xm:sqref>I20</xm:sqref>
            </x14:sparkline>
            <x14:sparkline>
              <xm:f>Growth!C21:H21</xm:f>
              <xm:sqref>I21</xm:sqref>
            </x14:sparkline>
            <x14:sparkline>
              <xm:f>Growth!C22:H22</xm:f>
              <xm:sqref>I22</xm:sqref>
            </x14:sparkline>
          </x14:sparklines>
        </x14:sparklineGroup>
        <x14:sparklineGroup displayEmptyCellsAs="gap" high="1" low="1" xr2:uid="{26AB2A56-BA59-4A50-B0E0-E5B4A91E9577}">
          <x14:colorSeries rgb="FF376092"/>
          <x14:colorNegative rgb="FFD00000"/>
          <x14:colorAxis rgb="FF000000"/>
          <x14:colorMarkers rgb="FFD00000"/>
          <x14:colorFirst rgb="FFD00000"/>
          <x14:colorLast rgb="FFD00000"/>
          <x14:colorHigh rgb="FFD00000"/>
          <x14:colorLow rgb="FFD00000"/>
          <x14:sparklines>
            <x14:sparkline>
              <xm:f>Growth!C24:H24</xm:f>
              <xm:sqref>I24</xm:sqref>
            </x14:sparkline>
            <x14:sparkline>
              <xm:f>Growth!C25:H25</xm:f>
              <xm:sqref>I25</xm:sqref>
            </x14:sparkline>
            <x14:sparkline>
              <xm:f>Growth!C26:H26</xm:f>
              <xm:sqref>I26</xm:sqref>
            </x14:sparkline>
            <x14:sparkline>
              <xm:f>Growth!C27:H27</xm:f>
              <xm:sqref>I27</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3:G27"/>
  <sheetViews>
    <sheetView zoomScale="90" zoomScaleNormal="90" workbookViewId="0">
      <selection activeCell="G7" sqref="G7"/>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3" spans="2:7" x14ac:dyDescent="0.2">
      <c r="B3" s="11" t="s">
        <v>3228</v>
      </c>
      <c r="C3" s="24" t="s">
        <v>3227</v>
      </c>
    </row>
    <row r="4" spans="2:7" x14ac:dyDescent="0.2">
      <c r="B4" s="11" t="s">
        <v>3001</v>
      </c>
      <c r="C4" s="24" t="s">
        <v>3227</v>
      </c>
    </row>
    <row r="6" spans="2:7" x14ac:dyDescent="0.2">
      <c r="B6" s="11" t="s">
        <v>2995</v>
      </c>
      <c r="C6" s="11" t="s">
        <v>2996</v>
      </c>
      <c r="D6" s="24" t="s">
        <v>3225</v>
      </c>
      <c r="E6" s="24" t="s">
        <v>3030</v>
      </c>
      <c r="F6" s="24" t="s">
        <v>3224</v>
      </c>
      <c r="G6" s="24" t="s">
        <v>3229</v>
      </c>
    </row>
    <row r="7" spans="2:7" x14ac:dyDescent="0.2">
      <c r="B7" s="24" t="s">
        <v>4</v>
      </c>
      <c r="D7" s="14">
        <v>11857.839999999998</v>
      </c>
      <c r="E7" s="14">
        <v>619578.75000000012</v>
      </c>
      <c r="F7" s="14">
        <v>49515.527436350007</v>
      </c>
      <c r="G7" s="15">
        <v>0.23105073190294767</v>
      </c>
    </row>
    <row r="8" spans="2:7" x14ac:dyDescent="0.2">
      <c r="C8" s="24" t="s">
        <v>93</v>
      </c>
      <c r="D8" s="32">
        <v>1957.71</v>
      </c>
      <c r="E8" s="32">
        <v>107796.09000000004</v>
      </c>
      <c r="F8" s="32">
        <v>-930.43840000000046</v>
      </c>
      <c r="G8" s="15">
        <v>2.8343693603368768E-2</v>
      </c>
    </row>
    <row r="9" spans="2:7" x14ac:dyDescent="0.2">
      <c r="C9" s="24" t="s">
        <v>85</v>
      </c>
      <c r="D9" s="32">
        <v>3560.5899999999997</v>
      </c>
      <c r="E9" s="32">
        <v>241200.42000000007</v>
      </c>
      <c r="F9" s="32">
        <v>39808.485999999997</v>
      </c>
      <c r="G9" s="15">
        <v>5.4150792059354337E-2</v>
      </c>
    </row>
    <row r="10" spans="2:7" x14ac:dyDescent="0.2">
      <c r="C10" s="24" t="s">
        <v>102</v>
      </c>
      <c r="D10" s="32">
        <v>1942.0300000000009</v>
      </c>
      <c r="E10" s="32">
        <v>98070.909999999989</v>
      </c>
      <c r="F10" s="32">
        <v>18724.1191</v>
      </c>
      <c r="G10" s="15">
        <v>9.6701423701624156E-2</v>
      </c>
    </row>
    <row r="11" spans="2:7" x14ac:dyDescent="0.2">
      <c r="C11" s="24" t="s">
        <v>5</v>
      </c>
      <c r="D11" s="32">
        <v>4397.5099999999984</v>
      </c>
      <c r="E11" s="32">
        <v>172511.33000000002</v>
      </c>
      <c r="F11" s="32">
        <v>-8086.6392636499986</v>
      </c>
      <c r="G11" s="15">
        <v>5.1854822538600374E-2</v>
      </c>
    </row>
    <row r="12" spans="2:7" x14ac:dyDescent="0.2">
      <c r="B12" s="24" t="s">
        <v>24</v>
      </c>
      <c r="D12" s="14">
        <v>8345.4499999999971</v>
      </c>
      <c r="E12" s="14">
        <v>549681.06999999983</v>
      </c>
      <c r="F12" s="14">
        <v>90204.715936799985</v>
      </c>
      <c r="G12" s="15">
        <v>0.49732303990374993</v>
      </c>
    </row>
    <row r="13" spans="2:7" x14ac:dyDescent="0.2">
      <c r="C13" s="24" t="s">
        <v>71</v>
      </c>
      <c r="D13" s="32">
        <v>1589.65</v>
      </c>
      <c r="E13" s="32">
        <v>82201.150000000009</v>
      </c>
      <c r="F13" s="32">
        <v>12594.820600000001</v>
      </c>
      <c r="G13" s="15">
        <v>5.4812512532584769E-2</v>
      </c>
    </row>
    <row r="14" spans="2:7" x14ac:dyDescent="0.2">
      <c r="C14" s="24" t="s">
        <v>48</v>
      </c>
      <c r="D14" s="32">
        <v>1493.3600000000006</v>
      </c>
      <c r="E14" s="32">
        <v>185928.13999999984</v>
      </c>
      <c r="F14" s="32">
        <v>59296.389429999988</v>
      </c>
      <c r="G14" s="15">
        <v>7.4944856627230813E-2</v>
      </c>
    </row>
    <row r="15" spans="2:7" x14ac:dyDescent="0.2">
      <c r="C15" s="24" t="s">
        <v>321</v>
      </c>
      <c r="D15" s="32">
        <v>334.03</v>
      </c>
      <c r="E15" s="32">
        <v>10479.769999999999</v>
      </c>
      <c r="F15" s="32">
        <v>-1194.4125000000008</v>
      </c>
      <c r="G15" s="15">
        <v>2.0673751754561855E-2</v>
      </c>
    </row>
    <row r="16" spans="2:7" x14ac:dyDescent="0.2">
      <c r="C16" s="24" t="s">
        <v>128</v>
      </c>
      <c r="D16" s="32">
        <v>93.029999999999916</v>
      </c>
      <c r="E16" s="32">
        <v>4914.82</v>
      </c>
      <c r="F16" s="32">
        <v>7028.1595000000016</v>
      </c>
      <c r="G16" s="15">
        <v>2.6960096250250656E-2</v>
      </c>
    </row>
    <row r="17" spans="2:7" x14ac:dyDescent="0.2">
      <c r="C17" s="24" t="s">
        <v>64</v>
      </c>
      <c r="D17" s="32">
        <v>1777.1899999999989</v>
      </c>
      <c r="E17" s="32">
        <v>55813.920000000035</v>
      </c>
      <c r="F17" s="32">
        <v>7769.3150699999978</v>
      </c>
      <c r="G17" s="15">
        <v>0.10679767395227602</v>
      </c>
    </row>
    <row r="18" spans="2:7" x14ac:dyDescent="0.2">
      <c r="C18" s="24" t="s">
        <v>25</v>
      </c>
      <c r="D18" s="32">
        <v>498.15999999999991</v>
      </c>
      <c r="E18" s="32">
        <v>26071.610000000004</v>
      </c>
      <c r="F18" s="32">
        <v>-257.62880000000007</v>
      </c>
      <c r="G18" s="15">
        <v>8.727691999197916E-2</v>
      </c>
    </row>
    <row r="19" spans="2:7" x14ac:dyDescent="0.2">
      <c r="C19" s="24" t="s">
        <v>152</v>
      </c>
      <c r="D19" s="32">
        <v>46.54</v>
      </c>
      <c r="E19" s="32">
        <v>1789.4299999999998</v>
      </c>
      <c r="F19" s="32">
        <v>-1544.8260631999995</v>
      </c>
      <c r="G19" s="15">
        <v>1.7776218167234813E-2</v>
      </c>
    </row>
    <row r="20" spans="2:7" x14ac:dyDescent="0.2">
      <c r="C20" s="24" t="s">
        <v>544</v>
      </c>
      <c r="D20" s="32">
        <v>163.94999999999996</v>
      </c>
      <c r="E20" s="32">
        <v>6752.18</v>
      </c>
      <c r="F20" s="32">
        <v>-1291.0959000000003</v>
      </c>
      <c r="G20" s="15">
        <v>2.3250451173049927E-2</v>
      </c>
    </row>
    <row r="21" spans="2:7" x14ac:dyDescent="0.2">
      <c r="C21" s="24" t="s">
        <v>54</v>
      </c>
      <c r="D21" s="32">
        <v>2349.5399999999986</v>
      </c>
      <c r="E21" s="32">
        <v>175730.04999999996</v>
      </c>
      <c r="F21" s="32">
        <v>7803.9946</v>
      </c>
      <c r="G21" s="15">
        <v>8.4830559454581872E-2</v>
      </c>
    </row>
    <row r="22" spans="2:7" x14ac:dyDescent="0.2">
      <c r="B22" s="24" t="s">
        <v>16</v>
      </c>
      <c r="D22" s="14">
        <v>4545.1400000000012</v>
      </c>
      <c r="E22" s="14">
        <v>712264.94999999984</v>
      </c>
      <c r="F22" s="14">
        <v>75303.156364000009</v>
      </c>
      <c r="G22" s="15">
        <v>0.27162622819330257</v>
      </c>
    </row>
    <row r="23" spans="2:7" x14ac:dyDescent="0.2">
      <c r="C23" s="24" t="s">
        <v>17</v>
      </c>
      <c r="D23" s="32">
        <v>1094.8399999999999</v>
      </c>
      <c r="E23" s="32">
        <v>96261.300000000017</v>
      </c>
      <c r="F23" s="32">
        <v>1698.0439799999999</v>
      </c>
      <c r="G23" s="15">
        <v>0.10534389412472436</v>
      </c>
    </row>
    <row r="24" spans="2:7" x14ac:dyDescent="0.2">
      <c r="C24" s="24" t="s">
        <v>39</v>
      </c>
      <c r="D24" s="32">
        <v>476.99000000000007</v>
      </c>
      <c r="E24" s="32">
        <v>99069.48</v>
      </c>
      <c r="F24" s="32">
        <v>23990.207579999998</v>
      </c>
      <c r="G24" s="15">
        <v>7.8403850010026078E-3</v>
      </c>
    </row>
    <row r="25" spans="2:7" x14ac:dyDescent="0.2">
      <c r="C25" s="24" t="s">
        <v>32</v>
      </c>
      <c r="D25" s="32">
        <v>1903.6400000000006</v>
      </c>
      <c r="E25" s="32">
        <v>318169.67999999993</v>
      </c>
      <c r="F25" s="32">
        <v>8824.3905639999939</v>
      </c>
      <c r="G25" s="15">
        <v>4.3092039302185699E-2</v>
      </c>
    </row>
    <row r="26" spans="2:7" x14ac:dyDescent="0.2">
      <c r="C26" s="24" t="s">
        <v>111</v>
      </c>
      <c r="D26" s="32">
        <v>1069.6700000000005</v>
      </c>
      <c r="E26" s="32">
        <v>198764.48999999985</v>
      </c>
      <c r="F26" s="32">
        <v>40790.514240000019</v>
      </c>
      <c r="G26" s="15">
        <v>0.1153499097653899</v>
      </c>
    </row>
    <row r="27" spans="2:7" x14ac:dyDescent="0.2">
      <c r="B27" s="24" t="s">
        <v>3029</v>
      </c>
      <c r="D27" s="14">
        <v>24748.43</v>
      </c>
      <c r="E27" s="14">
        <v>1881524.7699999998</v>
      </c>
      <c r="F27" s="14">
        <v>215023.39973715003</v>
      </c>
      <c r="G27" s="15">
        <v>1</v>
      </c>
    </row>
  </sheetData>
  <conditionalFormatting pivot="1" sqref="D8:D11 D23:D26 D13:D21">
    <cfRule type="dataBar" priority="5">
      <dataBar>
        <cfvo type="min"/>
        <cfvo type="max"/>
        <color rgb="FF638EC6"/>
      </dataBar>
      <extLst>
        <ext xmlns:x14="http://schemas.microsoft.com/office/spreadsheetml/2009/9/main" uri="{B025F937-C7B1-47D3-B67F-A62EFF666E3E}">
          <x14:id>{CF07877D-8F1B-4B1C-B533-A46A696E1491}</x14:id>
        </ext>
      </extLst>
    </cfRule>
  </conditionalFormatting>
  <conditionalFormatting pivot="1" sqref="E23:E26 E13:E21 E8:E11">
    <cfRule type="dataBar" priority="4">
      <dataBar>
        <cfvo type="min"/>
        <cfvo type="max"/>
        <color rgb="FF63C384"/>
      </dataBar>
      <extLst>
        <ext xmlns:x14="http://schemas.microsoft.com/office/spreadsheetml/2009/9/main" uri="{B025F937-C7B1-47D3-B67F-A62EFF666E3E}">
          <x14:id>{CC13CA71-DF7D-4F72-BAEC-0EBF301F1D97}</x14:id>
        </ext>
      </extLst>
    </cfRule>
  </conditionalFormatting>
  <conditionalFormatting pivot="1" sqref="F23:F26 F13:F21 F8:F11">
    <cfRule type="dataBar" priority="3">
      <dataBar>
        <cfvo type="min"/>
        <cfvo type="max"/>
        <color rgb="FFFF555A"/>
      </dataBar>
      <extLst>
        <ext xmlns:x14="http://schemas.microsoft.com/office/spreadsheetml/2009/9/main" uri="{B025F937-C7B1-47D3-B67F-A62EFF666E3E}">
          <x14:id>{CD39B9D3-A7E1-42FB-AEEC-B85AB947B1C3}</x14:id>
        </ext>
      </extLst>
    </cfRule>
  </conditionalFormatting>
  <conditionalFormatting pivot="1" sqref="G8:G11 G23:G26 G13:G17 G19:G21">
    <cfRule type="colorScale" priority="1">
      <colorScale>
        <cfvo type="min"/>
        <cfvo type="percentile" val="50"/>
        <cfvo type="max"/>
        <color theme="4" tint="0.39997558519241921"/>
        <color theme="5" tint="0.39997558519241921"/>
        <color theme="6" tint="0.39997558519241921"/>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07877D-8F1B-4B1C-B533-A46A696E1491}">
            <x14:dataBar minLength="0" maxLength="100" border="1" negativeBarBorderColorSameAsPositive="0">
              <x14:cfvo type="autoMin"/>
              <x14:cfvo type="autoMax"/>
              <x14:borderColor rgb="FF638EC6"/>
              <x14:negativeFillColor rgb="FFFF0000"/>
              <x14:negativeBorderColor rgb="FFFF0000"/>
              <x14:axisColor rgb="FF000000"/>
            </x14:dataBar>
          </x14:cfRule>
          <xm:sqref>D8:D11 D23:D26 D13:D21</xm:sqref>
        </x14:conditionalFormatting>
        <x14:conditionalFormatting xmlns:xm="http://schemas.microsoft.com/office/excel/2006/main" pivot="1">
          <x14:cfRule type="dataBar" id="{CC13CA71-DF7D-4F72-BAEC-0EBF301F1D97}">
            <x14:dataBar minLength="0" maxLength="100" border="1" negativeBarBorderColorSameAsPositive="0">
              <x14:cfvo type="autoMin"/>
              <x14:cfvo type="autoMax"/>
              <x14:borderColor rgb="FF63C384"/>
              <x14:negativeFillColor rgb="FFFF0000"/>
              <x14:negativeBorderColor rgb="FFFF0000"/>
              <x14:axisColor rgb="FF000000"/>
            </x14:dataBar>
          </x14:cfRule>
          <xm:sqref>E23:E26 E13:E21 E8:E11</xm:sqref>
        </x14:conditionalFormatting>
        <x14:conditionalFormatting xmlns:xm="http://schemas.microsoft.com/office/excel/2006/main" pivot="1">
          <x14:cfRule type="dataBar" id="{CD39B9D3-A7E1-42FB-AEEC-B85AB947B1C3}">
            <x14:dataBar minLength="0" maxLength="100" border="1" negativeBarBorderColorSameAsPositive="0">
              <x14:cfvo type="autoMin"/>
              <x14:cfvo type="autoMax"/>
              <x14:borderColor rgb="FFFF555A"/>
              <x14:negativeFillColor rgb="FFFF0000"/>
              <x14:negativeBorderColor rgb="FFFF0000"/>
              <x14:axisColor rgb="FF000000"/>
            </x14:dataBar>
          </x14:cfRule>
          <xm:sqref>F23:F26 F13:F21 F8:F11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G1125"/>
  <sheetViews>
    <sheetView zoomScale="90" zoomScaleNormal="90" workbookViewId="0"/>
  </sheetViews>
  <sheetFormatPr defaultRowHeight="14.25" x14ac:dyDescent="0.2"/>
  <cols>
    <col min="2" max="2" width="15" bestFit="1" customWidth="1"/>
    <col min="3" max="3" width="15.5" bestFit="1" customWidth="1"/>
    <col min="4" max="4" width="16.125" bestFit="1" customWidth="1"/>
    <col min="5" max="5" width="15.875" bestFit="1" customWidth="1"/>
    <col min="6" max="6" width="19.125" bestFit="1" customWidth="1"/>
    <col min="7" max="7" width="19.25" bestFit="1" customWidth="1"/>
  </cols>
  <sheetData>
    <row r="1" spans="1:7" ht="15" x14ac:dyDescent="0.25">
      <c r="A1" s="10" t="s">
        <v>3013</v>
      </c>
      <c r="B1" s="10" t="s">
        <v>2987</v>
      </c>
      <c r="C1" s="10" t="s">
        <v>3014</v>
      </c>
      <c r="D1" s="10" t="s">
        <v>3015</v>
      </c>
      <c r="E1" s="10" t="s">
        <v>3016</v>
      </c>
      <c r="F1" s="10" t="s">
        <v>3017</v>
      </c>
      <c r="G1" s="10" t="s">
        <v>3018</v>
      </c>
    </row>
    <row r="2" spans="1:7" x14ac:dyDescent="0.2">
      <c r="A2" s="8">
        <v>1</v>
      </c>
      <c r="B2" s="8">
        <v>3</v>
      </c>
      <c r="C2" s="8" t="s">
        <v>3019</v>
      </c>
      <c r="D2" s="8">
        <v>90000</v>
      </c>
      <c r="E2" s="8">
        <v>2</v>
      </c>
      <c r="F2" s="8" t="s">
        <v>3020</v>
      </c>
      <c r="G2" s="8" t="s">
        <v>3021</v>
      </c>
    </row>
    <row r="3" spans="1:7" x14ac:dyDescent="0.2">
      <c r="A3" s="9">
        <v>2</v>
      </c>
      <c r="B3" s="9">
        <v>5</v>
      </c>
      <c r="C3" s="9" t="s">
        <v>3022</v>
      </c>
      <c r="D3" s="9">
        <v>60000</v>
      </c>
      <c r="E3" s="9">
        <v>3</v>
      </c>
      <c r="F3" s="9" t="s">
        <v>3020</v>
      </c>
      <c r="G3" s="9" t="s">
        <v>3023</v>
      </c>
    </row>
    <row r="4" spans="1:7" x14ac:dyDescent="0.2">
      <c r="A4" s="8">
        <v>3</v>
      </c>
      <c r="B4" s="8">
        <v>11</v>
      </c>
      <c r="C4" s="8" t="s">
        <v>3019</v>
      </c>
      <c r="D4" s="8">
        <v>60000</v>
      </c>
      <c r="E4" s="8">
        <v>3</v>
      </c>
      <c r="F4" s="8" t="s">
        <v>3020</v>
      </c>
      <c r="G4" s="8" t="s">
        <v>3021</v>
      </c>
    </row>
    <row r="5" spans="1:7" x14ac:dyDescent="0.2">
      <c r="A5" s="9">
        <v>4</v>
      </c>
      <c r="B5" s="9">
        <v>14</v>
      </c>
      <c r="C5" s="9" t="s">
        <v>3022</v>
      </c>
      <c r="D5" s="9">
        <v>90000</v>
      </c>
      <c r="E5" s="9">
        <v>0</v>
      </c>
      <c r="F5" s="9" t="s">
        <v>3020</v>
      </c>
      <c r="G5" s="9" t="s">
        <v>3023</v>
      </c>
    </row>
    <row r="6" spans="1:7" x14ac:dyDescent="0.2">
      <c r="A6" s="8">
        <v>5</v>
      </c>
      <c r="B6" s="8">
        <v>15</v>
      </c>
      <c r="C6" s="8" t="s">
        <v>3022</v>
      </c>
      <c r="D6" s="8">
        <v>80000</v>
      </c>
      <c r="E6" s="8">
        <v>5</v>
      </c>
      <c r="F6" s="8" t="s">
        <v>3020</v>
      </c>
      <c r="G6" s="8" t="s">
        <v>3021</v>
      </c>
    </row>
    <row r="7" spans="1:7" x14ac:dyDescent="0.2">
      <c r="A7" s="9">
        <v>6</v>
      </c>
      <c r="B7" s="9">
        <v>16</v>
      </c>
      <c r="C7" s="9" t="s">
        <v>3022</v>
      </c>
      <c r="D7" s="9">
        <v>70000</v>
      </c>
      <c r="E7" s="9">
        <v>0</v>
      </c>
      <c r="F7" s="9" t="s">
        <v>3020</v>
      </c>
      <c r="G7" s="9" t="s">
        <v>3021</v>
      </c>
    </row>
    <row r="8" spans="1:7" x14ac:dyDescent="0.2">
      <c r="A8" s="8">
        <v>7</v>
      </c>
      <c r="B8" s="8">
        <v>18</v>
      </c>
      <c r="C8" s="8" t="s">
        <v>3022</v>
      </c>
      <c r="D8" s="8">
        <v>70000</v>
      </c>
      <c r="E8" s="8">
        <v>0</v>
      </c>
      <c r="F8" s="8" t="s">
        <v>3020</v>
      </c>
      <c r="G8" s="8" t="s">
        <v>3021</v>
      </c>
    </row>
    <row r="9" spans="1:7" x14ac:dyDescent="0.2">
      <c r="A9" s="9">
        <v>8</v>
      </c>
      <c r="B9" s="9">
        <v>19</v>
      </c>
      <c r="C9" s="9" t="s">
        <v>3019</v>
      </c>
      <c r="D9" s="9">
        <v>60000</v>
      </c>
      <c r="E9" s="9">
        <v>3</v>
      </c>
      <c r="F9" s="9" t="s">
        <v>3020</v>
      </c>
      <c r="G9" s="9" t="s">
        <v>3021</v>
      </c>
    </row>
    <row r="10" spans="1:7" x14ac:dyDescent="0.2">
      <c r="A10" s="8">
        <v>9</v>
      </c>
      <c r="B10" s="8">
        <v>21</v>
      </c>
      <c r="C10" s="8" t="s">
        <v>3022</v>
      </c>
      <c r="D10" s="8">
        <v>60000</v>
      </c>
      <c r="E10" s="8">
        <v>4</v>
      </c>
      <c r="F10" s="8" t="s">
        <v>3020</v>
      </c>
      <c r="G10" s="8" t="s">
        <v>3021</v>
      </c>
    </row>
    <row r="11" spans="1:7" x14ac:dyDescent="0.2">
      <c r="A11" s="9">
        <v>10</v>
      </c>
      <c r="B11" s="9">
        <v>24</v>
      </c>
      <c r="C11" s="9" t="s">
        <v>3022</v>
      </c>
      <c r="D11" s="9">
        <v>70000</v>
      </c>
      <c r="E11" s="9">
        <v>0</v>
      </c>
      <c r="F11" s="9" t="s">
        <v>3020</v>
      </c>
      <c r="G11" s="9" t="s">
        <v>3023</v>
      </c>
    </row>
    <row r="12" spans="1:7" x14ac:dyDescent="0.2">
      <c r="A12" s="8">
        <v>11</v>
      </c>
      <c r="B12" s="8">
        <v>27</v>
      </c>
      <c r="C12" s="8" t="s">
        <v>3022</v>
      </c>
      <c r="D12" s="8">
        <v>70000</v>
      </c>
      <c r="E12" s="8">
        <v>0</v>
      </c>
      <c r="F12" s="8" t="s">
        <v>3020</v>
      </c>
      <c r="G12" s="8" t="s">
        <v>3023</v>
      </c>
    </row>
    <row r="13" spans="1:7" x14ac:dyDescent="0.2">
      <c r="A13" s="9">
        <v>12</v>
      </c>
      <c r="B13" s="9">
        <v>32</v>
      </c>
      <c r="C13" s="9" t="s">
        <v>3019</v>
      </c>
      <c r="D13" s="9">
        <v>60000</v>
      </c>
      <c r="E13" s="9">
        <v>4</v>
      </c>
      <c r="F13" s="9" t="s">
        <v>3020</v>
      </c>
      <c r="G13" s="9" t="s">
        <v>3021</v>
      </c>
    </row>
    <row r="14" spans="1:7" x14ac:dyDescent="0.2">
      <c r="A14" s="8">
        <v>13</v>
      </c>
      <c r="B14" s="8">
        <v>33</v>
      </c>
      <c r="C14" s="8" t="s">
        <v>3019</v>
      </c>
      <c r="D14" s="8">
        <v>100000</v>
      </c>
      <c r="E14" s="8">
        <v>2</v>
      </c>
      <c r="F14" s="8" t="s">
        <v>3020</v>
      </c>
      <c r="G14" s="8" t="s">
        <v>3021</v>
      </c>
    </row>
    <row r="15" spans="1:7" x14ac:dyDescent="0.2">
      <c r="A15" s="9">
        <v>14</v>
      </c>
      <c r="B15" s="9">
        <v>43</v>
      </c>
      <c r="C15" s="9" t="s">
        <v>3019</v>
      </c>
      <c r="D15" s="9">
        <v>100000</v>
      </c>
      <c r="E15" s="9">
        <v>2</v>
      </c>
      <c r="F15" s="9" t="s">
        <v>3020</v>
      </c>
      <c r="G15" s="9" t="s">
        <v>3021</v>
      </c>
    </row>
    <row r="16" spans="1:7" x14ac:dyDescent="0.2">
      <c r="A16" s="8">
        <v>15</v>
      </c>
      <c r="B16" s="8">
        <v>52</v>
      </c>
      <c r="C16" s="8" t="s">
        <v>3022</v>
      </c>
      <c r="D16" s="8">
        <v>100000</v>
      </c>
      <c r="E16" s="8">
        <v>3</v>
      </c>
      <c r="F16" s="8" t="s">
        <v>3020</v>
      </c>
      <c r="G16" s="8" t="s">
        <v>3023</v>
      </c>
    </row>
    <row r="17" spans="1:7" x14ac:dyDescent="0.2">
      <c r="A17" s="9">
        <v>16</v>
      </c>
      <c r="B17" s="9">
        <v>53</v>
      </c>
      <c r="C17" s="9" t="s">
        <v>3022</v>
      </c>
      <c r="D17" s="9">
        <v>30000</v>
      </c>
      <c r="E17" s="9">
        <v>0</v>
      </c>
      <c r="F17" s="9" t="s">
        <v>3024</v>
      </c>
      <c r="G17" s="9" t="s">
        <v>3023</v>
      </c>
    </row>
    <row r="18" spans="1:7" x14ac:dyDescent="0.2">
      <c r="A18" s="8">
        <v>17</v>
      </c>
      <c r="B18" s="8">
        <v>56</v>
      </c>
      <c r="C18" s="8" t="s">
        <v>3019</v>
      </c>
      <c r="D18" s="8">
        <v>30000</v>
      </c>
      <c r="E18" s="8">
        <v>0</v>
      </c>
      <c r="F18" s="8" t="s">
        <v>3024</v>
      </c>
      <c r="G18" s="8" t="s">
        <v>3021</v>
      </c>
    </row>
    <row r="19" spans="1:7" x14ac:dyDescent="0.2">
      <c r="A19" s="9">
        <v>18</v>
      </c>
      <c r="B19" s="9">
        <v>62</v>
      </c>
      <c r="C19" s="9" t="s">
        <v>3022</v>
      </c>
      <c r="D19" s="9">
        <v>20000</v>
      </c>
      <c r="E19" s="9">
        <v>4</v>
      </c>
      <c r="F19" s="9" t="s">
        <v>3025</v>
      </c>
      <c r="G19" s="9" t="s">
        <v>3021</v>
      </c>
    </row>
    <row r="20" spans="1:7" x14ac:dyDescent="0.2">
      <c r="A20" s="8">
        <v>19</v>
      </c>
      <c r="B20" s="8">
        <v>64</v>
      </c>
      <c r="C20" s="8" t="s">
        <v>3022</v>
      </c>
      <c r="D20" s="8">
        <v>30000</v>
      </c>
      <c r="E20" s="8">
        <v>2</v>
      </c>
      <c r="F20" s="8" t="s">
        <v>3024</v>
      </c>
      <c r="G20" s="8" t="s">
        <v>3021</v>
      </c>
    </row>
    <row r="21" spans="1:7" x14ac:dyDescent="0.2">
      <c r="A21" s="9">
        <v>20</v>
      </c>
      <c r="B21" s="9">
        <v>67</v>
      </c>
      <c r="C21" s="9" t="s">
        <v>3022</v>
      </c>
      <c r="D21" s="9">
        <v>40000</v>
      </c>
      <c r="E21" s="9">
        <v>0</v>
      </c>
      <c r="F21" s="9" t="s">
        <v>3025</v>
      </c>
      <c r="G21" s="9" t="s">
        <v>3023</v>
      </c>
    </row>
    <row r="22" spans="1:7" x14ac:dyDescent="0.2">
      <c r="A22" s="8">
        <v>21</v>
      </c>
      <c r="B22" s="8">
        <v>68</v>
      </c>
      <c r="C22" s="8" t="s">
        <v>3022</v>
      </c>
      <c r="D22" s="8">
        <v>40000</v>
      </c>
      <c r="E22" s="8">
        <v>0</v>
      </c>
      <c r="F22" s="8" t="s">
        <v>3025</v>
      </c>
      <c r="G22" s="8" t="s">
        <v>3023</v>
      </c>
    </row>
    <row r="23" spans="1:7" x14ac:dyDescent="0.2">
      <c r="A23" s="9">
        <v>22</v>
      </c>
      <c r="B23" s="9">
        <v>70</v>
      </c>
      <c r="C23" s="9" t="s">
        <v>3022</v>
      </c>
      <c r="D23" s="9">
        <v>40000</v>
      </c>
      <c r="E23" s="9">
        <v>0</v>
      </c>
      <c r="F23" s="9" t="s">
        <v>3024</v>
      </c>
      <c r="G23" s="9" t="s">
        <v>3023</v>
      </c>
    </row>
    <row r="24" spans="1:7" x14ac:dyDescent="0.2">
      <c r="A24" s="8">
        <v>23</v>
      </c>
      <c r="B24" s="8">
        <v>83</v>
      </c>
      <c r="C24" s="8" t="s">
        <v>3019</v>
      </c>
      <c r="D24" s="8">
        <v>40000</v>
      </c>
      <c r="E24" s="8">
        <v>0</v>
      </c>
      <c r="F24" s="8" t="s">
        <v>3024</v>
      </c>
      <c r="G24" s="8" t="s">
        <v>3021</v>
      </c>
    </row>
    <row r="25" spans="1:7" x14ac:dyDescent="0.2">
      <c r="A25" s="9">
        <v>24</v>
      </c>
      <c r="B25" s="9">
        <v>84</v>
      </c>
      <c r="C25" s="9" t="s">
        <v>3019</v>
      </c>
      <c r="D25" s="9">
        <v>40000</v>
      </c>
      <c r="E25" s="9">
        <v>0</v>
      </c>
      <c r="F25" s="9" t="s">
        <v>3024</v>
      </c>
      <c r="G25" s="9" t="s">
        <v>3021</v>
      </c>
    </row>
    <row r="26" spans="1:7" x14ac:dyDescent="0.2">
      <c r="A26" s="8">
        <v>25</v>
      </c>
      <c r="B26" s="8">
        <v>87</v>
      </c>
      <c r="C26" s="8" t="s">
        <v>3019</v>
      </c>
      <c r="D26" s="8">
        <v>60000</v>
      </c>
      <c r="E26" s="8">
        <v>0</v>
      </c>
      <c r="F26" s="8" t="s">
        <v>3024</v>
      </c>
      <c r="G26" s="8" t="s">
        <v>3021</v>
      </c>
    </row>
    <row r="27" spans="1:7" x14ac:dyDescent="0.2">
      <c r="A27" s="9">
        <v>26</v>
      </c>
      <c r="B27" s="9">
        <v>91</v>
      </c>
      <c r="C27" s="9" t="s">
        <v>3019</v>
      </c>
      <c r="D27" s="9">
        <v>10000</v>
      </c>
      <c r="E27" s="9">
        <v>2</v>
      </c>
      <c r="F27" s="9" t="s">
        <v>3026</v>
      </c>
      <c r="G27" s="9" t="s">
        <v>3021</v>
      </c>
    </row>
    <row r="28" spans="1:7" x14ac:dyDescent="0.2">
      <c r="A28" s="8">
        <v>27</v>
      </c>
      <c r="B28" s="8">
        <v>92</v>
      </c>
      <c r="C28" s="8" t="s">
        <v>3022</v>
      </c>
      <c r="D28" s="8">
        <v>30000</v>
      </c>
      <c r="E28" s="8">
        <v>2</v>
      </c>
      <c r="F28" s="8" t="s">
        <v>3024</v>
      </c>
      <c r="G28" s="8" t="s">
        <v>3023</v>
      </c>
    </row>
    <row r="29" spans="1:7" x14ac:dyDescent="0.2">
      <c r="A29" s="9">
        <v>28</v>
      </c>
      <c r="B29" s="9">
        <v>94</v>
      </c>
      <c r="C29" s="9" t="s">
        <v>3019</v>
      </c>
      <c r="D29" s="9">
        <v>30000</v>
      </c>
      <c r="E29" s="9">
        <v>2</v>
      </c>
      <c r="F29" s="9" t="s">
        <v>3024</v>
      </c>
      <c r="G29" s="9" t="s">
        <v>3021</v>
      </c>
    </row>
    <row r="30" spans="1:7" x14ac:dyDescent="0.2">
      <c r="A30" s="8">
        <v>29</v>
      </c>
      <c r="B30" s="8">
        <v>97</v>
      </c>
      <c r="C30" s="8" t="s">
        <v>3019</v>
      </c>
      <c r="D30" s="8">
        <v>30000</v>
      </c>
      <c r="E30" s="8">
        <v>2</v>
      </c>
      <c r="F30" s="8" t="s">
        <v>3024</v>
      </c>
      <c r="G30" s="8" t="s">
        <v>3021</v>
      </c>
    </row>
    <row r="31" spans="1:7" x14ac:dyDescent="0.2">
      <c r="A31" s="9">
        <v>30</v>
      </c>
      <c r="B31" s="9">
        <v>101</v>
      </c>
      <c r="C31" s="9" t="s">
        <v>3019</v>
      </c>
      <c r="D31" s="9">
        <v>30000</v>
      </c>
      <c r="E31" s="9">
        <v>2</v>
      </c>
      <c r="F31" s="9" t="s">
        <v>3024</v>
      </c>
      <c r="G31" s="9" t="s">
        <v>3021</v>
      </c>
    </row>
    <row r="32" spans="1:7" x14ac:dyDescent="0.2">
      <c r="A32" s="8">
        <v>31</v>
      </c>
      <c r="B32" s="8">
        <v>102</v>
      </c>
      <c r="C32" s="8" t="s">
        <v>3019</v>
      </c>
      <c r="D32" s="8">
        <v>10000</v>
      </c>
      <c r="E32" s="8">
        <v>2</v>
      </c>
      <c r="F32" s="8" t="s">
        <v>3026</v>
      </c>
      <c r="G32" s="8" t="s">
        <v>3021</v>
      </c>
    </row>
    <row r="33" spans="1:7" x14ac:dyDescent="0.2">
      <c r="A33" s="9">
        <v>32</v>
      </c>
      <c r="B33" s="9">
        <v>107</v>
      </c>
      <c r="C33" s="9" t="s">
        <v>3019</v>
      </c>
      <c r="D33" s="9">
        <v>20000</v>
      </c>
      <c r="E33" s="9">
        <v>4</v>
      </c>
      <c r="F33" s="9" t="s">
        <v>3025</v>
      </c>
      <c r="G33" s="9" t="s">
        <v>3021</v>
      </c>
    </row>
    <row r="34" spans="1:7" x14ac:dyDescent="0.2">
      <c r="A34" s="8">
        <v>33</v>
      </c>
      <c r="B34" s="8">
        <v>109</v>
      </c>
      <c r="C34" s="8" t="s">
        <v>3019</v>
      </c>
      <c r="D34" s="8">
        <v>20000</v>
      </c>
      <c r="E34" s="8">
        <v>4</v>
      </c>
      <c r="F34" s="8" t="s">
        <v>3025</v>
      </c>
      <c r="G34" s="8" t="s">
        <v>3021</v>
      </c>
    </row>
    <row r="35" spans="1:7" x14ac:dyDescent="0.2">
      <c r="A35" s="9">
        <v>34</v>
      </c>
      <c r="B35" s="9">
        <v>114</v>
      </c>
      <c r="C35" s="9" t="s">
        <v>3019</v>
      </c>
      <c r="D35" s="9">
        <v>20000</v>
      </c>
      <c r="E35" s="9">
        <v>4</v>
      </c>
      <c r="F35" s="9" t="s">
        <v>3025</v>
      </c>
      <c r="G35" s="9" t="s">
        <v>3021</v>
      </c>
    </row>
    <row r="36" spans="1:7" x14ac:dyDescent="0.2">
      <c r="A36" s="8">
        <v>35</v>
      </c>
      <c r="B36" s="8">
        <v>115</v>
      </c>
      <c r="C36" s="8" t="s">
        <v>3019</v>
      </c>
      <c r="D36" s="8">
        <v>20000</v>
      </c>
      <c r="E36" s="8">
        <v>4</v>
      </c>
      <c r="F36" s="8" t="s">
        <v>3025</v>
      </c>
      <c r="G36" s="8" t="s">
        <v>3021</v>
      </c>
    </row>
    <row r="37" spans="1:7" x14ac:dyDescent="0.2">
      <c r="A37" s="9">
        <v>36</v>
      </c>
      <c r="B37" s="9">
        <v>117</v>
      </c>
      <c r="C37" s="9" t="s">
        <v>3019</v>
      </c>
      <c r="D37" s="9">
        <v>10000</v>
      </c>
      <c r="E37" s="9">
        <v>2</v>
      </c>
      <c r="F37" s="9" t="s">
        <v>3026</v>
      </c>
      <c r="G37" s="9" t="s">
        <v>3021</v>
      </c>
    </row>
    <row r="38" spans="1:7" x14ac:dyDescent="0.2">
      <c r="A38" s="8">
        <v>37</v>
      </c>
      <c r="B38" s="8">
        <v>120</v>
      </c>
      <c r="C38" s="8" t="s">
        <v>3019</v>
      </c>
      <c r="D38" s="8">
        <v>60000</v>
      </c>
      <c r="E38" s="8">
        <v>0</v>
      </c>
      <c r="F38" s="8" t="s">
        <v>3024</v>
      </c>
      <c r="G38" s="8" t="s">
        <v>3021</v>
      </c>
    </row>
    <row r="39" spans="1:7" x14ac:dyDescent="0.2">
      <c r="A39" s="9">
        <v>38</v>
      </c>
      <c r="B39" s="9">
        <v>123</v>
      </c>
      <c r="C39" s="9" t="s">
        <v>3022</v>
      </c>
      <c r="D39" s="9">
        <v>40000</v>
      </c>
      <c r="E39" s="9">
        <v>0</v>
      </c>
      <c r="F39" s="9" t="s">
        <v>3026</v>
      </c>
      <c r="G39" s="9" t="s">
        <v>3023</v>
      </c>
    </row>
    <row r="40" spans="1:7" x14ac:dyDescent="0.2">
      <c r="A40" s="8">
        <v>39</v>
      </c>
      <c r="B40" s="8">
        <v>129</v>
      </c>
      <c r="C40" s="8" t="s">
        <v>3019</v>
      </c>
      <c r="D40" s="8">
        <v>10000</v>
      </c>
      <c r="E40" s="8">
        <v>2</v>
      </c>
      <c r="F40" s="8" t="s">
        <v>3026</v>
      </c>
      <c r="G40" s="8" t="s">
        <v>3021</v>
      </c>
    </row>
    <row r="41" spans="1:7" x14ac:dyDescent="0.2">
      <c r="A41" s="9">
        <v>40</v>
      </c>
      <c r="B41" s="9">
        <v>136</v>
      </c>
      <c r="C41" s="9" t="s">
        <v>3019</v>
      </c>
      <c r="D41" s="9">
        <v>30000</v>
      </c>
      <c r="E41" s="9">
        <v>3</v>
      </c>
      <c r="F41" s="9" t="s">
        <v>3024</v>
      </c>
      <c r="G41" s="9" t="s">
        <v>3021</v>
      </c>
    </row>
    <row r="42" spans="1:7" x14ac:dyDescent="0.2">
      <c r="A42" s="8">
        <v>41</v>
      </c>
      <c r="B42" s="8">
        <v>142</v>
      </c>
      <c r="C42" s="8" t="s">
        <v>3019</v>
      </c>
      <c r="D42" s="8">
        <v>30000</v>
      </c>
      <c r="E42" s="8">
        <v>0</v>
      </c>
      <c r="F42" s="8" t="s">
        <v>3024</v>
      </c>
      <c r="G42" s="8" t="s">
        <v>3021</v>
      </c>
    </row>
    <row r="43" spans="1:7" x14ac:dyDescent="0.2">
      <c r="A43" s="9">
        <v>42</v>
      </c>
      <c r="B43" s="9">
        <v>144</v>
      </c>
      <c r="C43" s="9" t="s">
        <v>3019</v>
      </c>
      <c r="D43" s="9">
        <v>60000</v>
      </c>
      <c r="E43" s="9">
        <v>0</v>
      </c>
      <c r="F43" s="9" t="s">
        <v>3024</v>
      </c>
      <c r="G43" s="9" t="s">
        <v>3021</v>
      </c>
    </row>
    <row r="44" spans="1:7" x14ac:dyDescent="0.2">
      <c r="A44" s="8">
        <v>43</v>
      </c>
      <c r="B44" s="8">
        <v>145</v>
      </c>
      <c r="C44" s="8" t="s">
        <v>3019</v>
      </c>
      <c r="D44" s="8">
        <v>70000</v>
      </c>
      <c r="E44" s="8">
        <v>0</v>
      </c>
      <c r="F44" s="8" t="s">
        <v>3024</v>
      </c>
      <c r="G44" s="8" t="s">
        <v>3021</v>
      </c>
    </row>
    <row r="45" spans="1:7" x14ac:dyDescent="0.2">
      <c r="A45" s="9">
        <v>44</v>
      </c>
      <c r="B45" s="9">
        <v>146</v>
      </c>
      <c r="C45" s="9" t="s">
        <v>3019</v>
      </c>
      <c r="D45" s="9">
        <v>60000</v>
      </c>
      <c r="E45" s="9">
        <v>0</v>
      </c>
      <c r="F45" s="9" t="s">
        <v>3024</v>
      </c>
      <c r="G45" s="9" t="s">
        <v>3021</v>
      </c>
    </row>
    <row r="46" spans="1:7" x14ac:dyDescent="0.2">
      <c r="A46" s="8">
        <v>45</v>
      </c>
      <c r="B46" s="8">
        <v>151</v>
      </c>
      <c r="C46" s="8" t="s">
        <v>3019</v>
      </c>
      <c r="D46" s="8">
        <v>20000</v>
      </c>
      <c r="E46" s="8">
        <v>2</v>
      </c>
      <c r="F46" s="8" t="s">
        <v>3026</v>
      </c>
      <c r="G46" s="8" t="s">
        <v>3021</v>
      </c>
    </row>
    <row r="47" spans="1:7" x14ac:dyDescent="0.2">
      <c r="A47" s="9">
        <v>46</v>
      </c>
      <c r="B47" s="9">
        <v>152</v>
      </c>
      <c r="C47" s="9" t="s">
        <v>3022</v>
      </c>
      <c r="D47" s="9">
        <v>30000</v>
      </c>
      <c r="E47" s="9">
        <v>3</v>
      </c>
      <c r="F47" s="9" t="s">
        <v>3025</v>
      </c>
      <c r="G47" s="9" t="s">
        <v>3023</v>
      </c>
    </row>
    <row r="48" spans="1:7" x14ac:dyDescent="0.2">
      <c r="A48" s="8">
        <v>47</v>
      </c>
      <c r="B48" s="8">
        <v>156</v>
      </c>
      <c r="C48" s="8" t="s">
        <v>3019</v>
      </c>
      <c r="D48" s="8">
        <v>30000</v>
      </c>
      <c r="E48" s="8">
        <v>3</v>
      </c>
      <c r="F48" s="8" t="s">
        <v>3025</v>
      </c>
      <c r="G48" s="8" t="s">
        <v>3021</v>
      </c>
    </row>
    <row r="49" spans="1:7" x14ac:dyDescent="0.2">
      <c r="A49" s="9">
        <v>48</v>
      </c>
      <c r="B49" s="9">
        <v>164</v>
      </c>
      <c r="C49" s="9" t="s">
        <v>3019</v>
      </c>
      <c r="D49" s="9">
        <v>30000</v>
      </c>
      <c r="E49" s="9">
        <v>3</v>
      </c>
      <c r="F49" s="9" t="s">
        <v>3025</v>
      </c>
      <c r="G49" s="9" t="s">
        <v>3023</v>
      </c>
    </row>
    <row r="50" spans="1:7" x14ac:dyDescent="0.2">
      <c r="A50" s="8">
        <v>49</v>
      </c>
      <c r="B50" s="8">
        <v>166</v>
      </c>
      <c r="C50" s="8" t="s">
        <v>3019</v>
      </c>
      <c r="D50" s="8">
        <v>30000</v>
      </c>
      <c r="E50" s="8">
        <v>3</v>
      </c>
      <c r="F50" s="8" t="s">
        <v>3025</v>
      </c>
      <c r="G50" s="8" t="s">
        <v>3021</v>
      </c>
    </row>
    <row r="51" spans="1:7" x14ac:dyDescent="0.2">
      <c r="A51" s="9">
        <v>50</v>
      </c>
      <c r="B51" s="9">
        <v>169</v>
      </c>
      <c r="C51" s="9" t="s">
        <v>3022</v>
      </c>
      <c r="D51" s="9">
        <v>40000</v>
      </c>
      <c r="E51" s="9">
        <v>0</v>
      </c>
      <c r="F51" s="9" t="s">
        <v>3026</v>
      </c>
      <c r="G51" s="9" t="s">
        <v>3021</v>
      </c>
    </row>
    <row r="52" spans="1:7" x14ac:dyDescent="0.2">
      <c r="A52" s="8">
        <v>51</v>
      </c>
      <c r="B52" s="8">
        <v>171</v>
      </c>
      <c r="C52" s="8" t="s">
        <v>3019</v>
      </c>
      <c r="D52" s="8">
        <v>30000</v>
      </c>
      <c r="E52" s="8">
        <v>3</v>
      </c>
      <c r="F52" s="8" t="s">
        <v>3025</v>
      </c>
      <c r="G52" s="8" t="s">
        <v>3021</v>
      </c>
    </row>
    <row r="53" spans="1:7" x14ac:dyDescent="0.2">
      <c r="A53" s="9">
        <v>52</v>
      </c>
      <c r="B53" s="9">
        <v>181</v>
      </c>
      <c r="C53" s="9" t="s">
        <v>3022</v>
      </c>
      <c r="D53" s="9">
        <v>30000</v>
      </c>
      <c r="E53" s="9">
        <v>3</v>
      </c>
      <c r="F53" s="9" t="s">
        <v>3025</v>
      </c>
      <c r="G53" s="9" t="s">
        <v>3023</v>
      </c>
    </row>
    <row r="54" spans="1:7" x14ac:dyDescent="0.2">
      <c r="A54" s="8">
        <v>53</v>
      </c>
      <c r="B54" s="8">
        <v>184</v>
      </c>
      <c r="C54" s="8" t="s">
        <v>3022</v>
      </c>
      <c r="D54" s="8">
        <v>40000</v>
      </c>
      <c r="E54" s="8">
        <v>2</v>
      </c>
      <c r="F54" s="8" t="s">
        <v>3024</v>
      </c>
      <c r="G54" s="8" t="s">
        <v>3023</v>
      </c>
    </row>
    <row r="55" spans="1:7" x14ac:dyDescent="0.2">
      <c r="A55" s="9">
        <v>54</v>
      </c>
      <c r="B55" s="9">
        <v>188</v>
      </c>
      <c r="C55" s="9" t="s">
        <v>3019</v>
      </c>
      <c r="D55" s="9">
        <v>60000</v>
      </c>
      <c r="E55" s="9">
        <v>0</v>
      </c>
      <c r="F55" s="9" t="s">
        <v>3024</v>
      </c>
      <c r="G55" s="9" t="s">
        <v>3023</v>
      </c>
    </row>
    <row r="56" spans="1:7" x14ac:dyDescent="0.2">
      <c r="A56" s="8">
        <v>55</v>
      </c>
      <c r="B56" s="8">
        <v>190</v>
      </c>
      <c r="C56" s="8" t="s">
        <v>3019</v>
      </c>
      <c r="D56" s="8">
        <v>40000</v>
      </c>
      <c r="E56" s="8">
        <v>2</v>
      </c>
      <c r="F56" s="8" t="s">
        <v>3024</v>
      </c>
      <c r="G56" s="8" t="s">
        <v>3021</v>
      </c>
    </row>
    <row r="57" spans="1:7" x14ac:dyDescent="0.2">
      <c r="A57" s="9">
        <v>56</v>
      </c>
      <c r="B57" s="9">
        <v>191</v>
      </c>
      <c r="C57" s="9" t="s">
        <v>3019</v>
      </c>
      <c r="D57" s="9">
        <v>40000</v>
      </c>
      <c r="E57" s="9">
        <v>2</v>
      </c>
      <c r="F57" s="9" t="s">
        <v>3024</v>
      </c>
      <c r="G57" s="9" t="s">
        <v>3021</v>
      </c>
    </row>
    <row r="58" spans="1:7" x14ac:dyDescent="0.2">
      <c r="A58" s="8">
        <v>57</v>
      </c>
      <c r="B58" s="8">
        <v>193</v>
      </c>
      <c r="C58" s="8" t="s">
        <v>3019</v>
      </c>
      <c r="D58" s="8">
        <v>40000</v>
      </c>
      <c r="E58" s="8">
        <v>3</v>
      </c>
      <c r="F58" s="8" t="s">
        <v>3024</v>
      </c>
      <c r="G58" s="8" t="s">
        <v>3021</v>
      </c>
    </row>
    <row r="59" spans="1:7" x14ac:dyDescent="0.2">
      <c r="A59" s="9">
        <v>58</v>
      </c>
      <c r="B59" s="9">
        <v>194</v>
      </c>
      <c r="C59" s="9" t="s">
        <v>3019</v>
      </c>
      <c r="D59" s="9">
        <v>70000</v>
      </c>
      <c r="E59" s="9">
        <v>2</v>
      </c>
      <c r="F59" s="9" t="s">
        <v>3027</v>
      </c>
      <c r="G59" s="9" t="s">
        <v>3021</v>
      </c>
    </row>
    <row r="60" spans="1:7" x14ac:dyDescent="0.2">
      <c r="A60" s="8">
        <v>59</v>
      </c>
      <c r="B60" s="8">
        <v>197</v>
      </c>
      <c r="C60" s="8" t="s">
        <v>3019</v>
      </c>
      <c r="D60" s="8">
        <v>80000</v>
      </c>
      <c r="E60" s="8">
        <v>2</v>
      </c>
      <c r="F60" s="8" t="s">
        <v>3024</v>
      </c>
      <c r="G60" s="8" t="s">
        <v>3021</v>
      </c>
    </row>
    <row r="61" spans="1:7" x14ac:dyDescent="0.2">
      <c r="A61" s="9">
        <v>60</v>
      </c>
      <c r="B61" s="9">
        <v>198</v>
      </c>
      <c r="C61" s="9" t="s">
        <v>3022</v>
      </c>
      <c r="D61" s="9">
        <v>80000</v>
      </c>
      <c r="E61" s="9">
        <v>2</v>
      </c>
      <c r="F61" s="9" t="s">
        <v>3024</v>
      </c>
      <c r="G61" s="9" t="s">
        <v>3021</v>
      </c>
    </row>
    <row r="62" spans="1:7" x14ac:dyDescent="0.2">
      <c r="A62" s="8">
        <v>61</v>
      </c>
      <c r="B62" s="8">
        <v>202</v>
      </c>
      <c r="C62" s="8" t="s">
        <v>3019</v>
      </c>
      <c r="D62" s="8">
        <v>80000</v>
      </c>
      <c r="E62" s="8">
        <v>2</v>
      </c>
      <c r="F62" s="8" t="s">
        <v>3024</v>
      </c>
      <c r="G62" s="8" t="s">
        <v>3021</v>
      </c>
    </row>
    <row r="63" spans="1:7" x14ac:dyDescent="0.2">
      <c r="A63" s="9">
        <v>62</v>
      </c>
      <c r="B63" s="9">
        <v>210</v>
      </c>
      <c r="C63" s="9" t="s">
        <v>3019</v>
      </c>
      <c r="D63" s="9">
        <v>80000</v>
      </c>
      <c r="E63" s="9">
        <v>2</v>
      </c>
      <c r="F63" s="9" t="s">
        <v>3024</v>
      </c>
      <c r="G63" s="9" t="s">
        <v>3021</v>
      </c>
    </row>
    <row r="64" spans="1:7" x14ac:dyDescent="0.2">
      <c r="A64" s="8">
        <v>63</v>
      </c>
      <c r="B64" s="8">
        <v>211</v>
      </c>
      <c r="C64" s="8" t="s">
        <v>3019</v>
      </c>
      <c r="D64" s="8">
        <v>40000</v>
      </c>
      <c r="E64" s="8">
        <v>0</v>
      </c>
      <c r="F64" s="8" t="s">
        <v>3025</v>
      </c>
      <c r="G64" s="8" t="s">
        <v>3021</v>
      </c>
    </row>
    <row r="65" spans="1:7" x14ac:dyDescent="0.2">
      <c r="A65" s="9">
        <v>64</v>
      </c>
      <c r="B65" s="9">
        <v>218</v>
      </c>
      <c r="C65" s="9" t="s">
        <v>3022</v>
      </c>
      <c r="D65" s="9">
        <v>40000</v>
      </c>
      <c r="E65" s="9">
        <v>0</v>
      </c>
      <c r="F65" s="9" t="s">
        <v>3025</v>
      </c>
      <c r="G65" s="9" t="s">
        <v>3021</v>
      </c>
    </row>
    <row r="66" spans="1:7" x14ac:dyDescent="0.2">
      <c r="A66" s="8">
        <v>65</v>
      </c>
      <c r="B66" s="8">
        <v>228</v>
      </c>
      <c r="C66" s="8" t="s">
        <v>3019</v>
      </c>
      <c r="D66" s="8">
        <v>40000</v>
      </c>
      <c r="E66" s="8">
        <v>0</v>
      </c>
      <c r="F66" s="8" t="s">
        <v>3025</v>
      </c>
      <c r="G66" s="8" t="s">
        <v>3021</v>
      </c>
    </row>
    <row r="67" spans="1:7" x14ac:dyDescent="0.2">
      <c r="A67" s="9">
        <v>66</v>
      </c>
      <c r="B67" s="9">
        <v>233</v>
      </c>
      <c r="C67" s="9" t="s">
        <v>3019</v>
      </c>
      <c r="D67" s="9">
        <v>60000</v>
      </c>
      <c r="E67" s="9">
        <v>0</v>
      </c>
      <c r="F67" s="9" t="s">
        <v>3024</v>
      </c>
      <c r="G67" s="9" t="s">
        <v>3023</v>
      </c>
    </row>
    <row r="68" spans="1:7" x14ac:dyDescent="0.2">
      <c r="A68" s="8">
        <v>67</v>
      </c>
      <c r="B68" s="8">
        <v>234</v>
      </c>
      <c r="C68" s="8" t="s">
        <v>3019</v>
      </c>
      <c r="D68" s="8">
        <v>70000</v>
      </c>
      <c r="E68" s="8">
        <v>0</v>
      </c>
      <c r="F68" s="8" t="s">
        <v>3024</v>
      </c>
      <c r="G68" s="8" t="s">
        <v>3021</v>
      </c>
    </row>
    <row r="69" spans="1:7" x14ac:dyDescent="0.2">
      <c r="A69" s="9">
        <v>68</v>
      </c>
      <c r="B69" s="9">
        <v>236</v>
      </c>
      <c r="C69" s="9" t="s">
        <v>3022</v>
      </c>
      <c r="D69" s="9">
        <v>60000</v>
      </c>
      <c r="E69" s="9">
        <v>0</v>
      </c>
      <c r="F69" s="9" t="s">
        <v>3024</v>
      </c>
      <c r="G69" s="9" t="s">
        <v>3021</v>
      </c>
    </row>
    <row r="70" spans="1:7" x14ac:dyDescent="0.2">
      <c r="A70" s="8">
        <v>69</v>
      </c>
      <c r="B70" s="8">
        <v>240</v>
      </c>
      <c r="C70" s="8" t="s">
        <v>3022</v>
      </c>
      <c r="D70" s="8">
        <v>80000</v>
      </c>
      <c r="E70" s="8">
        <v>2</v>
      </c>
      <c r="F70" s="8" t="s">
        <v>3025</v>
      </c>
      <c r="G70" s="8" t="s">
        <v>3021</v>
      </c>
    </row>
    <row r="71" spans="1:7" x14ac:dyDescent="0.2">
      <c r="A71" s="9">
        <v>70</v>
      </c>
      <c r="B71" s="9">
        <v>241</v>
      </c>
      <c r="C71" s="9" t="s">
        <v>3022</v>
      </c>
      <c r="D71" s="9">
        <v>80000</v>
      </c>
      <c r="E71" s="9">
        <v>2</v>
      </c>
      <c r="F71" s="9" t="s">
        <v>3025</v>
      </c>
      <c r="G71" s="9" t="s">
        <v>3023</v>
      </c>
    </row>
    <row r="72" spans="1:7" x14ac:dyDescent="0.2">
      <c r="A72" s="8">
        <v>71</v>
      </c>
      <c r="B72" s="8">
        <v>247</v>
      </c>
      <c r="C72" s="8" t="s">
        <v>3019</v>
      </c>
      <c r="D72" s="8">
        <v>80000</v>
      </c>
      <c r="E72" s="8">
        <v>2</v>
      </c>
      <c r="F72" s="8" t="s">
        <v>3025</v>
      </c>
      <c r="G72" s="8" t="s">
        <v>3021</v>
      </c>
    </row>
    <row r="73" spans="1:7" x14ac:dyDescent="0.2">
      <c r="A73" s="9">
        <v>72</v>
      </c>
      <c r="B73" s="9">
        <v>250</v>
      </c>
      <c r="C73" s="9" t="s">
        <v>3022</v>
      </c>
      <c r="D73" s="9">
        <v>80000</v>
      </c>
      <c r="E73" s="9">
        <v>2</v>
      </c>
      <c r="F73" s="9" t="s">
        <v>3025</v>
      </c>
      <c r="G73" s="9" t="s">
        <v>3021</v>
      </c>
    </row>
    <row r="74" spans="1:7" x14ac:dyDescent="0.2">
      <c r="A74" s="8">
        <v>73</v>
      </c>
      <c r="B74" s="8">
        <v>254</v>
      </c>
      <c r="C74" s="8" t="s">
        <v>3022</v>
      </c>
      <c r="D74" s="8">
        <v>80000</v>
      </c>
      <c r="E74" s="8">
        <v>2</v>
      </c>
      <c r="F74" s="8" t="s">
        <v>3025</v>
      </c>
      <c r="G74" s="8" t="s">
        <v>3023</v>
      </c>
    </row>
    <row r="75" spans="1:7" x14ac:dyDescent="0.2">
      <c r="A75" s="9">
        <v>74</v>
      </c>
      <c r="B75" s="9">
        <v>256</v>
      </c>
      <c r="C75" s="9" t="s">
        <v>3022</v>
      </c>
      <c r="D75" s="9">
        <v>70000</v>
      </c>
      <c r="E75" s="9">
        <v>2</v>
      </c>
      <c r="F75" s="9" t="s">
        <v>3025</v>
      </c>
      <c r="G75" s="9" t="s">
        <v>3021</v>
      </c>
    </row>
    <row r="76" spans="1:7" x14ac:dyDescent="0.2">
      <c r="A76" s="8">
        <v>75</v>
      </c>
      <c r="B76" s="8">
        <v>258</v>
      </c>
      <c r="C76" s="8" t="s">
        <v>3022</v>
      </c>
      <c r="D76" s="8">
        <v>70000</v>
      </c>
      <c r="E76" s="8">
        <v>2</v>
      </c>
      <c r="F76" s="8" t="s">
        <v>3025</v>
      </c>
      <c r="G76" s="8" t="s">
        <v>3021</v>
      </c>
    </row>
    <row r="77" spans="1:7" x14ac:dyDescent="0.2">
      <c r="A77" s="9">
        <v>76</v>
      </c>
      <c r="B77" s="9">
        <v>259</v>
      </c>
      <c r="C77" s="9" t="s">
        <v>3022</v>
      </c>
      <c r="D77" s="9">
        <v>80000</v>
      </c>
      <c r="E77" s="9">
        <v>2</v>
      </c>
      <c r="F77" s="9" t="s">
        <v>3025</v>
      </c>
      <c r="G77" s="9" t="s">
        <v>3021</v>
      </c>
    </row>
    <row r="78" spans="1:7" x14ac:dyDescent="0.2">
      <c r="A78" s="8">
        <v>77</v>
      </c>
      <c r="B78" s="8">
        <v>263</v>
      </c>
      <c r="C78" s="8" t="s">
        <v>3022</v>
      </c>
      <c r="D78" s="8">
        <v>80000</v>
      </c>
      <c r="E78" s="8">
        <v>2</v>
      </c>
      <c r="F78" s="8" t="s">
        <v>3025</v>
      </c>
      <c r="G78" s="8" t="s">
        <v>3021</v>
      </c>
    </row>
    <row r="79" spans="1:7" x14ac:dyDescent="0.2">
      <c r="A79" s="9">
        <v>78</v>
      </c>
      <c r="B79" s="9">
        <v>266</v>
      </c>
      <c r="C79" s="9" t="s">
        <v>3022</v>
      </c>
      <c r="D79" s="9">
        <v>80000</v>
      </c>
      <c r="E79" s="9">
        <v>2</v>
      </c>
      <c r="F79" s="9" t="s">
        <v>3025</v>
      </c>
      <c r="G79" s="9" t="s">
        <v>3023</v>
      </c>
    </row>
    <row r="80" spans="1:7" x14ac:dyDescent="0.2">
      <c r="A80" s="8">
        <v>79</v>
      </c>
      <c r="B80" s="8">
        <v>268</v>
      </c>
      <c r="C80" s="8" t="s">
        <v>3022</v>
      </c>
      <c r="D80" s="8">
        <v>40000</v>
      </c>
      <c r="E80" s="8">
        <v>0</v>
      </c>
      <c r="F80" s="8" t="s">
        <v>3025</v>
      </c>
      <c r="G80" s="8" t="s">
        <v>3023</v>
      </c>
    </row>
    <row r="81" spans="1:7" x14ac:dyDescent="0.2">
      <c r="A81" s="9">
        <v>80</v>
      </c>
      <c r="B81" s="9">
        <v>269</v>
      </c>
      <c r="C81" s="9" t="s">
        <v>3022</v>
      </c>
      <c r="D81" s="9">
        <v>160000</v>
      </c>
      <c r="E81" s="9">
        <v>0</v>
      </c>
      <c r="F81" s="9" t="s">
        <v>3027</v>
      </c>
      <c r="G81" s="9" t="s">
        <v>3021</v>
      </c>
    </row>
    <row r="82" spans="1:7" x14ac:dyDescent="0.2">
      <c r="A82" s="8">
        <v>81</v>
      </c>
      <c r="B82" s="8">
        <v>271</v>
      </c>
      <c r="C82" s="8" t="s">
        <v>3019</v>
      </c>
      <c r="D82" s="8">
        <v>170000</v>
      </c>
      <c r="E82" s="8">
        <v>0</v>
      </c>
      <c r="F82" s="8" t="s">
        <v>3027</v>
      </c>
      <c r="G82" s="8" t="s">
        <v>3021</v>
      </c>
    </row>
    <row r="83" spans="1:7" x14ac:dyDescent="0.2">
      <c r="A83" s="9">
        <v>82</v>
      </c>
      <c r="B83" s="9">
        <v>272</v>
      </c>
      <c r="C83" s="9" t="s">
        <v>3019</v>
      </c>
      <c r="D83" s="9">
        <v>120000</v>
      </c>
      <c r="E83" s="9">
        <v>2</v>
      </c>
      <c r="F83" s="9" t="s">
        <v>3020</v>
      </c>
      <c r="G83" s="9" t="s">
        <v>3021</v>
      </c>
    </row>
    <row r="84" spans="1:7" x14ac:dyDescent="0.2">
      <c r="A84" s="8">
        <v>83</v>
      </c>
      <c r="B84" s="8">
        <v>275</v>
      </c>
      <c r="C84" s="8" t="s">
        <v>3022</v>
      </c>
      <c r="D84" s="8">
        <v>130000</v>
      </c>
      <c r="E84" s="8">
        <v>0</v>
      </c>
      <c r="F84" s="8" t="s">
        <v>3027</v>
      </c>
      <c r="G84" s="8" t="s">
        <v>3023</v>
      </c>
    </row>
    <row r="85" spans="1:7" x14ac:dyDescent="0.2">
      <c r="A85" s="9">
        <v>84</v>
      </c>
      <c r="B85" s="9">
        <v>276</v>
      </c>
      <c r="C85" s="9" t="s">
        <v>3019</v>
      </c>
      <c r="D85" s="9">
        <v>130000</v>
      </c>
      <c r="E85" s="9">
        <v>0</v>
      </c>
      <c r="F85" s="9" t="s">
        <v>3027</v>
      </c>
      <c r="G85" s="9" t="s">
        <v>3021</v>
      </c>
    </row>
    <row r="86" spans="1:7" x14ac:dyDescent="0.2">
      <c r="A86" s="8">
        <v>85</v>
      </c>
      <c r="B86" s="8">
        <v>282</v>
      </c>
      <c r="C86" s="8" t="s">
        <v>3022</v>
      </c>
      <c r="D86" s="8">
        <v>80000</v>
      </c>
      <c r="E86" s="8">
        <v>2</v>
      </c>
      <c r="F86" s="8" t="s">
        <v>3026</v>
      </c>
      <c r="G86" s="8" t="s">
        <v>3023</v>
      </c>
    </row>
    <row r="87" spans="1:7" x14ac:dyDescent="0.2">
      <c r="A87" s="9">
        <v>86</v>
      </c>
      <c r="B87" s="9">
        <v>283</v>
      </c>
      <c r="C87" s="9" t="s">
        <v>3022</v>
      </c>
      <c r="D87" s="9">
        <v>60000</v>
      </c>
      <c r="E87" s="9">
        <v>2</v>
      </c>
      <c r="F87" s="9" t="s">
        <v>3025</v>
      </c>
      <c r="G87" s="9" t="s">
        <v>3023</v>
      </c>
    </row>
    <row r="88" spans="1:7" x14ac:dyDescent="0.2">
      <c r="A88" s="8">
        <v>87</v>
      </c>
      <c r="B88" s="8">
        <v>286</v>
      </c>
      <c r="C88" s="8" t="s">
        <v>3019</v>
      </c>
      <c r="D88" s="8">
        <v>70000</v>
      </c>
      <c r="E88" s="8">
        <v>2</v>
      </c>
      <c r="F88" s="8" t="s">
        <v>3024</v>
      </c>
      <c r="G88" s="8" t="s">
        <v>3021</v>
      </c>
    </row>
    <row r="89" spans="1:7" x14ac:dyDescent="0.2">
      <c r="A89" s="9">
        <v>88</v>
      </c>
      <c r="B89" s="9">
        <v>288</v>
      </c>
      <c r="C89" s="9" t="s">
        <v>3019</v>
      </c>
      <c r="D89" s="9">
        <v>70000</v>
      </c>
      <c r="E89" s="9">
        <v>3</v>
      </c>
      <c r="F89" s="9" t="s">
        <v>3024</v>
      </c>
      <c r="G89" s="9" t="s">
        <v>3023</v>
      </c>
    </row>
    <row r="90" spans="1:7" x14ac:dyDescent="0.2">
      <c r="A90" s="8">
        <v>89</v>
      </c>
      <c r="B90" s="8">
        <v>290</v>
      </c>
      <c r="C90" s="8" t="s">
        <v>3019</v>
      </c>
      <c r="D90" s="8">
        <v>80000</v>
      </c>
      <c r="E90" s="8">
        <v>2</v>
      </c>
      <c r="F90" s="8" t="s">
        <v>3020</v>
      </c>
      <c r="G90" s="8" t="s">
        <v>3021</v>
      </c>
    </row>
    <row r="91" spans="1:7" x14ac:dyDescent="0.2">
      <c r="A91" s="9">
        <v>90</v>
      </c>
      <c r="B91" s="9">
        <v>306</v>
      </c>
      <c r="C91" s="9" t="s">
        <v>3022</v>
      </c>
      <c r="D91" s="9">
        <v>80000</v>
      </c>
      <c r="E91" s="9">
        <v>2</v>
      </c>
      <c r="F91" s="9" t="s">
        <v>3020</v>
      </c>
      <c r="G91" s="9" t="s">
        <v>3021</v>
      </c>
    </row>
    <row r="92" spans="1:7" x14ac:dyDescent="0.2">
      <c r="A92" s="8">
        <v>91</v>
      </c>
      <c r="B92" s="8">
        <v>308</v>
      </c>
      <c r="C92" s="8" t="s">
        <v>3022</v>
      </c>
      <c r="D92" s="8">
        <v>90000</v>
      </c>
      <c r="E92" s="8">
        <v>2</v>
      </c>
      <c r="F92" s="8" t="s">
        <v>3024</v>
      </c>
      <c r="G92" s="8" t="s">
        <v>3021</v>
      </c>
    </row>
    <row r="93" spans="1:7" x14ac:dyDescent="0.2">
      <c r="A93" s="9">
        <v>92</v>
      </c>
      <c r="B93" s="9">
        <v>314</v>
      </c>
      <c r="C93" s="9" t="s">
        <v>3019</v>
      </c>
      <c r="D93" s="9">
        <v>90000</v>
      </c>
      <c r="E93" s="9">
        <v>2</v>
      </c>
      <c r="F93" s="9" t="s">
        <v>3024</v>
      </c>
      <c r="G93" s="9" t="s">
        <v>3021</v>
      </c>
    </row>
    <row r="94" spans="1:7" x14ac:dyDescent="0.2">
      <c r="A94" s="8">
        <v>93</v>
      </c>
      <c r="B94" s="8">
        <v>315</v>
      </c>
      <c r="C94" s="8" t="s">
        <v>3019</v>
      </c>
      <c r="D94" s="8">
        <v>90000</v>
      </c>
      <c r="E94" s="8">
        <v>2</v>
      </c>
      <c r="F94" s="8" t="s">
        <v>3020</v>
      </c>
      <c r="G94" s="8" t="s">
        <v>3021</v>
      </c>
    </row>
    <row r="95" spans="1:7" x14ac:dyDescent="0.2">
      <c r="A95" s="9">
        <v>94</v>
      </c>
      <c r="B95" s="9">
        <v>317</v>
      </c>
      <c r="C95" s="9" t="s">
        <v>3019</v>
      </c>
      <c r="D95" s="9">
        <v>100000</v>
      </c>
      <c r="E95" s="9">
        <v>0</v>
      </c>
      <c r="F95" s="9" t="s">
        <v>3027</v>
      </c>
      <c r="G95" s="9" t="s">
        <v>3021</v>
      </c>
    </row>
    <row r="96" spans="1:7" x14ac:dyDescent="0.2">
      <c r="A96" s="8">
        <v>95</v>
      </c>
      <c r="B96" s="8">
        <v>321</v>
      </c>
      <c r="C96" s="8" t="s">
        <v>3022</v>
      </c>
      <c r="D96" s="8">
        <v>70000</v>
      </c>
      <c r="E96" s="8">
        <v>1</v>
      </c>
      <c r="F96" s="8" t="s">
        <v>3024</v>
      </c>
      <c r="G96" s="8" t="s">
        <v>3023</v>
      </c>
    </row>
    <row r="97" spans="1:7" x14ac:dyDescent="0.2">
      <c r="A97" s="9">
        <v>96</v>
      </c>
      <c r="B97" s="9">
        <v>326</v>
      </c>
      <c r="C97" s="9" t="s">
        <v>3022</v>
      </c>
      <c r="D97" s="9">
        <v>70000</v>
      </c>
      <c r="E97" s="9">
        <v>1</v>
      </c>
      <c r="F97" s="9" t="s">
        <v>3024</v>
      </c>
      <c r="G97" s="9" t="s">
        <v>3021</v>
      </c>
    </row>
    <row r="98" spans="1:7" x14ac:dyDescent="0.2">
      <c r="A98" s="8">
        <v>97</v>
      </c>
      <c r="B98" s="8">
        <v>329</v>
      </c>
      <c r="C98" s="8" t="s">
        <v>3019</v>
      </c>
      <c r="D98" s="8">
        <v>60000</v>
      </c>
      <c r="E98" s="8">
        <v>1</v>
      </c>
      <c r="F98" s="8" t="s">
        <v>3020</v>
      </c>
      <c r="G98" s="8" t="s">
        <v>3021</v>
      </c>
    </row>
    <row r="99" spans="1:7" x14ac:dyDescent="0.2">
      <c r="A99" s="9">
        <v>98</v>
      </c>
      <c r="B99" s="9">
        <v>331</v>
      </c>
      <c r="C99" s="9" t="s">
        <v>3019</v>
      </c>
      <c r="D99" s="9">
        <v>60000</v>
      </c>
      <c r="E99" s="9">
        <v>1</v>
      </c>
      <c r="F99" s="9" t="s">
        <v>3024</v>
      </c>
      <c r="G99" s="9" t="s">
        <v>3021</v>
      </c>
    </row>
    <row r="100" spans="1:7" x14ac:dyDescent="0.2">
      <c r="A100" s="8">
        <v>99</v>
      </c>
      <c r="B100" s="8">
        <v>335</v>
      </c>
      <c r="C100" s="8" t="s">
        <v>3022</v>
      </c>
      <c r="D100" s="8">
        <v>60000</v>
      </c>
      <c r="E100" s="8">
        <v>1</v>
      </c>
      <c r="F100" s="8" t="s">
        <v>3024</v>
      </c>
      <c r="G100" s="8" t="s">
        <v>3023</v>
      </c>
    </row>
    <row r="101" spans="1:7" x14ac:dyDescent="0.2">
      <c r="A101" s="9">
        <v>100</v>
      </c>
      <c r="B101" s="9">
        <v>339</v>
      </c>
      <c r="C101" s="9" t="s">
        <v>3019</v>
      </c>
      <c r="D101" s="9">
        <v>60000</v>
      </c>
      <c r="E101" s="9">
        <v>1</v>
      </c>
      <c r="F101" s="9" t="s">
        <v>3020</v>
      </c>
      <c r="G101" s="9" t="s">
        <v>3021</v>
      </c>
    </row>
    <row r="102" spans="1:7" x14ac:dyDescent="0.2">
      <c r="A102" s="8">
        <v>101</v>
      </c>
      <c r="B102" s="8">
        <v>342</v>
      </c>
      <c r="C102" s="8" t="s">
        <v>3022</v>
      </c>
      <c r="D102" s="8">
        <v>60000</v>
      </c>
      <c r="E102" s="8">
        <v>1</v>
      </c>
      <c r="F102" s="8" t="s">
        <v>3024</v>
      </c>
      <c r="G102" s="8" t="s">
        <v>3021</v>
      </c>
    </row>
    <row r="103" spans="1:7" x14ac:dyDescent="0.2">
      <c r="A103" s="9">
        <v>102</v>
      </c>
      <c r="B103" s="9">
        <v>343</v>
      </c>
      <c r="C103" s="9" t="s">
        <v>3022</v>
      </c>
      <c r="D103" s="9">
        <v>70000</v>
      </c>
      <c r="E103" s="9">
        <v>0</v>
      </c>
      <c r="F103" s="9" t="s">
        <v>3020</v>
      </c>
      <c r="G103" s="9" t="s">
        <v>3023</v>
      </c>
    </row>
    <row r="104" spans="1:7" x14ac:dyDescent="0.2">
      <c r="A104" s="8">
        <v>103</v>
      </c>
      <c r="B104" s="8">
        <v>344</v>
      </c>
      <c r="C104" s="8" t="s">
        <v>3022</v>
      </c>
      <c r="D104" s="8">
        <v>80000</v>
      </c>
      <c r="E104" s="8">
        <v>5</v>
      </c>
      <c r="F104" s="8" t="s">
        <v>3020</v>
      </c>
      <c r="G104" s="8" t="s">
        <v>3021</v>
      </c>
    </row>
    <row r="105" spans="1:7" x14ac:dyDescent="0.2">
      <c r="A105" s="9">
        <v>104</v>
      </c>
      <c r="B105" s="9">
        <v>349</v>
      </c>
      <c r="C105" s="9" t="s">
        <v>3022</v>
      </c>
      <c r="D105" s="9">
        <v>70000</v>
      </c>
      <c r="E105" s="9">
        <v>0</v>
      </c>
      <c r="F105" s="9" t="s">
        <v>3020</v>
      </c>
      <c r="G105" s="9" t="s">
        <v>3021</v>
      </c>
    </row>
    <row r="106" spans="1:7" x14ac:dyDescent="0.2">
      <c r="A106" s="8">
        <v>105</v>
      </c>
      <c r="B106" s="8">
        <v>351</v>
      </c>
      <c r="C106" s="8" t="s">
        <v>3019</v>
      </c>
      <c r="D106" s="8">
        <v>70000</v>
      </c>
      <c r="E106" s="8">
        <v>0</v>
      </c>
      <c r="F106" s="8" t="s">
        <v>3020</v>
      </c>
      <c r="G106" s="8" t="s">
        <v>3023</v>
      </c>
    </row>
    <row r="107" spans="1:7" x14ac:dyDescent="0.2">
      <c r="A107" s="9">
        <v>106</v>
      </c>
      <c r="B107" s="9">
        <v>353</v>
      </c>
      <c r="C107" s="9" t="s">
        <v>3022</v>
      </c>
      <c r="D107" s="9">
        <v>70000</v>
      </c>
      <c r="E107" s="9">
        <v>0</v>
      </c>
      <c r="F107" s="9" t="s">
        <v>3020</v>
      </c>
      <c r="G107" s="9" t="s">
        <v>3023</v>
      </c>
    </row>
    <row r="108" spans="1:7" x14ac:dyDescent="0.2">
      <c r="A108" s="8">
        <v>107</v>
      </c>
      <c r="B108" s="8">
        <v>357</v>
      </c>
      <c r="C108" s="8" t="s">
        <v>3022</v>
      </c>
      <c r="D108" s="8">
        <v>70000</v>
      </c>
      <c r="E108" s="8">
        <v>0</v>
      </c>
      <c r="F108" s="8" t="s">
        <v>3020</v>
      </c>
      <c r="G108" s="8" t="s">
        <v>3023</v>
      </c>
    </row>
    <row r="109" spans="1:7" x14ac:dyDescent="0.2">
      <c r="A109" s="9">
        <v>108</v>
      </c>
      <c r="B109" s="9">
        <v>358</v>
      </c>
      <c r="C109" s="9" t="s">
        <v>3019</v>
      </c>
      <c r="D109" s="9">
        <v>90000</v>
      </c>
      <c r="E109" s="9">
        <v>1</v>
      </c>
      <c r="F109" s="9" t="s">
        <v>3020</v>
      </c>
      <c r="G109" s="9" t="s">
        <v>3021</v>
      </c>
    </row>
    <row r="110" spans="1:7" x14ac:dyDescent="0.2">
      <c r="A110" s="8">
        <v>109</v>
      </c>
      <c r="B110" s="8">
        <v>366</v>
      </c>
      <c r="C110" s="8" t="s">
        <v>3022</v>
      </c>
      <c r="D110" s="8">
        <v>70000</v>
      </c>
      <c r="E110" s="8">
        <v>0</v>
      </c>
      <c r="F110" s="8" t="s">
        <v>3020</v>
      </c>
      <c r="G110" s="8" t="s">
        <v>3023</v>
      </c>
    </row>
    <row r="111" spans="1:7" x14ac:dyDescent="0.2">
      <c r="A111" s="9">
        <v>110</v>
      </c>
      <c r="B111" s="9">
        <v>369</v>
      </c>
      <c r="C111" s="9" t="s">
        <v>3022</v>
      </c>
      <c r="D111" s="9">
        <v>70000</v>
      </c>
      <c r="E111" s="9">
        <v>0</v>
      </c>
      <c r="F111" s="9" t="s">
        <v>3020</v>
      </c>
      <c r="G111" s="9" t="s">
        <v>3023</v>
      </c>
    </row>
    <row r="112" spans="1:7" x14ac:dyDescent="0.2">
      <c r="A112" s="8">
        <v>111</v>
      </c>
      <c r="B112" s="8">
        <v>370</v>
      </c>
      <c r="C112" s="8" t="s">
        <v>3019</v>
      </c>
      <c r="D112" s="8">
        <v>60000</v>
      </c>
      <c r="E112" s="8">
        <v>1</v>
      </c>
      <c r="F112" s="8" t="s">
        <v>3024</v>
      </c>
      <c r="G112" s="8" t="s">
        <v>3021</v>
      </c>
    </row>
    <row r="113" spans="1:7" x14ac:dyDescent="0.2">
      <c r="A113" s="9">
        <v>112</v>
      </c>
      <c r="B113" s="9">
        <v>371</v>
      </c>
      <c r="C113" s="9" t="s">
        <v>3019</v>
      </c>
      <c r="D113" s="9">
        <v>60000</v>
      </c>
      <c r="E113" s="9">
        <v>1</v>
      </c>
      <c r="F113" s="9" t="s">
        <v>3024</v>
      </c>
      <c r="G113" s="9" t="s">
        <v>3021</v>
      </c>
    </row>
    <row r="114" spans="1:7" x14ac:dyDescent="0.2">
      <c r="A114" s="8">
        <v>113</v>
      </c>
      <c r="B114" s="8">
        <v>373</v>
      </c>
      <c r="C114" s="8" t="s">
        <v>3019</v>
      </c>
      <c r="D114" s="8">
        <v>60000</v>
      </c>
      <c r="E114" s="8">
        <v>1</v>
      </c>
      <c r="F114" s="8" t="s">
        <v>3024</v>
      </c>
      <c r="G114" s="8" t="s">
        <v>3021</v>
      </c>
    </row>
    <row r="115" spans="1:7" x14ac:dyDescent="0.2">
      <c r="A115" s="9">
        <v>114</v>
      </c>
      <c r="B115" s="9">
        <v>375</v>
      </c>
      <c r="C115" s="9" t="s">
        <v>3019</v>
      </c>
      <c r="D115" s="9">
        <v>70000</v>
      </c>
      <c r="E115" s="9">
        <v>5</v>
      </c>
      <c r="F115" s="9" t="s">
        <v>3020</v>
      </c>
      <c r="G115" s="9" t="s">
        <v>3021</v>
      </c>
    </row>
    <row r="116" spans="1:7" x14ac:dyDescent="0.2">
      <c r="A116" s="8">
        <v>115</v>
      </c>
      <c r="B116" s="8">
        <v>377</v>
      </c>
      <c r="C116" s="8" t="s">
        <v>3022</v>
      </c>
      <c r="D116" s="8">
        <v>70000</v>
      </c>
      <c r="E116" s="8">
        <v>5</v>
      </c>
      <c r="F116" s="8" t="s">
        <v>3024</v>
      </c>
      <c r="G116" s="8" t="s">
        <v>3021</v>
      </c>
    </row>
    <row r="117" spans="1:7" x14ac:dyDescent="0.2">
      <c r="A117" s="9">
        <v>116</v>
      </c>
      <c r="B117" s="9">
        <v>381</v>
      </c>
      <c r="C117" s="9" t="s">
        <v>3019</v>
      </c>
      <c r="D117" s="9">
        <v>70000</v>
      </c>
      <c r="E117" s="9">
        <v>5</v>
      </c>
      <c r="F117" s="9" t="s">
        <v>3024</v>
      </c>
      <c r="G117" s="9" t="s">
        <v>3021</v>
      </c>
    </row>
    <row r="118" spans="1:7" x14ac:dyDescent="0.2">
      <c r="A118" s="8">
        <v>117</v>
      </c>
      <c r="B118" s="8">
        <v>383</v>
      </c>
      <c r="C118" s="8" t="s">
        <v>3019</v>
      </c>
      <c r="D118" s="8">
        <v>70000</v>
      </c>
      <c r="E118" s="8">
        <v>5</v>
      </c>
      <c r="F118" s="8" t="s">
        <v>3024</v>
      </c>
      <c r="G118" s="8" t="s">
        <v>3021</v>
      </c>
    </row>
    <row r="119" spans="1:7" x14ac:dyDescent="0.2">
      <c r="A119" s="9">
        <v>118</v>
      </c>
      <c r="B119" s="9">
        <v>387</v>
      </c>
      <c r="C119" s="9" t="s">
        <v>3019</v>
      </c>
      <c r="D119" s="9">
        <v>70000</v>
      </c>
      <c r="E119" s="9">
        <v>5</v>
      </c>
      <c r="F119" s="9" t="s">
        <v>3024</v>
      </c>
      <c r="G119" s="9" t="s">
        <v>3021</v>
      </c>
    </row>
    <row r="120" spans="1:7" x14ac:dyDescent="0.2">
      <c r="A120" s="8">
        <v>119</v>
      </c>
      <c r="B120" s="8">
        <v>388</v>
      </c>
      <c r="C120" s="8" t="s">
        <v>3022</v>
      </c>
      <c r="D120" s="8">
        <v>80000</v>
      </c>
      <c r="E120" s="8">
        <v>1</v>
      </c>
      <c r="F120" s="8" t="s">
        <v>3024</v>
      </c>
      <c r="G120" s="8" t="s">
        <v>3023</v>
      </c>
    </row>
    <row r="121" spans="1:7" x14ac:dyDescent="0.2">
      <c r="A121" s="9">
        <v>120</v>
      </c>
      <c r="B121" s="9">
        <v>389</v>
      </c>
      <c r="C121" s="9" t="s">
        <v>3022</v>
      </c>
      <c r="D121" s="9">
        <v>30000</v>
      </c>
      <c r="E121" s="9">
        <v>2</v>
      </c>
      <c r="F121" s="9" t="s">
        <v>3024</v>
      </c>
      <c r="G121" s="9" t="s">
        <v>3023</v>
      </c>
    </row>
    <row r="122" spans="1:7" x14ac:dyDescent="0.2">
      <c r="A122" s="8">
        <v>121</v>
      </c>
      <c r="B122" s="8">
        <v>392</v>
      </c>
      <c r="C122" s="8" t="s">
        <v>3022</v>
      </c>
      <c r="D122" s="8">
        <v>40000</v>
      </c>
      <c r="E122" s="8">
        <v>2</v>
      </c>
      <c r="F122" s="8" t="s">
        <v>3020</v>
      </c>
      <c r="G122" s="8" t="s">
        <v>3021</v>
      </c>
    </row>
    <row r="123" spans="1:7" x14ac:dyDescent="0.2">
      <c r="A123" s="9">
        <v>122</v>
      </c>
      <c r="B123" s="9">
        <v>393</v>
      </c>
      <c r="C123" s="9" t="s">
        <v>3019</v>
      </c>
      <c r="D123" s="9">
        <v>70000</v>
      </c>
      <c r="E123" s="9">
        <v>5</v>
      </c>
      <c r="F123" s="9" t="s">
        <v>3024</v>
      </c>
      <c r="G123" s="9" t="s">
        <v>3021</v>
      </c>
    </row>
    <row r="124" spans="1:7" x14ac:dyDescent="0.2">
      <c r="A124" s="8">
        <v>123</v>
      </c>
      <c r="B124" s="8">
        <v>395</v>
      </c>
      <c r="C124" s="8" t="s">
        <v>3019</v>
      </c>
      <c r="D124" s="8">
        <v>70000</v>
      </c>
      <c r="E124" s="8">
        <v>5</v>
      </c>
      <c r="F124" s="8" t="s">
        <v>3024</v>
      </c>
      <c r="G124" s="8" t="s">
        <v>3021</v>
      </c>
    </row>
    <row r="125" spans="1:7" x14ac:dyDescent="0.2">
      <c r="A125" s="9">
        <v>124</v>
      </c>
      <c r="B125" s="9">
        <v>397</v>
      </c>
      <c r="C125" s="9" t="s">
        <v>3019</v>
      </c>
      <c r="D125" s="9">
        <v>70000</v>
      </c>
      <c r="E125" s="9">
        <v>5</v>
      </c>
      <c r="F125" s="9" t="s">
        <v>3024</v>
      </c>
      <c r="G125" s="9" t="s">
        <v>3021</v>
      </c>
    </row>
    <row r="126" spans="1:7" x14ac:dyDescent="0.2">
      <c r="A126" s="8">
        <v>125</v>
      </c>
      <c r="B126" s="8">
        <v>398</v>
      </c>
      <c r="C126" s="8" t="s">
        <v>3022</v>
      </c>
      <c r="D126" s="8">
        <v>80000</v>
      </c>
      <c r="E126" s="8">
        <v>1</v>
      </c>
      <c r="F126" s="8" t="s">
        <v>3024</v>
      </c>
      <c r="G126" s="8" t="s">
        <v>3021</v>
      </c>
    </row>
    <row r="127" spans="1:7" x14ac:dyDescent="0.2">
      <c r="A127" s="9">
        <v>126</v>
      </c>
      <c r="B127" s="9">
        <v>406</v>
      </c>
      <c r="C127" s="9" t="s">
        <v>3022</v>
      </c>
      <c r="D127" s="9">
        <v>70000</v>
      </c>
      <c r="E127" s="9">
        <v>1</v>
      </c>
      <c r="F127" s="9" t="s">
        <v>3024</v>
      </c>
      <c r="G127" s="9" t="s">
        <v>3021</v>
      </c>
    </row>
    <row r="128" spans="1:7" x14ac:dyDescent="0.2">
      <c r="A128" s="8">
        <v>127</v>
      </c>
      <c r="B128" s="8">
        <v>408</v>
      </c>
      <c r="C128" s="8" t="s">
        <v>3019</v>
      </c>
      <c r="D128" s="8">
        <v>10000</v>
      </c>
      <c r="E128" s="8">
        <v>2</v>
      </c>
      <c r="F128" s="8" t="s">
        <v>3025</v>
      </c>
      <c r="G128" s="8" t="s">
        <v>3023</v>
      </c>
    </row>
    <row r="129" spans="1:7" x14ac:dyDescent="0.2">
      <c r="A129" s="9">
        <v>128</v>
      </c>
      <c r="B129" s="9">
        <v>411</v>
      </c>
      <c r="C129" s="9" t="s">
        <v>3019</v>
      </c>
      <c r="D129" s="9">
        <v>40000</v>
      </c>
      <c r="E129" s="9">
        <v>0</v>
      </c>
      <c r="F129" s="9" t="s">
        <v>3025</v>
      </c>
      <c r="G129" s="9" t="s">
        <v>3021</v>
      </c>
    </row>
    <row r="130" spans="1:7" x14ac:dyDescent="0.2">
      <c r="A130" s="8">
        <v>129</v>
      </c>
      <c r="B130" s="8">
        <v>421</v>
      </c>
      <c r="C130" s="8" t="s">
        <v>3019</v>
      </c>
      <c r="D130" s="8">
        <v>40000</v>
      </c>
      <c r="E130" s="8">
        <v>0</v>
      </c>
      <c r="F130" s="8" t="s">
        <v>3025</v>
      </c>
      <c r="G130" s="8" t="s">
        <v>3021</v>
      </c>
    </row>
    <row r="131" spans="1:7" x14ac:dyDescent="0.2">
      <c r="A131" s="9">
        <v>130</v>
      </c>
      <c r="B131" s="9">
        <v>428</v>
      </c>
      <c r="C131" s="9" t="s">
        <v>3022</v>
      </c>
      <c r="D131" s="9">
        <v>40000</v>
      </c>
      <c r="E131" s="9">
        <v>0</v>
      </c>
      <c r="F131" s="9" t="s">
        <v>3025</v>
      </c>
      <c r="G131" s="9" t="s">
        <v>3021</v>
      </c>
    </row>
    <row r="132" spans="1:7" x14ac:dyDescent="0.2">
      <c r="A132" s="8">
        <v>131</v>
      </c>
      <c r="B132" s="8">
        <v>437</v>
      </c>
      <c r="C132" s="8" t="s">
        <v>3019</v>
      </c>
      <c r="D132" s="8">
        <v>30000</v>
      </c>
      <c r="E132" s="8">
        <v>0</v>
      </c>
      <c r="F132" s="8" t="s">
        <v>3025</v>
      </c>
      <c r="G132" s="8" t="s">
        <v>3021</v>
      </c>
    </row>
    <row r="133" spans="1:7" x14ac:dyDescent="0.2">
      <c r="A133" s="9">
        <v>132</v>
      </c>
      <c r="B133" s="9">
        <v>444</v>
      </c>
      <c r="C133" s="9" t="s">
        <v>3019</v>
      </c>
      <c r="D133" s="9">
        <v>30000</v>
      </c>
      <c r="E133" s="9">
        <v>0</v>
      </c>
      <c r="F133" s="9" t="s">
        <v>3025</v>
      </c>
      <c r="G133" s="9" t="s">
        <v>3023</v>
      </c>
    </row>
    <row r="134" spans="1:7" x14ac:dyDescent="0.2">
      <c r="A134" s="8">
        <v>133</v>
      </c>
      <c r="B134" s="8">
        <v>445</v>
      </c>
      <c r="C134" s="8" t="s">
        <v>3022</v>
      </c>
      <c r="D134" s="8">
        <v>30000</v>
      </c>
      <c r="E134" s="8">
        <v>0</v>
      </c>
      <c r="F134" s="8" t="s">
        <v>3025</v>
      </c>
      <c r="G134" s="8" t="s">
        <v>3023</v>
      </c>
    </row>
    <row r="135" spans="1:7" x14ac:dyDescent="0.2">
      <c r="A135" s="9">
        <v>134</v>
      </c>
      <c r="B135" s="9">
        <v>447</v>
      </c>
      <c r="C135" s="9" t="s">
        <v>3022</v>
      </c>
      <c r="D135" s="9">
        <v>30000</v>
      </c>
      <c r="E135" s="9">
        <v>0</v>
      </c>
      <c r="F135" s="9" t="s">
        <v>3026</v>
      </c>
      <c r="G135" s="9" t="s">
        <v>3023</v>
      </c>
    </row>
    <row r="136" spans="1:7" x14ac:dyDescent="0.2">
      <c r="A136" s="8">
        <v>135</v>
      </c>
      <c r="B136" s="8">
        <v>451</v>
      </c>
      <c r="C136" s="8" t="s">
        <v>3022</v>
      </c>
      <c r="D136" s="8">
        <v>10000</v>
      </c>
      <c r="E136" s="8">
        <v>5</v>
      </c>
      <c r="F136" s="8" t="s">
        <v>3025</v>
      </c>
      <c r="G136" s="8" t="s">
        <v>3021</v>
      </c>
    </row>
    <row r="137" spans="1:7" x14ac:dyDescent="0.2">
      <c r="A137" s="9">
        <v>136</v>
      </c>
      <c r="B137" s="9">
        <v>452</v>
      </c>
      <c r="C137" s="9" t="s">
        <v>3022</v>
      </c>
      <c r="D137" s="9">
        <v>30000</v>
      </c>
      <c r="E137" s="9">
        <v>0</v>
      </c>
      <c r="F137" s="9" t="s">
        <v>3026</v>
      </c>
      <c r="G137" s="9" t="s">
        <v>3023</v>
      </c>
    </row>
    <row r="138" spans="1:7" x14ac:dyDescent="0.2">
      <c r="A138" s="8">
        <v>137</v>
      </c>
      <c r="B138" s="8">
        <v>453</v>
      </c>
      <c r="C138" s="8" t="s">
        <v>3022</v>
      </c>
      <c r="D138" s="8">
        <v>40000</v>
      </c>
      <c r="E138" s="8">
        <v>0</v>
      </c>
      <c r="F138" s="8" t="s">
        <v>3025</v>
      </c>
      <c r="G138" s="8" t="s">
        <v>3023</v>
      </c>
    </row>
    <row r="139" spans="1:7" x14ac:dyDescent="0.2">
      <c r="A139" s="9">
        <v>138</v>
      </c>
      <c r="B139" s="9">
        <v>460</v>
      </c>
      <c r="C139" s="9" t="s">
        <v>3019</v>
      </c>
      <c r="D139" s="9">
        <v>40000</v>
      </c>
      <c r="E139" s="9">
        <v>0</v>
      </c>
      <c r="F139" s="9" t="s">
        <v>3025</v>
      </c>
      <c r="G139" s="9" t="s">
        <v>3021</v>
      </c>
    </row>
    <row r="140" spans="1:7" x14ac:dyDescent="0.2">
      <c r="A140" s="8">
        <v>139</v>
      </c>
      <c r="B140" s="8">
        <v>463</v>
      </c>
      <c r="C140" s="8" t="s">
        <v>3019</v>
      </c>
      <c r="D140" s="8">
        <v>40000</v>
      </c>
      <c r="E140" s="8">
        <v>0</v>
      </c>
      <c r="F140" s="8" t="s">
        <v>3025</v>
      </c>
      <c r="G140" s="8" t="s">
        <v>3023</v>
      </c>
    </row>
    <row r="141" spans="1:7" x14ac:dyDescent="0.2">
      <c r="A141" s="9">
        <v>140</v>
      </c>
      <c r="B141" s="9">
        <v>466</v>
      </c>
      <c r="C141" s="9" t="s">
        <v>3022</v>
      </c>
      <c r="D141" s="9">
        <v>30000</v>
      </c>
      <c r="E141" s="9">
        <v>2</v>
      </c>
      <c r="F141" s="9" t="s">
        <v>3024</v>
      </c>
      <c r="G141" s="9" t="s">
        <v>3023</v>
      </c>
    </row>
    <row r="142" spans="1:7" x14ac:dyDescent="0.2">
      <c r="A142" s="8">
        <v>141</v>
      </c>
      <c r="B142" s="8">
        <v>467</v>
      </c>
      <c r="C142" s="8" t="s">
        <v>3022</v>
      </c>
      <c r="D142" s="8">
        <v>30000</v>
      </c>
      <c r="E142" s="8">
        <v>0</v>
      </c>
      <c r="F142" s="8" t="s">
        <v>3026</v>
      </c>
      <c r="G142" s="8" t="s">
        <v>3023</v>
      </c>
    </row>
    <row r="143" spans="1:7" x14ac:dyDescent="0.2">
      <c r="A143" s="9">
        <v>142</v>
      </c>
      <c r="B143" s="9">
        <v>468</v>
      </c>
      <c r="C143" s="9" t="s">
        <v>3019</v>
      </c>
      <c r="D143" s="9">
        <v>40000</v>
      </c>
      <c r="E143" s="9">
        <v>0</v>
      </c>
      <c r="F143" s="9" t="s">
        <v>3025</v>
      </c>
      <c r="G143" s="9" t="s">
        <v>3023</v>
      </c>
    </row>
    <row r="144" spans="1:7" x14ac:dyDescent="0.2">
      <c r="A144" s="8">
        <v>143</v>
      </c>
      <c r="B144" s="8">
        <v>469</v>
      </c>
      <c r="C144" s="8" t="s">
        <v>3022</v>
      </c>
      <c r="D144" s="8">
        <v>40000</v>
      </c>
      <c r="E144" s="8">
        <v>0</v>
      </c>
      <c r="F144" s="8" t="s">
        <v>3025</v>
      </c>
      <c r="G144" s="8" t="s">
        <v>3023</v>
      </c>
    </row>
    <row r="145" spans="1:7" x14ac:dyDescent="0.2">
      <c r="A145" s="9">
        <v>144</v>
      </c>
      <c r="B145" s="9">
        <v>470</v>
      </c>
      <c r="C145" s="9" t="s">
        <v>3019</v>
      </c>
      <c r="D145" s="9">
        <v>40000</v>
      </c>
      <c r="E145" s="9">
        <v>0</v>
      </c>
      <c r="F145" s="9" t="s">
        <v>3025</v>
      </c>
      <c r="G145" s="9" t="s">
        <v>3021</v>
      </c>
    </row>
    <row r="146" spans="1:7" x14ac:dyDescent="0.2">
      <c r="A146" s="8">
        <v>145</v>
      </c>
      <c r="B146" s="8">
        <v>471</v>
      </c>
      <c r="C146" s="8" t="s">
        <v>3022</v>
      </c>
      <c r="D146" s="8">
        <v>40000</v>
      </c>
      <c r="E146" s="8">
        <v>0</v>
      </c>
      <c r="F146" s="8" t="s">
        <v>3025</v>
      </c>
      <c r="G146" s="8" t="s">
        <v>3023</v>
      </c>
    </row>
    <row r="147" spans="1:7" x14ac:dyDescent="0.2">
      <c r="A147" s="9">
        <v>146</v>
      </c>
      <c r="B147" s="9">
        <v>472</v>
      </c>
      <c r="C147" s="9" t="s">
        <v>3022</v>
      </c>
      <c r="D147" s="9">
        <v>40000</v>
      </c>
      <c r="E147" s="9">
        <v>0</v>
      </c>
      <c r="F147" s="9" t="s">
        <v>3025</v>
      </c>
      <c r="G147" s="9" t="s">
        <v>3023</v>
      </c>
    </row>
    <row r="148" spans="1:7" x14ac:dyDescent="0.2">
      <c r="A148" s="8">
        <v>147</v>
      </c>
      <c r="B148" s="8">
        <v>483</v>
      </c>
      <c r="C148" s="8" t="s">
        <v>3022</v>
      </c>
      <c r="D148" s="8">
        <v>40000</v>
      </c>
      <c r="E148" s="8">
        <v>2</v>
      </c>
      <c r="F148" s="8" t="s">
        <v>3020</v>
      </c>
      <c r="G148" s="8" t="s">
        <v>3021</v>
      </c>
    </row>
    <row r="149" spans="1:7" x14ac:dyDescent="0.2">
      <c r="A149" s="9">
        <v>148</v>
      </c>
      <c r="B149" s="9">
        <v>485</v>
      </c>
      <c r="C149" s="9" t="s">
        <v>3019</v>
      </c>
      <c r="D149" s="9">
        <v>60000</v>
      </c>
      <c r="E149" s="9">
        <v>2</v>
      </c>
      <c r="F149" s="9" t="s">
        <v>3027</v>
      </c>
      <c r="G149" s="9" t="s">
        <v>3021</v>
      </c>
    </row>
    <row r="150" spans="1:7" x14ac:dyDescent="0.2">
      <c r="A150" s="8">
        <v>149</v>
      </c>
      <c r="B150" s="8">
        <v>487</v>
      </c>
      <c r="C150" s="8" t="s">
        <v>3019</v>
      </c>
      <c r="D150" s="8">
        <v>40000</v>
      </c>
      <c r="E150" s="8">
        <v>2</v>
      </c>
      <c r="F150" s="8" t="s">
        <v>3020</v>
      </c>
      <c r="G150" s="8" t="s">
        <v>3021</v>
      </c>
    </row>
    <row r="151" spans="1:7" x14ac:dyDescent="0.2">
      <c r="A151" s="9">
        <v>150</v>
      </c>
      <c r="B151" s="9">
        <v>488</v>
      </c>
      <c r="C151" s="9" t="s">
        <v>3019</v>
      </c>
      <c r="D151" s="9">
        <v>40000</v>
      </c>
      <c r="E151" s="9">
        <v>2</v>
      </c>
      <c r="F151" s="9" t="s">
        <v>3020</v>
      </c>
      <c r="G151" s="9" t="s">
        <v>3021</v>
      </c>
    </row>
    <row r="152" spans="1:7" x14ac:dyDescent="0.2">
      <c r="A152" s="8">
        <v>151</v>
      </c>
      <c r="B152" s="8">
        <v>489</v>
      </c>
      <c r="C152" s="8" t="s">
        <v>3022</v>
      </c>
      <c r="D152" s="8">
        <v>40000</v>
      </c>
      <c r="E152" s="8">
        <v>2</v>
      </c>
      <c r="F152" s="8" t="s">
        <v>3020</v>
      </c>
      <c r="G152" s="8" t="s">
        <v>3021</v>
      </c>
    </row>
    <row r="153" spans="1:7" x14ac:dyDescent="0.2">
      <c r="A153" s="9">
        <v>152</v>
      </c>
      <c r="B153" s="9">
        <v>491</v>
      </c>
      <c r="C153" s="9" t="s">
        <v>3022</v>
      </c>
      <c r="D153" s="9">
        <v>60000</v>
      </c>
      <c r="E153" s="9">
        <v>2</v>
      </c>
      <c r="F153" s="9" t="s">
        <v>3027</v>
      </c>
      <c r="G153" s="9" t="s">
        <v>3023</v>
      </c>
    </row>
    <row r="154" spans="1:7" x14ac:dyDescent="0.2">
      <c r="A154" s="8">
        <v>153</v>
      </c>
      <c r="B154" s="8">
        <v>493</v>
      </c>
      <c r="C154" s="8" t="s">
        <v>3022</v>
      </c>
      <c r="D154" s="8">
        <v>40000</v>
      </c>
      <c r="E154" s="8">
        <v>0</v>
      </c>
      <c r="F154" s="8" t="s">
        <v>3025</v>
      </c>
      <c r="G154" s="8" t="s">
        <v>3021</v>
      </c>
    </row>
    <row r="155" spans="1:7" x14ac:dyDescent="0.2">
      <c r="A155" s="9">
        <v>154</v>
      </c>
      <c r="B155" s="9">
        <v>494</v>
      </c>
      <c r="C155" s="9" t="s">
        <v>3019</v>
      </c>
      <c r="D155" s="9">
        <v>40000</v>
      </c>
      <c r="E155" s="9">
        <v>0</v>
      </c>
      <c r="F155" s="9" t="s">
        <v>3025</v>
      </c>
      <c r="G155" s="9" t="s">
        <v>3021</v>
      </c>
    </row>
    <row r="156" spans="1:7" x14ac:dyDescent="0.2">
      <c r="A156" s="8">
        <v>155</v>
      </c>
      <c r="B156" s="8">
        <v>497</v>
      </c>
      <c r="C156" s="8" t="s">
        <v>3022</v>
      </c>
      <c r="D156" s="8">
        <v>40000</v>
      </c>
      <c r="E156" s="8">
        <v>0</v>
      </c>
      <c r="F156" s="8" t="s">
        <v>3024</v>
      </c>
      <c r="G156" s="8" t="s">
        <v>3021</v>
      </c>
    </row>
    <row r="157" spans="1:7" x14ac:dyDescent="0.2">
      <c r="A157" s="9">
        <v>156</v>
      </c>
      <c r="B157" s="9">
        <v>507</v>
      </c>
      <c r="C157" s="9" t="s">
        <v>3022</v>
      </c>
      <c r="D157" s="9">
        <v>40000</v>
      </c>
      <c r="E157" s="9">
        <v>0</v>
      </c>
      <c r="F157" s="9" t="s">
        <v>3024</v>
      </c>
      <c r="G157" s="9" t="s">
        <v>3023</v>
      </c>
    </row>
    <row r="158" spans="1:7" x14ac:dyDescent="0.2">
      <c r="A158" s="8">
        <v>157</v>
      </c>
      <c r="B158" s="8">
        <v>508</v>
      </c>
      <c r="C158" s="8" t="s">
        <v>3022</v>
      </c>
      <c r="D158" s="8">
        <v>40000</v>
      </c>
      <c r="E158" s="8">
        <v>0</v>
      </c>
      <c r="F158" s="8" t="s">
        <v>3024</v>
      </c>
      <c r="G158" s="8" t="s">
        <v>3023</v>
      </c>
    </row>
    <row r="159" spans="1:7" x14ac:dyDescent="0.2">
      <c r="A159" s="9">
        <v>158</v>
      </c>
      <c r="B159" s="9">
        <v>510</v>
      </c>
      <c r="C159" s="9" t="s">
        <v>3019</v>
      </c>
      <c r="D159" s="9">
        <v>40000</v>
      </c>
      <c r="E159" s="9">
        <v>0</v>
      </c>
      <c r="F159" s="9" t="s">
        <v>3025</v>
      </c>
      <c r="G159" s="9" t="s">
        <v>3021</v>
      </c>
    </row>
    <row r="160" spans="1:7" x14ac:dyDescent="0.2">
      <c r="A160" s="8">
        <v>159</v>
      </c>
      <c r="B160" s="8">
        <v>518</v>
      </c>
      <c r="C160" s="8" t="s">
        <v>3022</v>
      </c>
      <c r="D160" s="8">
        <v>40000</v>
      </c>
      <c r="E160" s="8">
        <v>0</v>
      </c>
      <c r="F160" s="8" t="s">
        <v>3025</v>
      </c>
      <c r="G160" s="8" t="s">
        <v>3021</v>
      </c>
    </row>
    <row r="161" spans="1:7" x14ac:dyDescent="0.2">
      <c r="A161" s="9">
        <v>160</v>
      </c>
      <c r="B161" s="9">
        <v>522</v>
      </c>
      <c r="C161" s="9" t="s">
        <v>3022</v>
      </c>
      <c r="D161" s="9">
        <v>40000</v>
      </c>
      <c r="E161" s="9">
        <v>0</v>
      </c>
      <c r="F161" s="9" t="s">
        <v>3025</v>
      </c>
      <c r="G161" s="9" t="s">
        <v>3023</v>
      </c>
    </row>
    <row r="162" spans="1:7" x14ac:dyDescent="0.2">
      <c r="A162" s="8">
        <v>161</v>
      </c>
      <c r="B162" s="8">
        <v>524</v>
      </c>
      <c r="C162" s="8" t="s">
        <v>3022</v>
      </c>
      <c r="D162" s="8">
        <v>40000</v>
      </c>
      <c r="E162" s="8">
        <v>0</v>
      </c>
      <c r="F162" s="8" t="s">
        <v>3024</v>
      </c>
      <c r="G162" s="8" t="s">
        <v>3023</v>
      </c>
    </row>
    <row r="163" spans="1:7" x14ac:dyDescent="0.2">
      <c r="A163" s="9">
        <v>162</v>
      </c>
      <c r="B163" s="9">
        <v>526</v>
      </c>
      <c r="C163" s="9" t="s">
        <v>3022</v>
      </c>
      <c r="D163" s="9">
        <v>40000</v>
      </c>
      <c r="E163" s="9">
        <v>0</v>
      </c>
      <c r="F163" s="9" t="s">
        <v>3024</v>
      </c>
      <c r="G163" s="9" t="s">
        <v>3023</v>
      </c>
    </row>
    <row r="164" spans="1:7" x14ac:dyDescent="0.2">
      <c r="A164" s="8">
        <v>163</v>
      </c>
      <c r="B164" s="8">
        <v>535</v>
      </c>
      <c r="C164" s="8" t="s">
        <v>3022</v>
      </c>
      <c r="D164" s="8">
        <v>40000</v>
      </c>
      <c r="E164" s="8">
        <v>0</v>
      </c>
      <c r="F164" s="8" t="s">
        <v>3024</v>
      </c>
      <c r="G164" s="8" t="s">
        <v>3021</v>
      </c>
    </row>
    <row r="165" spans="1:7" x14ac:dyDescent="0.2">
      <c r="A165" s="9">
        <v>164</v>
      </c>
      <c r="B165" s="9">
        <v>539</v>
      </c>
      <c r="C165" s="9" t="s">
        <v>3019</v>
      </c>
      <c r="D165" s="9">
        <v>40000</v>
      </c>
      <c r="E165" s="9">
        <v>0</v>
      </c>
      <c r="F165" s="9" t="s">
        <v>3024</v>
      </c>
      <c r="G165" s="9" t="s">
        <v>3021</v>
      </c>
    </row>
    <row r="166" spans="1:7" x14ac:dyDescent="0.2">
      <c r="A166" s="8">
        <v>165</v>
      </c>
      <c r="B166" s="8">
        <v>540</v>
      </c>
      <c r="C166" s="8" t="s">
        <v>3022</v>
      </c>
      <c r="D166" s="8">
        <v>40000</v>
      </c>
      <c r="E166" s="8">
        <v>0</v>
      </c>
      <c r="F166" s="8" t="s">
        <v>3024</v>
      </c>
      <c r="G166" s="8" t="s">
        <v>3023</v>
      </c>
    </row>
    <row r="167" spans="1:7" x14ac:dyDescent="0.2">
      <c r="A167" s="9">
        <v>166</v>
      </c>
      <c r="B167" s="9">
        <v>547</v>
      </c>
      <c r="C167" s="9" t="s">
        <v>3019</v>
      </c>
      <c r="D167" s="9">
        <v>60000</v>
      </c>
      <c r="E167" s="9">
        <v>0</v>
      </c>
      <c r="F167" s="9" t="s">
        <v>3024</v>
      </c>
      <c r="G167" s="9" t="s">
        <v>3023</v>
      </c>
    </row>
    <row r="168" spans="1:7" x14ac:dyDescent="0.2">
      <c r="A168" s="8">
        <v>167</v>
      </c>
      <c r="B168" s="8">
        <v>549</v>
      </c>
      <c r="C168" s="8" t="s">
        <v>3022</v>
      </c>
      <c r="D168" s="8">
        <v>70000</v>
      </c>
      <c r="E168" s="8">
        <v>0</v>
      </c>
      <c r="F168" s="8" t="s">
        <v>3024</v>
      </c>
      <c r="G168" s="8" t="s">
        <v>3023</v>
      </c>
    </row>
    <row r="169" spans="1:7" x14ac:dyDescent="0.2">
      <c r="A169" s="9">
        <v>168</v>
      </c>
      <c r="B169" s="9">
        <v>550</v>
      </c>
      <c r="C169" s="9" t="s">
        <v>3022</v>
      </c>
      <c r="D169" s="9">
        <v>80000</v>
      </c>
      <c r="E169" s="9">
        <v>0</v>
      </c>
      <c r="F169" s="9" t="s">
        <v>3020</v>
      </c>
      <c r="G169" s="9" t="s">
        <v>3023</v>
      </c>
    </row>
    <row r="170" spans="1:7" x14ac:dyDescent="0.2">
      <c r="A170" s="8">
        <v>169</v>
      </c>
      <c r="B170" s="8">
        <v>551</v>
      </c>
      <c r="C170" s="8" t="s">
        <v>3022</v>
      </c>
      <c r="D170" s="8">
        <v>80000</v>
      </c>
      <c r="E170" s="8">
        <v>0</v>
      </c>
      <c r="F170" s="8" t="s">
        <v>3020</v>
      </c>
      <c r="G170" s="8" t="s">
        <v>3023</v>
      </c>
    </row>
    <row r="171" spans="1:7" x14ac:dyDescent="0.2">
      <c r="A171" s="9">
        <v>170</v>
      </c>
      <c r="B171" s="9">
        <v>553</v>
      </c>
      <c r="C171" s="9" t="s">
        <v>3019</v>
      </c>
      <c r="D171" s="9">
        <v>90000</v>
      </c>
      <c r="E171" s="9">
        <v>4</v>
      </c>
      <c r="F171" s="9" t="s">
        <v>3020</v>
      </c>
      <c r="G171" s="9" t="s">
        <v>3021</v>
      </c>
    </row>
    <row r="172" spans="1:7" x14ac:dyDescent="0.2">
      <c r="A172" s="8">
        <v>171</v>
      </c>
      <c r="B172" s="8">
        <v>555</v>
      </c>
      <c r="C172" s="8" t="s">
        <v>3019</v>
      </c>
      <c r="D172" s="8">
        <v>90000</v>
      </c>
      <c r="E172" s="8">
        <v>4</v>
      </c>
      <c r="F172" s="8" t="s">
        <v>3020</v>
      </c>
      <c r="G172" s="8" t="s">
        <v>3021</v>
      </c>
    </row>
    <row r="173" spans="1:7" x14ac:dyDescent="0.2">
      <c r="A173" s="9">
        <v>172</v>
      </c>
      <c r="B173" s="9">
        <v>556</v>
      </c>
      <c r="C173" s="9" t="s">
        <v>3022</v>
      </c>
      <c r="D173" s="9">
        <v>100000</v>
      </c>
      <c r="E173" s="9">
        <v>1</v>
      </c>
      <c r="F173" s="9" t="s">
        <v>3020</v>
      </c>
      <c r="G173" s="9" t="s">
        <v>3021</v>
      </c>
    </row>
    <row r="174" spans="1:7" x14ac:dyDescent="0.2">
      <c r="A174" s="8">
        <v>173</v>
      </c>
      <c r="B174" s="8">
        <v>568</v>
      </c>
      <c r="C174" s="8" t="s">
        <v>3019</v>
      </c>
      <c r="D174" s="8">
        <v>100000</v>
      </c>
      <c r="E174" s="8">
        <v>1</v>
      </c>
      <c r="F174" s="8" t="s">
        <v>3020</v>
      </c>
      <c r="G174" s="8" t="s">
        <v>3021</v>
      </c>
    </row>
    <row r="175" spans="1:7" x14ac:dyDescent="0.2">
      <c r="A175" s="9">
        <v>174</v>
      </c>
      <c r="B175" s="9">
        <v>570</v>
      </c>
      <c r="C175" s="9" t="s">
        <v>3022</v>
      </c>
      <c r="D175" s="9">
        <v>110000</v>
      </c>
      <c r="E175" s="9">
        <v>0</v>
      </c>
      <c r="F175" s="9" t="s">
        <v>3027</v>
      </c>
      <c r="G175" s="9" t="s">
        <v>3023</v>
      </c>
    </row>
    <row r="176" spans="1:7" x14ac:dyDescent="0.2">
      <c r="A176" s="8">
        <v>175</v>
      </c>
      <c r="B176" s="8">
        <v>573</v>
      </c>
      <c r="C176" s="8" t="s">
        <v>3019</v>
      </c>
      <c r="D176" s="8">
        <v>110000</v>
      </c>
      <c r="E176" s="8">
        <v>0</v>
      </c>
      <c r="F176" s="8" t="s">
        <v>3027</v>
      </c>
      <c r="G176" s="8" t="s">
        <v>3021</v>
      </c>
    </row>
    <row r="177" spans="1:7" x14ac:dyDescent="0.2">
      <c r="A177" s="9">
        <v>176</v>
      </c>
      <c r="B177" s="9">
        <v>576</v>
      </c>
      <c r="C177" s="9" t="s">
        <v>3022</v>
      </c>
      <c r="D177" s="9">
        <v>70000</v>
      </c>
      <c r="E177" s="9">
        <v>0</v>
      </c>
      <c r="F177" s="9" t="s">
        <v>3024</v>
      </c>
      <c r="G177" s="9" t="s">
        <v>3021</v>
      </c>
    </row>
    <row r="178" spans="1:7" x14ac:dyDescent="0.2">
      <c r="A178" s="8">
        <v>177</v>
      </c>
      <c r="B178" s="8">
        <v>578</v>
      </c>
      <c r="C178" s="8" t="s">
        <v>3019</v>
      </c>
      <c r="D178" s="8">
        <v>90000</v>
      </c>
      <c r="E178" s="8">
        <v>4</v>
      </c>
      <c r="F178" s="8" t="s">
        <v>3020</v>
      </c>
      <c r="G178" s="8" t="s">
        <v>3021</v>
      </c>
    </row>
    <row r="179" spans="1:7" x14ac:dyDescent="0.2">
      <c r="A179" s="9">
        <v>178</v>
      </c>
      <c r="B179" s="9">
        <v>579</v>
      </c>
      <c r="C179" s="9" t="s">
        <v>3019</v>
      </c>
      <c r="D179" s="9">
        <v>110000</v>
      </c>
      <c r="E179" s="9">
        <v>2</v>
      </c>
      <c r="F179" s="9" t="s">
        <v>3027</v>
      </c>
      <c r="G179" s="9" t="s">
        <v>3021</v>
      </c>
    </row>
    <row r="180" spans="1:7" x14ac:dyDescent="0.2">
      <c r="A180" s="8">
        <v>179</v>
      </c>
      <c r="B180" s="8">
        <v>580</v>
      </c>
      <c r="C180" s="8" t="s">
        <v>3019</v>
      </c>
      <c r="D180" s="8">
        <v>100000</v>
      </c>
      <c r="E180" s="8">
        <v>2</v>
      </c>
      <c r="F180" s="8" t="s">
        <v>3027</v>
      </c>
      <c r="G180" s="8" t="s">
        <v>3021</v>
      </c>
    </row>
    <row r="181" spans="1:7" x14ac:dyDescent="0.2">
      <c r="A181" s="9">
        <v>180</v>
      </c>
      <c r="B181" s="9">
        <v>584</v>
      </c>
      <c r="C181" s="9" t="s">
        <v>3019</v>
      </c>
      <c r="D181" s="9">
        <v>120000</v>
      </c>
      <c r="E181" s="9">
        <v>2</v>
      </c>
      <c r="F181" s="9" t="s">
        <v>3027</v>
      </c>
      <c r="G181" s="9" t="s">
        <v>3021</v>
      </c>
    </row>
    <row r="182" spans="1:7" x14ac:dyDescent="0.2">
      <c r="A182" s="8">
        <v>181</v>
      </c>
      <c r="B182" s="8">
        <v>585</v>
      </c>
      <c r="C182" s="8" t="s">
        <v>3019</v>
      </c>
      <c r="D182" s="8">
        <v>160000</v>
      </c>
      <c r="E182" s="8">
        <v>1</v>
      </c>
      <c r="F182" s="8" t="s">
        <v>3020</v>
      </c>
      <c r="G182" s="8" t="s">
        <v>3021</v>
      </c>
    </row>
    <row r="183" spans="1:7" x14ac:dyDescent="0.2">
      <c r="A183" s="9">
        <v>182</v>
      </c>
      <c r="B183" s="9">
        <v>592</v>
      </c>
      <c r="C183" s="9" t="s">
        <v>3019</v>
      </c>
      <c r="D183" s="9">
        <v>170000</v>
      </c>
      <c r="E183" s="9">
        <v>2</v>
      </c>
      <c r="F183" s="9" t="s">
        <v>3027</v>
      </c>
      <c r="G183" s="9" t="s">
        <v>3021</v>
      </c>
    </row>
    <row r="184" spans="1:7" x14ac:dyDescent="0.2">
      <c r="A184" s="8">
        <v>183</v>
      </c>
      <c r="B184" s="8">
        <v>593</v>
      </c>
      <c r="C184" s="8" t="s">
        <v>3022</v>
      </c>
      <c r="D184" s="8">
        <v>70000</v>
      </c>
      <c r="E184" s="8">
        <v>4</v>
      </c>
      <c r="F184" s="8" t="s">
        <v>3020</v>
      </c>
      <c r="G184" s="8" t="s">
        <v>3021</v>
      </c>
    </row>
    <row r="185" spans="1:7" x14ac:dyDescent="0.2">
      <c r="A185" s="9">
        <v>184</v>
      </c>
      <c r="B185" s="9">
        <v>594</v>
      </c>
      <c r="C185" s="9" t="s">
        <v>3022</v>
      </c>
      <c r="D185" s="9">
        <v>70000</v>
      </c>
      <c r="E185" s="9">
        <v>4</v>
      </c>
      <c r="F185" s="9" t="s">
        <v>3020</v>
      </c>
      <c r="G185" s="9" t="s">
        <v>3021</v>
      </c>
    </row>
    <row r="186" spans="1:7" x14ac:dyDescent="0.2">
      <c r="A186" s="8">
        <v>185</v>
      </c>
      <c r="B186" s="8">
        <v>596</v>
      </c>
      <c r="C186" s="8" t="s">
        <v>3022</v>
      </c>
      <c r="D186" s="8">
        <v>70000</v>
      </c>
      <c r="E186" s="8">
        <v>4</v>
      </c>
      <c r="F186" s="8" t="s">
        <v>3020</v>
      </c>
      <c r="G186" s="8" t="s">
        <v>3021</v>
      </c>
    </row>
    <row r="187" spans="1:7" x14ac:dyDescent="0.2">
      <c r="A187" s="9">
        <v>186</v>
      </c>
      <c r="B187" s="9">
        <v>597</v>
      </c>
      <c r="C187" s="9" t="s">
        <v>3022</v>
      </c>
      <c r="D187" s="9">
        <v>70000</v>
      </c>
      <c r="E187" s="9">
        <v>4</v>
      </c>
      <c r="F187" s="9" t="s">
        <v>3020</v>
      </c>
      <c r="G187" s="9" t="s">
        <v>3021</v>
      </c>
    </row>
    <row r="188" spans="1:7" x14ac:dyDescent="0.2">
      <c r="A188" s="8">
        <v>187</v>
      </c>
      <c r="B188" s="8">
        <v>600</v>
      </c>
      <c r="C188" s="8" t="s">
        <v>3022</v>
      </c>
      <c r="D188" s="8">
        <v>70000</v>
      </c>
      <c r="E188" s="8">
        <v>4</v>
      </c>
      <c r="F188" s="8" t="s">
        <v>3020</v>
      </c>
      <c r="G188" s="8" t="s">
        <v>3021</v>
      </c>
    </row>
    <row r="189" spans="1:7" x14ac:dyDescent="0.2">
      <c r="A189" s="9">
        <v>188</v>
      </c>
      <c r="B189" s="9">
        <v>603</v>
      </c>
      <c r="C189" s="9" t="s">
        <v>3019</v>
      </c>
      <c r="D189" s="9">
        <v>60000</v>
      </c>
      <c r="E189" s="9">
        <v>4</v>
      </c>
      <c r="F189" s="9" t="s">
        <v>3027</v>
      </c>
      <c r="G189" s="9" t="s">
        <v>3021</v>
      </c>
    </row>
    <row r="190" spans="1:7" x14ac:dyDescent="0.2">
      <c r="A190" s="8">
        <v>189</v>
      </c>
      <c r="B190" s="8">
        <v>604</v>
      </c>
      <c r="C190" s="8" t="s">
        <v>3019</v>
      </c>
      <c r="D190" s="8">
        <v>60000</v>
      </c>
      <c r="E190" s="8">
        <v>4</v>
      </c>
      <c r="F190" s="8" t="s">
        <v>3027</v>
      </c>
      <c r="G190" s="8" t="s">
        <v>3023</v>
      </c>
    </row>
    <row r="191" spans="1:7" x14ac:dyDescent="0.2">
      <c r="A191" s="9">
        <v>190</v>
      </c>
      <c r="B191" s="9">
        <v>605</v>
      </c>
      <c r="C191" s="9" t="s">
        <v>3022</v>
      </c>
      <c r="D191" s="9">
        <v>60000</v>
      </c>
      <c r="E191" s="9">
        <v>4</v>
      </c>
      <c r="F191" s="9" t="s">
        <v>3027</v>
      </c>
      <c r="G191" s="9" t="s">
        <v>3021</v>
      </c>
    </row>
    <row r="192" spans="1:7" x14ac:dyDescent="0.2">
      <c r="A192" s="8">
        <v>191</v>
      </c>
      <c r="B192" s="8">
        <v>617</v>
      </c>
      <c r="C192" s="8" t="s">
        <v>3019</v>
      </c>
      <c r="D192" s="8">
        <v>70000</v>
      </c>
      <c r="E192" s="8">
        <v>5</v>
      </c>
      <c r="F192" s="8" t="s">
        <v>3020</v>
      </c>
      <c r="G192" s="8" t="s">
        <v>3021</v>
      </c>
    </row>
    <row r="193" spans="1:7" x14ac:dyDescent="0.2">
      <c r="A193" s="9">
        <v>192</v>
      </c>
      <c r="B193" s="9">
        <v>618</v>
      </c>
      <c r="C193" s="9" t="s">
        <v>3022</v>
      </c>
      <c r="D193" s="9">
        <v>70000</v>
      </c>
      <c r="E193" s="9">
        <v>5</v>
      </c>
      <c r="F193" s="9" t="s">
        <v>3020</v>
      </c>
      <c r="G193" s="9" t="s">
        <v>3021</v>
      </c>
    </row>
    <row r="194" spans="1:7" x14ac:dyDescent="0.2">
      <c r="A194" s="8">
        <v>193</v>
      </c>
      <c r="B194" s="8">
        <v>619</v>
      </c>
      <c r="C194" s="8" t="s">
        <v>3019</v>
      </c>
      <c r="D194" s="8">
        <v>60000</v>
      </c>
      <c r="E194" s="8">
        <v>4</v>
      </c>
      <c r="F194" s="8" t="s">
        <v>3020</v>
      </c>
      <c r="G194" s="8" t="s">
        <v>3021</v>
      </c>
    </row>
    <row r="195" spans="1:7" x14ac:dyDescent="0.2">
      <c r="A195" s="9">
        <v>194</v>
      </c>
      <c r="B195" s="9">
        <v>621</v>
      </c>
      <c r="C195" s="9" t="s">
        <v>3019</v>
      </c>
      <c r="D195" s="9">
        <v>60000</v>
      </c>
      <c r="E195" s="9">
        <v>4</v>
      </c>
      <c r="F195" s="9" t="s">
        <v>3020</v>
      </c>
      <c r="G195" s="9" t="s">
        <v>3021</v>
      </c>
    </row>
    <row r="196" spans="1:7" x14ac:dyDescent="0.2">
      <c r="A196" s="8">
        <v>195</v>
      </c>
      <c r="B196" s="8">
        <v>622</v>
      </c>
      <c r="C196" s="8" t="s">
        <v>3019</v>
      </c>
      <c r="D196" s="8">
        <v>60000</v>
      </c>
      <c r="E196" s="8">
        <v>4</v>
      </c>
      <c r="F196" s="8" t="s">
        <v>3020</v>
      </c>
      <c r="G196" s="8" t="s">
        <v>3021</v>
      </c>
    </row>
    <row r="197" spans="1:7" x14ac:dyDescent="0.2">
      <c r="A197" s="9">
        <v>196</v>
      </c>
      <c r="B197" s="9">
        <v>623</v>
      </c>
      <c r="C197" s="9" t="s">
        <v>3019</v>
      </c>
      <c r="D197" s="9">
        <v>60000</v>
      </c>
      <c r="E197" s="9">
        <v>5</v>
      </c>
      <c r="F197" s="9" t="s">
        <v>3020</v>
      </c>
      <c r="G197" s="9" t="s">
        <v>3021</v>
      </c>
    </row>
    <row r="198" spans="1:7" x14ac:dyDescent="0.2">
      <c r="A198" s="8">
        <v>197</v>
      </c>
      <c r="B198" s="8">
        <v>624</v>
      </c>
      <c r="C198" s="8" t="s">
        <v>3019</v>
      </c>
      <c r="D198" s="8">
        <v>60000</v>
      </c>
      <c r="E198" s="8">
        <v>5</v>
      </c>
      <c r="F198" s="8" t="s">
        <v>3020</v>
      </c>
      <c r="G198" s="8" t="s">
        <v>3021</v>
      </c>
    </row>
    <row r="199" spans="1:7" x14ac:dyDescent="0.2">
      <c r="A199" s="9">
        <v>198</v>
      </c>
      <c r="B199" s="9">
        <v>627</v>
      </c>
      <c r="C199" s="9" t="s">
        <v>3019</v>
      </c>
      <c r="D199" s="9">
        <v>70000</v>
      </c>
      <c r="E199" s="9">
        <v>3</v>
      </c>
      <c r="F199" s="9" t="s">
        <v>3020</v>
      </c>
      <c r="G199" s="9" t="s">
        <v>3023</v>
      </c>
    </row>
    <row r="200" spans="1:7" x14ac:dyDescent="0.2">
      <c r="A200" s="8">
        <v>199</v>
      </c>
      <c r="B200" s="8">
        <v>635</v>
      </c>
      <c r="C200" s="8" t="s">
        <v>3022</v>
      </c>
      <c r="D200" s="8">
        <v>70000</v>
      </c>
      <c r="E200" s="8">
        <v>4</v>
      </c>
      <c r="F200" s="8" t="s">
        <v>3020</v>
      </c>
      <c r="G200" s="8" t="s">
        <v>3021</v>
      </c>
    </row>
    <row r="201" spans="1:7" x14ac:dyDescent="0.2">
      <c r="A201" s="9">
        <v>200</v>
      </c>
      <c r="B201" s="9">
        <v>637</v>
      </c>
      <c r="C201" s="9" t="s">
        <v>3019</v>
      </c>
      <c r="D201" s="9">
        <v>70000</v>
      </c>
      <c r="E201" s="9">
        <v>4</v>
      </c>
      <c r="F201" s="9" t="s">
        <v>3020</v>
      </c>
      <c r="G201" s="9" t="s">
        <v>3021</v>
      </c>
    </row>
    <row r="202" spans="1:7" x14ac:dyDescent="0.2">
      <c r="A202" s="8">
        <v>201</v>
      </c>
      <c r="B202" s="8">
        <v>638</v>
      </c>
      <c r="C202" s="8" t="s">
        <v>3019</v>
      </c>
      <c r="D202" s="8">
        <v>70000</v>
      </c>
      <c r="E202" s="8">
        <v>4</v>
      </c>
      <c r="F202" s="8" t="s">
        <v>3020</v>
      </c>
      <c r="G202" s="8" t="s">
        <v>3021</v>
      </c>
    </row>
    <row r="203" spans="1:7" x14ac:dyDescent="0.2">
      <c r="A203" s="9">
        <v>202</v>
      </c>
      <c r="B203" s="9">
        <v>639</v>
      </c>
      <c r="C203" s="9" t="s">
        <v>3019</v>
      </c>
      <c r="D203" s="9">
        <v>70000</v>
      </c>
      <c r="E203" s="9">
        <v>4</v>
      </c>
      <c r="F203" s="9" t="s">
        <v>3020</v>
      </c>
      <c r="G203" s="9" t="s">
        <v>3021</v>
      </c>
    </row>
    <row r="204" spans="1:7" x14ac:dyDescent="0.2">
      <c r="A204" s="8">
        <v>203</v>
      </c>
      <c r="B204" s="8">
        <v>640</v>
      </c>
      <c r="C204" s="8" t="s">
        <v>3019</v>
      </c>
      <c r="D204" s="8">
        <v>80000</v>
      </c>
      <c r="E204" s="8">
        <v>5</v>
      </c>
      <c r="F204" s="8" t="s">
        <v>3020</v>
      </c>
      <c r="G204" s="8" t="s">
        <v>3023</v>
      </c>
    </row>
    <row r="205" spans="1:7" x14ac:dyDescent="0.2">
      <c r="A205" s="9">
        <v>204</v>
      </c>
      <c r="B205" s="9">
        <v>646</v>
      </c>
      <c r="C205" s="9" t="s">
        <v>3019</v>
      </c>
      <c r="D205" s="9">
        <v>40000</v>
      </c>
      <c r="E205" s="9">
        <v>2</v>
      </c>
      <c r="F205" s="9" t="s">
        <v>3025</v>
      </c>
      <c r="G205" s="9" t="s">
        <v>3021</v>
      </c>
    </row>
    <row r="206" spans="1:7" x14ac:dyDescent="0.2">
      <c r="A206" s="8">
        <v>205</v>
      </c>
      <c r="B206" s="8">
        <v>648</v>
      </c>
      <c r="C206" s="8" t="s">
        <v>3019</v>
      </c>
      <c r="D206" s="8">
        <v>40000</v>
      </c>
      <c r="E206" s="8">
        <v>2</v>
      </c>
      <c r="F206" s="8" t="s">
        <v>3025</v>
      </c>
      <c r="G206" s="8" t="s">
        <v>3021</v>
      </c>
    </row>
    <row r="207" spans="1:7" x14ac:dyDescent="0.2">
      <c r="A207" s="9">
        <v>206</v>
      </c>
      <c r="B207" s="9">
        <v>649</v>
      </c>
      <c r="C207" s="9" t="s">
        <v>3019</v>
      </c>
      <c r="D207" s="9">
        <v>40000</v>
      </c>
      <c r="E207" s="9">
        <v>2</v>
      </c>
      <c r="F207" s="9" t="s">
        <v>3025</v>
      </c>
      <c r="G207" s="9" t="s">
        <v>3021</v>
      </c>
    </row>
    <row r="208" spans="1:7" x14ac:dyDescent="0.2">
      <c r="A208" s="8">
        <v>207</v>
      </c>
      <c r="B208" s="8">
        <v>651</v>
      </c>
      <c r="C208" s="8" t="s">
        <v>3019</v>
      </c>
      <c r="D208" s="8">
        <v>60000</v>
      </c>
      <c r="E208" s="8">
        <v>2</v>
      </c>
      <c r="F208" s="8" t="s">
        <v>3024</v>
      </c>
      <c r="G208" s="8" t="s">
        <v>3021</v>
      </c>
    </row>
    <row r="209" spans="1:7" x14ac:dyDescent="0.2">
      <c r="A209" s="9">
        <v>208</v>
      </c>
      <c r="B209" s="9">
        <v>653</v>
      </c>
      <c r="C209" s="9" t="s">
        <v>3022</v>
      </c>
      <c r="D209" s="9">
        <v>60000</v>
      </c>
      <c r="E209" s="9">
        <v>2</v>
      </c>
      <c r="F209" s="9" t="s">
        <v>3024</v>
      </c>
      <c r="G209" s="9" t="s">
        <v>3021</v>
      </c>
    </row>
    <row r="210" spans="1:7" x14ac:dyDescent="0.2">
      <c r="A210" s="8">
        <v>209</v>
      </c>
      <c r="B210" s="8">
        <v>657</v>
      </c>
      <c r="C210" s="8" t="s">
        <v>3019</v>
      </c>
      <c r="D210" s="8">
        <v>60000</v>
      </c>
      <c r="E210" s="8">
        <v>2</v>
      </c>
      <c r="F210" s="8" t="s">
        <v>3020</v>
      </c>
      <c r="G210" s="8" t="s">
        <v>3021</v>
      </c>
    </row>
    <row r="211" spans="1:7" x14ac:dyDescent="0.2">
      <c r="A211" s="9">
        <v>210</v>
      </c>
      <c r="B211" s="9">
        <v>659</v>
      </c>
      <c r="C211" s="9" t="s">
        <v>3019</v>
      </c>
      <c r="D211" s="9">
        <v>60000</v>
      </c>
      <c r="E211" s="9">
        <v>2</v>
      </c>
      <c r="F211" s="9" t="s">
        <v>3020</v>
      </c>
      <c r="G211" s="9" t="s">
        <v>3021</v>
      </c>
    </row>
    <row r="212" spans="1:7" x14ac:dyDescent="0.2">
      <c r="A212" s="8">
        <v>211</v>
      </c>
      <c r="B212" s="8">
        <v>663</v>
      </c>
      <c r="C212" s="8" t="s">
        <v>3019</v>
      </c>
      <c r="D212" s="8">
        <v>70000</v>
      </c>
      <c r="E212" s="8">
        <v>4</v>
      </c>
      <c r="F212" s="8" t="s">
        <v>3024</v>
      </c>
      <c r="G212" s="8" t="s">
        <v>3021</v>
      </c>
    </row>
    <row r="213" spans="1:7" x14ac:dyDescent="0.2">
      <c r="A213" s="9">
        <v>212</v>
      </c>
      <c r="B213" s="9">
        <v>665</v>
      </c>
      <c r="C213" s="9" t="s">
        <v>3019</v>
      </c>
      <c r="D213" s="9">
        <v>40000</v>
      </c>
      <c r="E213" s="9">
        <v>2</v>
      </c>
      <c r="F213" s="9" t="s">
        <v>3025</v>
      </c>
      <c r="G213" s="9" t="s">
        <v>3021</v>
      </c>
    </row>
    <row r="214" spans="1:7" x14ac:dyDescent="0.2">
      <c r="A214" s="8">
        <v>213</v>
      </c>
      <c r="B214" s="8">
        <v>666</v>
      </c>
      <c r="C214" s="8" t="s">
        <v>3019</v>
      </c>
      <c r="D214" s="8">
        <v>40000</v>
      </c>
      <c r="E214" s="8">
        <v>2</v>
      </c>
      <c r="F214" s="8" t="s">
        <v>3025</v>
      </c>
      <c r="G214" s="8" t="s">
        <v>3021</v>
      </c>
    </row>
    <row r="215" spans="1:7" x14ac:dyDescent="0.2">
      <c r="A215" s="9">
        <v>214</v>
      </c>
      <c r="B215" s="9">
        <v>667</v>
      </c>
      <c r="C215" s="9" t="s">
        <v>3022</v>
      </c>
      <c r="D215" s="9">
        <v>60000</v>
      </c>
      <c r="E215" s="9">
        <v>2</v>
      </c>
      <c r="F215" s="9" t="s">
        <v>3024</v>
      </c>
      <c r="G215" s="9" t="s">
        <v>3021</v>
      </c>
    </row>
    <row r="216" spans="1:7" x14ac:dyDescent="0.2">
      <c r="A216" s="8">
        <v>215</v>
      </c>
      <c r="B216" s="8">
        <v>669</v>
      </c>
      <c r="C216" s="8" t="s">
        <v>3022</v>
      </c>
      <c r="D216" s="8">
        <v>60000</v>
      </c>
      <c r="E216" s="8">
        <v>2</v>
      </c>
      <c r="F216" s="8" t="s">
        <v>3024</v>
      </c>
      <c r="G216" s="8" t="s">
        <v>3021</v>
      </c>
    </row>
    <row r="217" spans="1:7" x14ac:dyDescent="0.2">
      <c r="A217" s="9">
        <v>216</v>
      </c>
      <c r="B217" s="9">
        <v>670</v>
      </c>
      <c r="C217" s="9" t="s">
        <v>3019</v>
      </c>
      <c r="D217" s="9">
        <v>40000</v>
      </c>
      <c r="E217" s="9">
        <v>2</v>
      </c>
      <c r="F217" s="9" t="s">
        <v>3026</v>
      </c>
      <c r="G217" s="9" t="s">
        <v>3021</v>
      </c>
    </row>
    <row r="218" spans="1:7" x14ac:dyDescent="0.2">
      <c r="A218" s="8">
        <v>217</v>
      </c>
      <c r="B218" s="8">
        <v>672</v>
      </c>
      <c r="C218" s="8" t="s">
        <v>3022</v>
      </c>
      <c r="D218" s="8">
        <v>60000</v>
      </c>
      <c r="E218" s="8">
        <v>2</v>
      </c>
      <c r="F218" s="8" t="s">
        <v>3024</v>
      </c>
      <c r="G218" s="8" t="s">
        <v>3021</v>
      </c>
    </row>
    <row r="219" spans="1:7" x14ac:dyDescent="0.2">
      <c r="A219" s="9">
        <v>218</v>
      </c>
      <c r="B219" s="9">
        <v>674</v>
      </c>
      <c r="C219" s="9" t="s">
        <v>3022</v>
      </c>
      <c r="D219" s="9">
        <v>60000</v>
      </c>
      <c r="E219" s="9">
        <v>2</v>
      </c>
      <c r="F219" s="9" t="s">
        <v>3024</v>
      </c>
      <c r="G219" s="9" t="s">
        <v>3021</v>
      </c>
    </row>
    <row r="220" spans="1:7" x14ac:dyDescent="0.2">
      <c r="A220" s="8">
        <v>219</v>
      </c>
      <c r="B220" s="8">
        <v>678</v>
      </c>
      <c r="C220" s="8" t="s">
        <v>3022</v>
      </c>
      <c r="D220" s="8">
        <v>60000</v>
      </c>
      <c r="E220" s="8">
        <v>2</v>
      </c>
      <c r="F220" s="8" t="s">
        <v>3024</v>
      </c>
      <c r="G220" s="8" t="s">
        <v>3023</v>
      </c>
    </row>
    <row r="221" spans="1:7" x14ac:dyDescent="0.2">
      <c r="A221" s="9">
        <v>220</v>
      </c>
      <c r="B221" s="9">
        <v>679</v>
      </c>
      <c r="C221" s="9" t="s">
        <v>3019</v>
      </c>
      <c r="D221" s="9">
        <v>60000</v>
      </c>
      <c r="E221" s="9">
        <v>2</v>
      </c>
      <c r="F221" s="9" t="s">
        <v>3025</v>
      </c>
      <c r="G221" s="9" t="s">
        <v>3021</v>
      </c>
    </row>
    <row r="222" spans="1:7" x14ac:dyDescent="0.2">
      <c r="A222" s="8">
        <v>221</v>
      </c>
      <c r="B222" s="8">
        <v>680</v>
      </c>
      <c r="C222" s="8" t="s">
        <v>3019</v>
      </c>
      <c r="D222" s="8">
        <v>60000</v>
      </c>
      <c r="E222" s="8">
        <v>2</v>
      </c>
      <c r="F222" s="8" t="s">
        <v>3024</v>
      </c>
      <c r="G222" s="8" t="s">
        <v>3021</v>
      </c>
    </row>
    <row r="223" spans="1:7" x14ac:dyDescent="0.2">
      <c r="A223" s="9">
        <v>222</v>
      </c>
      <c r="B223" s="9">
        <v>683</v>
      </c>
      <c r="C223" s="9" t="s">
        <v>3019</v>
      </c>
      <c r="D223" s="9">
        <v>70000</v>
      </c>
      <c r="E223" s="9">
        <v>4</v>
      </c>
      <c r="F223" s="9" t="s">
        <v>3024</v>
      </c>
      <c r="G223" s="9" t="s">
        <v>3021</v>
      </c>
    </row>
    <row r="224" spans="1:7" x14ac:dyDescent="0.2">
      <c r="A224" s="8">
        <v>223</v>
      </c>
      <c r="B224" s="8">
        <v>688</v>
      </c>
      <c r="C224" s="8" t="s">
        <v>3019</v>
      </c>
      <c r="D224" s="8">
        <v>80000</v>
      </c>
      <c r="E224" s="8">
        <v>3</v>
      </c>
      <c r="F224" s="8" t="s">
        <v>3020</v>
      </c>
      <c r="G224" s="8" t="s">
        <v>3021</v>
      </c>
    </row>
    <row r="225" spans="1:7" x14ac:dyDescent="0.2">
      <c r="A225" s="9">
        <v>224</v>
      </c>
      <c r="B225" s="9">
        <v>689</v>
      </c>
      <c r="C225" s="9" t="s">
        <v>3022</v>
      </c>
      <c r="D225" s="9">
        <v>70000</v>
      </c>
      <c r="E225" s="9">
        <v>2</v>
      </c>
      <c r="F225" s="9" t="s">
        <v>3025</v>
      </c>
      <c r="G225" s="9" t="s">
        <v>3021</v>
      </c>
    </row>
    <row r="226" spans="1:7" x14ac:dyDescent="0.2">
      <c r="A226" s="8">
        <v>225</v>
      </c>
      <c r="B226" s="8">
        <v>691</v>
      </c>
      <c r="C226" s="8" t="s">
        <v>3022</v>
      </c>
      <c r="D226" s="8">
        <v>70000</v>
      </c>
      <c r="E226" s="8">
        <v>2</v>
      </c>
      <c r="F226" s="8" t="s">
        <v>3025</v>
      </c>
      <c r="G226" s="8" t="s">
        <v>3021</v>
      </c>
    </row>
    <row r="227" spans="1:7" x14ac:dyDescent="0.2">
      <c r="A227" s="9">
        <v>226</v>
      </c>
      <c r="B227" s="9">
        <v>693</v>
      </c>
      <c r="C227" s="9" t="s">
        <v>3019</v>
      </c>
      <c r="D227" s="9">
        <v>60000</v>
      </c>
      <c r="E227" s="9">
        <v>2</v>
      </c>
      <c r="F227" s="9" t="s">
        <v>3024</v>
      </c>
      <c r="G227" s="9" t="s">
        <v>3021</v>
      </c>
    </row>
    <row r="228" spans="1:7" x14ac:dyDescent="0.2">
      <c r="A228" s="8">
        <v>227</v>
      </c>
      <c r="B228" s="8">
        <v>696</v>
      </c>
      <c r="C228" s="8" t="s">
        <v>3019</v>
      </c>
      <c r="D228" s="8">
        <v>60000</v>
      </c>
      <c r="E228" s="8">
        <v>2</v>
      </c>
      <c r="F228" s="8" t="s">
        <v>3024</v>
      </c>
      <c r="G228" s="8" t="s">
        <v>3021</v>
      </c>
    </row>
    <row r="229" spans="1:7" x14ac:dyDescent="0.2">
      <c r="A229" s="9">
        <v>228</v>
      </c>
      <c r="B229" s="9">
        <v>697</v>
      </c>
      <c r="C229" s="9" t="s">
        <v>3022</v>
      </c>
      <c r="D229" s="9">
        <v>60000</v>
      </c>
      <c r="E229" s="9">
        <v>2</v>
      </c>
      <c r="F229" s="9" t="s">
        <v>3024</v>
      </c>
      <c r="G229" s="9" t="s">
        <v>3021</v>
      </c>
    </row>
    <row r="230" spans="1:7" x14ac:dyDescent="0.2">
      <c r="A230" s="8">
        <v>229</v>
      </c>
      <c r="B230" s="8">
        <v>698</v>
      </c>
      <c r="C230" s="8" t="s">
        <v>3019</v>
      </c>
      <c r="D230" s="8">
        <v>60000</v>
      </c>
      <c r="E230" s="8">
        <v>2</v>
      </c>
      <c r="F230" s="8" t="s">
        <v>3024</v>
      </c>
      <c r="G230" s="8" t="s">
        <v>3021</v>
      </c>
    </row>
    <row r="231" spans="1:7" x14ac:dyDescent="0.2">
      <c r="A231" s="9">
        <v>230</v>
      </c>
      <c r="B231" s="9">
        <v>699</v>
      </c>
      <c r="C231" s="9" t="s">
        <v>3022</v>
      </c>
      <c r="D231" s="9">
        <v>70000</v>
      </c>
      <c r="E231" s="9">
        <v>4</v>
      </c>
      <c r="F231" s="9" t="s">
        <v>3024</v>
      </c>
      <c r="G231" s="9" t="s">
        <v>3021</v>
      </c>
    </row>
    <row r="232" spans="1:7" x14ac:dyDescent="0.2">
      <c r="A232" s="8">
        <v>231</v>
      </c>
      <c r="B232" s="8">
        <v>700</v>
      </c>
      <c r="C232" s="8" t="s">
        <v>3019</v>
      </c>
      <c r="D232" s="8">
        <v>70000</v>
      </c>
      <c r="E232" s="8">
        <v>4</v>
      </c>
      <c r="F232" s="8" t="s">
        <v>3024</v>
      </c>
      <c r="G232" s="8" t="s">
        <v>3023</v>
      </c>
    </row>
    <row r="233" spans="1:7" x14ac:dyDescent="0.2">
      <c r="A233" s="9">
        <v>232</v>
      </c>
      <c r="B233" s="9">
        <v>702</v>
      </c>
      <c r="C233" s="9" t="s">
        <v>3019</v>
      </c>
      <c r="D233" s="9">
        <v>60000</v>
      </c>
      <c r="E233" s="9">
        <v>2</v>
      </c>
      <c r="F233" s="9" t="s">
        <v>3025</v>
      </c>
      <c r="G233" s="9" t="s">
        <v>3021</v>
      </c>
    </row>
    <row r="234" spans="1:7" x14ac:dyDescent="0.2">
      <c r="A234" s="8">
        <v>233</v>
      </c>
      <c r="B234" s="8">
        <v>711</v>
      </c>
      <c r="C234" s="8" t="s">
        <v>3019</v>
      </c>
      <c r="D234" s="8">
        <v>60000</v>
      </c>
      <c r="E234" s="8">
        <v>3</v>
      </c>
      <c r="F234" s="8" t="s">
        <v>3025</v>
      </c>
      <c r="G234" s="8" t="s">
        <v>3023</v>
      </c>
    </row>
    <row r="235" spans="1:7" x14ac:dyDescent="0.2">
      <c r="A235" s="9">
        <v>234</v>
      </c>
      <c r="B235" s="9">
        <v>719</v>
      </c>
      <c r="C235" s="9" t="s">
        <v>3019</v>
      </c>
      <c r="D235" s="9">
        <v>70000</v>
      </c>
      <c r="E235" s="9">
        <v>4</v>
      </c>
      <c r="F235" s="9" t="s">
        <v>3024</v>
      </c>
      <c r="G235" s="9" t="s">
        <v>3021</v>
      </c>
    </row>
    <row r="236" spans="1:7" x14ac:dyDescent="0.2">
      <c r="A236" s="8">
        <v>235</v>
      </c>
      <c r="B236" s="8">
        <v>721</v>
      </c>
      <c r="C236" s="8" t="s">
        <v>3022</v>
      </c>
      <c r="D236" s="8">
        <v>70000</v>
      </c>
      <c r="E236" s="8">
        <v>4</v>
      </c>
      <c r="F236" s="8" t="s">
        <v>3024</v>
      </c>
      <c r="G236" s="8" t="s">
        <v>3021</v>
      </c>
    </row>
    <row r="237" spans="1:7" x14ac:dyDescent="0.2">
      <c r="A237" s="9">
        <v>236</v>
      </c>
      <c r="B237" s="9">
        <v>724</v>
      </c>
      <c r="C237" s="9" t="s">
        <v>3019</v>
      </c>
      <c r="D237" s="9">
        <v>70000</v>
      </c>
      <c r="E237" s="9">
        <v>4</v>
      </c>
      <c r="F237" s="9" t="s">
        <v>3024</v>
      </c>
      <c r="G237" s="9" t="s">
        <v>3021</v>
      </c>
    </row>
    <row r="238" spans="1:7" x14ac:dyDescent="0.2">
      <c r="A238" s="8">
        <v>237</v>
      </c>
      <c r="B238" s="8">
        <v>727</v>
      </c>
      <c r="C238" s="8" t="s">
        <v>3022</v>
      </c>
      <c r="D238" s="8">
        <v>70000</v>
      </c>
      <c r="E238" s="8">
        <v>5</v>
      </c>
      <c r="F238" s="8" t="s">
        <v>3024</v>
      </c>
      <c r="G238" s="8" t="s">
        <v>3021</v>
      </c>
    </row>
    <row r="239" spans="1:7" x14ac:dyDescent="0.2">
      <c r="A239" s="9">
        <v>238</v>
      </c>
      <c r="B239" s="9">
        <v>731</v>
      </c>
      <c r="C239" s="9" t="s">
        <v>3022</v>
      </c>
      <c r="D239" s="9">
        <v>130000</v>
      </c>
      <c r="E239" s="9">
        <v>2</v>
      </c>
      <c r="F239" s="9" t="s">
        <v>3020</v>
      </c>
      <c r="G239" s="9" t="s">
        <v>3023</v>
      </c>
    </row>
    <row r="240" spans="1:7" x14ac:dyDescent="0.2">
      <c r="A240" s="8">
        <v>239</v>
      </c>
      <c r="B240" s="8">
        <v>736</v>
      </c>
      <c r="C240" s="8" t="s">
        <v>3022</v>
      </c>
      <c r="D240" s="8">
        <v>130000</v>
      </c>
      <c r="E240" s="8">
        <v>2</v>
      </c>
      <c r="F240" s="8" t="s">
        <v>3020</v>
      </c>
      <c r="G240" s="8" t="s">
        <v>3023</v>
      </c>
    </row>
    <row r="241" spans="1:7" x14ac:dyDescent="0.2">
      <c r="A241" s="9">
        <v>240</v>
      </c>
      <c r="B241" s="9">
        <v>737</v>
      </c>
      <c r="C241" s="9" t="s">
        <v>3019</v>
      </c>
      <c r="D241" s="9">
        <v>130000</v>
      </c>
      <c r="E241" s="9">
        <v>2</v>
      </c>
      <c r="F241" s="9" t="s">
        <v>3024</v>
      </c>
      <c r="G241" s="9" t="s">
        <v>3023</v>
      </c>
    </row>
    <row r="242" spans="1:7" x14ac:dyDescent="0.2">
      <c r="A242" s="8">
        <v>241</v>
      </c>
      <c r="B242" s="8">
        <v>738</v>
      </c>
      <c r="C242" s="8" t="s">
        <v>3019</v>
      </c>
      <c r="D242" s="8">
        <v>160000</v>
      </c>
      <c r="E242" s="8">
        <v>2</v>
      </c>
      <c r="F242" s="8" t="s">
        <v>3024</v>
      </c>
      <c r="G242" s="8" t="s">
        <v>3021</v>
      </c>
    </row>
    <row r="243" spans="1:7" x14ac:dyDescent="0.2">
      <c r="A243" s="9">
        <v>242</v>
      </c>
      <c r="B243" s="9">
        <v>741</v>
      </c>
      <c r="C243" s="9" t="s">
        <v>3022</v>
      </c>
      <c r="D243" s="9">
        <v>100000</v>
      </c>
      <c r="E243" s="9">
        <v>2</v>
      </c>
      <c r="F243" s="9" t="s">
        <v>3024</v>
      </c>
      <c r="G243" s="9" t="s">
        <v>3021</v>
      </c>
    </row>
    <row r="244" spans="1:7" x14ac:dyDescent="0.2">
      <c r="A244" s="8">
        <v>243</v>
      </c>
      <c r="B244" s="8">
        <v>744</v>
      </c>
      <c r="C244" s="8" t="s">
        <v>3019</v>
      </c>
      <c r="D244" s="8">
        <v>110000</v>
      </c>
      <c r="E244" s="8">
        <v>2</v>
      </c>
      <c r="F244" s="8" t="s">
        <v>3024</v>
      </c>
      <c r="G244" s="8" t="s">
        <v>3021</v>
      </c>
    </row>
    <row r="245" spans="1:7" x14ac:dyDescent="0.2">
      <c r="A245" s="9">
        <v>244</v>
      </c>
      <c r="B245" s="9">
        <v>745</v>
      </c>
      <c r="C245" s="9" t="s">
        <v>3019</v>
      </c>
      <c r="D245" s="9">
        <v>150000</v>
      </c>
      <c r="E245" s="9">
        <v>2</v>
      </c>
      <c r="F245" s="9" t="s">
        <v>3024</v>
      </c>
      <c r="G245" s="9" t="s">
        <v>3021</v>
      </c>
    </row>
    <row r="246" spans="1:7" x14ac:dyDescent="0.2">
      <c r="A246" s="8">
        <v>245</v>
      </c>
      <c r="B246" s="8">
        <v>750</v>
      </c>
      <c r="C246" s="8" t="s">
        <v>3022</v>
      </c>
      <c r="D246" s="8">
        <v>170000</v>
      </c>
      <c r="E246" s="8">
        <v>2</v>
      </c>
      <c r="F246" s="8" t="s">
        <v>3020</v>
      </c>
      <c r="G246" s="8" t="s">
        <v>3023</v>
      </c>
    </row>
    <row r="247" spans="1:7" x14ac:dyDescent="0.2">
      <c r="A247" s="9">
        <v>246</v>
      </c>
      <c r="B247" s="9">
        <v>751</v>
      </c>
      <c r="C247" s="9" t="s">
        <v>3019</v>
      </c>
      <c r="D247" s="9">
        <v>120000</v>
      </c>
      <c r="E247" s="9">
        <v>3</v>
      </c>
      <c r="F247" s="9" t="s">
        <v>3025</v>
      </c>
      <c r="G247" s="9" t="s">
        <v>3023</v>
      </c>
    </row>
    <row r="248" spans="1:7" x14ac:dyDescent="0.2">
      <c r="A248" s="8">
        <v>247</v>
      </c>
      <c r="B248" s="8">
        <v>753</v>
      </c>
      <c r="C248" s="8" t="s">
        <v>3019</v>
      </c>
      <c r="D248" s="8">
        <v>120000</v>
      </c>
      <c r="E248" s="8">
        <v>3</v>
      </c>
      <c r="F248" s="8" t="s">
        <v>3025</v>
      </c>
      <c r="G248" s="8" t="s">
        <v>3023</v>
      </c>
    </row>
    <row r="249" spans="1:7" x14ac:dyDescent="0.2">
      <c r="A249" s="9">
        <v>248</v>
      </c>
      <c r="B249" s="9">
        <v>754</v>
      </c>
      <c r="C249" s="9" t="s">
        <v>3022</v>
      </c>
      <c r="D249" s="9">
        <v>130000</v>
      </c>
      <c r="E249" s="9">
        <v>3</v>
      </c>
      <c r="F249" s="9" t="s">
        <v>3024</v>
      </c>
      <c r="G249" s="9" t="s">
        <v>3023</v>
      </c>
    </row>
    <row r="250" spans="1:7" x14ac:dyDescent="0.2">
      <c r="A250" s="8">
        <v>249</v>
      </c>
      <c r="B250" s="8">
        <v>757</v>
      </c>
      <c r="C250" s="8" t="s">
        <v>3019</v>
      </c>
      <c r="D250" s="8">
        <v>110000</v>
      </c>
      <c r="E250" s="8">
        <v>3</v>
      </c>
      <c r="F250" s="8" t="s">
        <v>3024</v>
      </c>
      <c r="G250" s="8" t="s">
        <v>3021</v>
      </c>
    </row>
    <row r="251" spans="1:7" x14ac:dyDescent="0.2">
      <c r="A251" s="9">
        <v>250</v>
      </c>
      <c r="B251" s="9">
        <v>759</v>
      </c>
      <c r="C251" s="9" t="s">
        <v>3019</v>
      </c>
      <c r="D251" s="9">
        <v>130000</v>
      </c>
      <c r="E251" s="9">
        <v>3</v>
      </c>
      <c r="F251" s="9" t="s">
        <v>3024</v>
      </c>
      <c r="G251" s="9" t="s">
        <v>3021</v>
      </c>
    </row>
    <row r="252" spans="1:7" x14ac:dyDescent="0.2">
      <c r="A252" s="8">
        <v>251</v>
      </c>
      <c r="B252" s="8">
        <v>762</v>
      </c>
      <c r="C252" s="8" t="s">
        <v>3019</v>
      </c>
      <c r="D252" s="8">
        <v>170000</v>
      </c>
      <c r="E252" s="8">
        <v>3</v>
      </c>
      <c r="F252" s="8" t="s">
        <v>3025</v>
      </c>
      <c r="G252" s="8" t="s">
        <v>3021</v>
      </c>
    </row>
    <row r="253" spans="1:7" x14ac:dyDescent="0.2">
      <c r="A253" s="9">
        <v>252</v>
      </c>
      <c r="B253" s="9">
        <v>767</v>
      </c>
      <c r="C253" s="9" t="s">
        <v>3022</v>
      </c>
      <c r="D253" s="9">
        <v>30000</v>
      </c>
      <c r="E253" s="9">
        <v>4</v>
      </c>
      <c r="F253" s="9" t="s">
        <v>3025</v>
      </c>
      <c r="G253" s="9" t="s">
        <v>3023</v>
      </c>
    </row>
    <row r="254" spans="1:7" x14ac:dyDescent="0.2">
      <c r="A254" s="8">
        <v>253</v>
      </c>
      <c r="B254" s="8">
        <v>770</v>
      </c>
      <c r="C254" s="8" t="s">
        <v>3022</v>
      </c>
      <c r="D254" s="8">
        <v>90000</v>
      </c>
      <c r="E254" s="8">
        <v>3</v>
      </c>
      <c r="F254" s="8" t="s">
        <v>3027</v>
      </c>
      <c r="G254" s="8" t="s">
        <v>3021</v>
      </c>
    </row>
    <row r="255" spans="1:7" x14ac:dyDescent="0.2">
      <c r="A255" s="9">
        <v>254</v>
      </c>
      <c r="B255" s="9">
        <v>771</v>
      </c>
      <c r="C255" s="9" t="s">
        <v>3019</v>
      </c>
      <c r="D255" s="9">
        <v>60000</v>
      </c>
      <c r="E255" s="9">
        <v>2</v>
      </c>
      <c r="F255" s="9" t="s">
        <v>3027</v>
      </c>
      <c r="G255" s="9" t="s">
        <v>3021</v>
      </c>
    </row>
    <row r="256" spans="1:7" x14ac:dyDescent="0.2">
      <c r="A256" s="8">
        <v>255</v>
      </c>
      <c r="B256" s="8">
        <v>772</v>
      </c>
      <c r="C256" s="8" t="s">
        <v>3019</v>
      </c>
      <c r="D256" s="8">
        <v>70000</v>
      </c>
      <c r="E256" s="8">
        <v>4</v>
      </c>
      <c r="F256" s="8" t="s">
        <v>3027</v>
      </c>
      <c r="G256" s="8" t="s">
        <v>3021</v>
      </c>
    </row>
    <row r="257" spans="1:7" x14ac:dyDescent="0.2">
      <c r="A257" s="9">
        <v>256</v>
      </c>
      <c r="B257" s="9">
        <v>782</v>
      </c>
      <c r="C257" s="9" t="s">
        <v>3019</v>
      </c>
      <c r="D257" s="9">
        <v>70000</v>
      </c>
      <c r="E257" s="9">
        <v>4</v>
      </c>
      <c r="F257" s="9" t="s">
        <v>3027</v>
      </c>
      <c r="G257" s="9" t="s">
        <v>3021</v>
      </c>
    </row>
    <row r="258" spans="1:7" x14ac:dyDescent="0.2">
      <c r="A258" s="8">
        <v>257</v>
      </c>
      <c r="B258" s="8">
        <v>783</v>
      </c>
      <c r="C258" s="8" t="s">
        <v>3019</v>
      </c>
      <c r="D258" s="8">
        <v>70000</v>
      </c>
      <c r="E258" s="8">
        <v>4</v>
      </c>
      <c r="F258" s="8" t="s">
        <v>3027</v>
      </c>
      <c r="G258" s="8" t="s">
        <v>3021</v>
      </c>
    </row>
    <row r="259" spans="1:7" x14ac:dyDescent="0.2">
      <c r="A259" s="9">
        <v>258</v>
      </c>
      <c r="B259" s="9">
        <v>786</v>
      </c>
      <c r="C259" s="9" t="s">
        <v>3022</v>
      </c>
      <c r="D259" s="9">
        <v>120000</v>
      </c>
      <c r="E259" s="9">
        <v>1</v>
      </c>
      <c r="F259" s="9" t="s">
        <v>3027</v>
      </c>
      <c r="G259" s="9" t="s">
        <v>3021</v>
      </c>
    </row>
    <row r="260" spans="1:7" x14ac:dyDescent="0.2">
      <c r="A260" s="8">
        <v>259</v>
      </c>
      <c r="B260" s="8">
        <v>792</v>
      </c>
      <c r="C260" s="8" t="s">
        <v>3019</v>
      </c>
      <c r="D260" s="8">
        <v>120000</v>
      </c>
      <c r="E260" s="8">
        <v>1</v>
      </c>
      <c r="F260" s="8" t="s">
        <v>3027</v>
      </c>
      <c r="G260" s="8" t="s">
        <v>3021</v>
      </c>
    </row>
    <row r="261" spans="1:7" x14ac:dyDescent="0.2">
      <c r="A261" s="9">
        <v>260</v>
      </c>
      <c r="B261" s="9">
        <v>796</v>
      </c>
      <c r="C261" s="9" t="s">
        <v>3019</v>
      </c>
      <c r="D261" s="9">
        <v>100000</v>
      </c>
      <c r="E261" s="9">
        <v>4</v>
      </c>
      <c r="F261" s="9" t="s">
        <v>3024</v>
      </c>
      <c r="G261" s="9" t="s">
        <v>3021</v>
      </c>
    </row>
    <row r="262" spans="1:7" x14ac:dyDescent="0.2">
      <c r="A262" s="8">
        <v>261</v>
      </c>
      <c r="B262" s="8">
        <v>797</v>
      </c>
      <c r="C262" s="8" t="s">
        <v>3019</v>
      </c>
      <c r="D262" s="8">
        <v>110000</v>
      </c>
      <c r="E262" s="8">
        <v>2</v>
      </c>
      <c r="F262" s="8" t="s">
        <v>3020</v>
      </c>
      <c r="G262" s="8" t="s">
        <v>3021</v>
      </c>
    </row>
    <row r="263" spans="1:7" x14ac:dyDescent="0.2">
      <c r="A263" s="9">
        <v>262</v>
      </c>
      <c r="B263" s="9">
        <v>799</v>
      </c>
      <c r="C263" s="9" t="s">
        <v>3019</v>
      </c>
      <c r="D263" s="9">
        <v>130000</v>
      </c>
      <c r="E263" s="9">
        <v>1</v>
      </c>
      <c r="F263" s="9" t="s">
        <v>3027</v>
      </c>
      <c r="G263" s="9" t="s">
        <v>3021</v>
      </c>
    </row>
    <row r="264" spans="1:7" x14ac:dyDescent="0.2">
      <c r="A264" s="8">
        <v>263</v>
      </c>
      <c r="B264" s="8">
        <v>800</v>
      </c>
      <c r="C264" s="8" t="s">
        <v>3019</v>
      </c>
      <c r="D264" s="8">
        <v>80000</v>
      </c>
      <c r="E264" s="8">
        <v>4</v>
      </c>
      <c r="F264" s="8" t="s">
        <v>3020</v>
      </c>
      <c r="G264" s="8" t="s">
        <v>3021</v>
      </c>
    </row>
    <row r="265" spans="1:7" x14ac:dyDescent="0.2">
      <c r="A265" s="9">
        <v>264</v>
      </c>
      <c r="B265" s="9">
        <v>803</v>
      </c>
      <c r="C265" s="9" t="s">
        <v>3019</v>
      </c>
      <c r="D265" s="9">
        <v>90000</v>
      </c>
      <c r="E265" s="9">
        <v>5</v>
      </c>
      <c r="F265" s="9" t="s">
        <v>3024</v>
      </c>
      <c r="G265" s="9" t="s">
        <v>3021</v>
      </c>
    </row>
    <row r="266" spans="1:7" x14ac:dyDescent="0.2">
      <c r="A266" s="8">
        <v>265</v>
      </c>
      <c r="B266" s="8">
        <v>806</v>
      </c>
      <c r="C266" s="8" t="s">
        <v>3022</v>
      </c>
      <c r="D266" s="8">
        <v>90000</v>
      </c>
      <c r="E266" s="8">
        <v>5</v>
      </c>
      <c r="F266" s="8" t="s">
        <v>3024</v>
      </c>
      <c r="G266" s="8" t="s">
        <v>3023</v>
      </c>
    </row>
    <row r="267" spans="1:7" x14ac:dyDescent="0.2">
      <c r="A267" s="9">
        <v>266</v>
      </c>
      <c r="B267" s="9">
        <v>820</v>
      </c>
      <c r="C267" s="9" t="s">
        <v>3019</v>
      </c>
      <c r="D267" s="9">
        <v>90000</v>
      </c>
      <c r="E267" s="9">
        <v>5</v>
      </c>
      <c r="F267" s="9" t="s">
        <v>3024</v>
      </c>
      <c r="G267" s="9" t="s">
        <v>3021</v>
      </c>
    </row>
    <row r="268" spans="1:7" x14ac:dyDescent="0.2">
      <c r="A268" s="8">
        <v>267</v>
      </c>
      <c r="B268" s="8">
        <v>823</v>
      </c>
      <c r="C268" s="8" t="s">
        <v>3022</v>
      </c>
      <c r="D268" s="8">
        <v>90000</v>
      </c>
      <c r="E268" s="8">
        <v>0</v>
      </c>
      <c r="F268" s="8" t="s">
        <v>3024</v>
      </c>
      <c r="G268" s="8" t="s">
        <v>3023</v>
      </c>
    </row>
    <row r="269" spans="1:7" x14ac:dyDescent="0.2">
      <c r="A269" s="9">
        <v>268</v>
      </c>
      <c r="B269" s="9">
        <v>824</v>
      </c>
      <c r="C269" s="9" t="s">
        <v>3022</v>
      </c>
      <c r="D269" s="9">
        <v>120000</v>
      </c>
      <c r="E269" s="9">
        <v>4</v>
      </c>
      <c r="F269" s="9" t="s">
        <v>3024</v>
      </c>
      <c r="G269" s="9" t="s">
        <v>3021</v>
      </c>
    </row>
    <row r="270" spans="1:7" x14ac:dyDescent="0.2">
      <c r="A270" s="8">
        <v>269</v>
      </c>
      <c r="B270" s="8">
        <v>825</v>
      </c>
      <c r="C270" s="8" t="s">
        <v>3019</v>
      </c>
      <c r="D270" s="8">
        <v>130000</v>
      </c>
      <c r="E270" s="8">
        <v>2</v>
      </c>
      <c r="F270" s="8" t="s">
        <v>3027</v>
      </c>
      <c r="G270" s="8" t="s">
        <v>3021</v>
      </c>
    </row>
    <row r="271" spans="1:7" x14ac:dyDescent="0.2">
      <c r="A271" s="9">
        <v>270</v>
      </c>
      <c r="B271" s="9">
        <v>827</v>
      </c>
      <c r="C271" s="9" t="s">
        <v>3019</v>
      </c>
      <c r="D271" s="9">
        <v>130000</v>
      </c>
      <c r="E271" s="9">
        <v>2</v>
      </c>
      <c r="F271" s="9" t="s">
        <v>3027</v>
      </c>
      <c r="G271" s="9" t="s">
        <v>3021</v>
      </c>
    </row>
    <row r="272" spans="1:7" x14ac:dyDescent="0.2">
      <c r="A272" s="8">
        <v>271</v>
      </c>
      <c r="B272" s="8">
        <v>829</v>
      </c>
      <c r="C272" s="8" t="s">
        <v>3019</v>
      </c>
      <c r="D272" s="8">
        <v>130000</v>
      </c>
      <c r="E272" s="8">
        <v>2</v>
      </c>
      <c r="F272" s="8" t="s">
        <v>3027</v>
      </c>
      <c r="G272" s="8" t="s">
        <v>3021</v>
      </c>
    </row>
    <row r="273" spans="1:7" x14ac:dyDescent="0.2">
      <c r="A273" s="9">
        <v>272</v>
      </c>
      <c r="B273" s="9">
        <v>830</v>
      </c>
      <c r="C273" s="9" t="s">
        <v>3022</v>
      </c>
      <c r="D273" s="9">
        <v>150000</v>
      </c>
      <c r="E273" s="9">
        <v>2</v>
      </c>
      <c r="F273" s="9" t="s">
        <v>3020</v>
      </c>
      <c r="G273" s="9" t="s">
        <v>3023</v>
      </c>
    </row>
    <row r="274" spans="1:7" x14ac:dyDescent="0.2">
      <c r="A274" s="8">
        <v>273</v>
      </c>
      <c r="B274" s="8">
        <v>833</v>
      </c>
      <c r="C274" s="8" t="s">
        <v>3022</v>
      </c>
      <c r="D274" s="8">
        <v>70000</v>
      </c>
      <c r="E274" s="8">
        <v>4</v>
      </c>
      <c r="F274" s="8" t="s">
        <v>3024</v>
      </c>
      <c r="G274" s="8" t="s">
        <v>3021</v>
      </c>
    </row>
    <row r="275" spans="1:7" x14ac:dyDescent="0.2">
      <c r="A275" s="9">
        <v>274</v>
      </c>
      <c r="B275" s="9">
        <v>850</v>
      </c>
      <c r="C275" s="9" t="s">
        <v>3019</v>
      </c>
      <c r="D275" s="9">
        <v>90000</v>
      </c>
      <c r="E275" s="9">
        <v>2</v>
      </c>
      <c r="F275" s="9" t="s">
        <v>3024</v>
      </c>
      <c r="G275" s="9" t="s">
        <v>3021</v>
      </c>
    </row>
    <row r="276" spans="1:7" x14ac:dyDescent="0.2">
      <c r="A276" s="8">
        <v>275</v>
      </c>
      <c r="B276" s="8">
        <v>851</v>
      </c>
      <c r="C276" s="8" t="s">
        <v>3019</v>
      </c>
      <c r="D276" s="8">
        <v>50000</v>
      </c>
      <c r="E276" s="8">
        <v>2</v>
      </c>
      <c r="F276" s="8" t="s">
        <v>3027</v>
      </c>
      <c r="G276" s="8" t="s">
        <v>3021</v>
      </c>
    </row>
    <row r="277" spans="1:7" x14ac:dyDescent="0.2">
      <c r="A277" s="9">
        <v>276</v>
      </c>
      <c r="B277" s="9">
        <v>853</v>
      </c>
      <c r="C277" s="9" t="s">
        <v>3019</v>
      </c>
      <c r="D277" s="9">
        <v>80000</v>
      </c>
      <c r="E277" s="9">
        <v>4</v>
      </c>
      <c r="F277" s="9" t="s">
        <v>3027</v>
      </c>
      <c r="G277" s="9" t="s">
        <v>3021</v>
      </c>
    </row>
    <row r="278" spans="1:7" x14ac:dyDescent="0.2">
      <c r="A278" s="8">
        <v>277</v>
      </c>
      <c r="B278" s="8">
        <v>854</v>
      </c>
      <c r="C278" s="8" t="s">
        <v>3019</v>
      </c>
      <c r="D278" s="8">
        <v>80000</v>
      </c>
      <c r="E278" s="8">
        <v>4</v>
      </c>
      <c r="F278" s="8" t="s">
        <v>3024</v>
      </c>
      <c r="G278" s="8" t="s">
        <v>3021</v>
      </c>
    </row>
    <row r="279" spans="1:7" x14ac:dyDescent="0.2">
      <c r="A279" s="9">
        <v>278</v>
      </c>
      <c r="B279" s="9">
        <v>855</v>
      </c>
      <c r="C279" s="9" t="s">
        <v>3019</v>
      </c>
      <c r="D279" s="9">
        <v>80000</v>
      </c>
      <c r="E279" s="9">
        <v>4</v>
      </c>
      <c r="F279" s="9" t="s">
        <v>3024</v>
      </c>
      <c r="G279" s="9" t="s">
        <v>3021</v>
      </c>
    </row>
    <row r="280" spans="1:7" x14ac:dyDescent="0.2">
      <c r="A280" s="8">
        <v>279</v>
      </c>
      <c r="B280" s="8">
        <v>858</v>
      </c>
      <c r="C280" s="8" t="s">
        <v>3022</v>
      </c>
      <c r="D280" s="8">
        <v>90000</v>
      </c>
      <c r="E280" s="8">
        <v>0</v>
      </c>
      <c r="F280" s="8" t="s">
        <v>3024</v>
      </c>
      <c r="G280" s="8" t="s">
        <v>3023</v>
      </c>
    </row>
    <row r="281" spans="1:7" x14ac:dyDescent="0.2">
      <c r="A281" s="9">
        <v>280</v>
      </c>
      <c r="B281" s="9">
        <v>865</v>
      </c>
      <c r="C281" s="9" t="s">
        <v>3019</v>
      </c>
      <c r="D281" s="9">
        <v>90000</v>
      </c>
      <c r="E281" s="9">
        <v>0</v>
      </c>
      <c r="F281" s="9" t="s">
        <v>3024</v>
      </c>
      <c r="G281" s="9" t="s">
        <v>3021</v>
      </c>
    </row>
    <row r="282" spans="1:7" x14ac:dyDescent="0.2">
      <c r="A282" s="8">
        <v>281</v>
      </c>
      <c r="B282" s="8">
        <v>868</v>
      </c>
      <c r="C282" s="8" t="s">
        <v>3019</v>
      </c>
      <c r="D282" s="8">
        <v>90000</v>
      </c>
      <c r="E282" s="8">
        <v>0</v>
      </c>
      <c r="F282" s="8" t="s">
        <v>3024</v>
      </c>
      <c r="G282" s="8" t="s">
        <v>3021</v>
      </c>
    </row>
    <row r="283" spans="1:7" x14ac:dyDescent="0.2">
      <c r="A283" s="9">
        <v>282</v>
      </c>
      <c r="B283" s="9">
        <v>871</v>
      </c>
      <c r="C283" s="9" t="s">
        <v>3022</v>
      </c>
      <c r="D283" s="9">
        <v>110000</v>
      </c>
      <c r="E283" s="9">
        <v>4</v>
      </c>
      <c r="F283" s="9" t="s">
        <v>3020</v>
      </c>
      <c r="G283" s="9" t="s">
        <v>3021</v>
      </c>
    </row>
    <row r="284" spans="1:7" x14ac:dyDescent="0.2">
      <c r="A284" s="8">
        <v>283</v>
      </c>
      <c r="B284" s="8">
        <v>875</v>
      </c>
      <c r="C284" s="8" t="s">
        <v>3019</v>
      </c>
      <c r="D284" s="8">
        <v>90000</v>
      </c>
      <c r="E284" s="8">
        <v>5</v>
      </c>
      <c r="F284" s="8" t="s">
        <v>3024</v>
      </c>
      <c r="G284" s="8" t="s">
        <v>3021</v>
      </c>
    </row>
    <row r="285" spans="1:7" x14ac:dyDescent="0.2">
      <c r="A285" s="9">
        <v>284</v>
      </c>
      <c r="B285" s="9">
        <v>880</v>
      </c>
      <c r="C285" s="9" t="s">
        <v>3019</v>
      </c>
      <c r="D285" s="9">
        <v>110000</v>
      </c>
      <c r="E285" s="9">
        <v>1</v>
      </c>
      <c r="F285" s="9" t="s">
        <v>3020</v>
      </c>
      <c r="G285" s="9" t="s">
        <v>3021</v>
      </c>
    </row>
    <row r="286" spans="1:7" x14ac:dyDescent="0.2">
      <c r="A286" s="8">
        <v>285</v>
      </c>
      <c r="B286" s="8">
        <v>885</v>
      </c>
      <c r="C286" s="8" t="s">
        <v>3019</v>
      </c>
      <c r="D286" s="8">
        <v>110000</v>
      </c>
      <c r="E286" s="8">
        <v>1</v>
      </c>
      <c r="F286" s="8" t="s">
        <v>3020</v>
      </c>
      <c r="G286" s="8" t="s">
        <v>3021</v>
      </c>
    </row>
    <row r="287" spans="1:7" x14ac:dyDescent="0.2">
      <c r="A287" s="9">
        <v>286</v>
      </c>
      <c r="B287" s="9">
        <v>890</v>
      </c>
      <c r="C287" s="9" t="s">
        <v>3019</v>
      </c>
      <c r="D287" s="9">
        <v>120000</v>
      </c>
      <c r="E287" s="9">
        <v>1</v>
      </c>
      <c r="F287" s="9" t="s">
        <v>3024</v>
      </c>
      <c r="G287" s="9" t="s">
        <v>3023</v>
      </c>
    </row>
    <row r="288" spans="1:7" x14ac:dyDescent="0.2">
      <c r="A288" s="8">
        <v>287</v>
      </c>
      <c r="B288" s="8">
        <v>894</v>
      </c>
      <c r="C288" s="8" t="s">
        <v>3019</v>
      </c>
      <c r="D288" s="8">
        <v>170000</v>
      </c>
      <c r="E288" s="8">
        <v>0</v>
      </c>
      <c r="F288" s="8" t="s">
        <v>3027</v>
      </c>
      <c r="G288" s="8" t="s">
        <v>3021</v>
      </c>
    </row>
    <row r="289" spans="1:7" x14ac:dyDescent="0.2">
      <c r="A289" s="9">
        <v>288</v>
      </c>
      <c r="B289" s="9">
        <v>896</v>
      </c>
      <c r="C289" s="9" t="s">
        <v>3019</v>
      </c>
      <c r="D289" s="9">
        <v>70000</v>
      </c>
      <c r="E289" s="9">
        <v>5</v>
      </c>
      <c r="F289" s="9" t="s">
        <v>3024</v>
      </c>
      <c r="G289" s="9" t="s">
        <v>3023</v>
      </c>
    </row>
    <row r="290" spans="1:7" x14ac:dyDescent="0.2">
      <c r="A290" s="8">
        <v>289</v>
      </c>
      <c r="B290" s="8">
        <v>898</v>
      </c>
      <c r="C290" s="8" t="s">
        <v>3019</v>
      </c>
      <c r="D290" s="8">
        <v>110000</v>
      </c>
      <c r="E290" s="8">
        <v>1</v>
      </c>
      <c r="F290" s="8" t="s">
        <v>3020</v>
      </c>
      <c r="G290" s="8" t="s">
        <v>3021</v>
      </c>
    </row>
    <row r="291" spans="1:7" x14ac:dyDescent="0.2">
      <c r="A291" s="9">
        <v>290</v>
      </c>
      <c r="B291" s="9">
        <v>899</v>
      </c>
      <c r="C291" s="9" t="s">
        <v>3019</v>
      </c>
      <c r="D291" s="9">
        <v>130000</v>
      </c>
      <c r="E291" s="9">
        <v>1</v>
      </c>
      <c r="F291" s="9" t="s">
        <v>3020</v>
      </c>
      <c r="G291" s="9" t="s">
        <v>3021</v>
      </c>
    </row>
    <row r="292" spans="1:7" x14ac:dyDescent="0.2">
      <c r="A292" s="8">
        <v>291</v>
      </c>
      <c r="B292" s="8">
        <v>903</v>
      </c>
      <c r="C292" s="8" t="s">
        <v>3019</v>
      </c>
      <c r="D292" s="8">
        <v>130000</v>
      </c>
      <c r="E292" s="8">
        <v>1</v>
      </c>
      <c r="F292" s="8" t="s">
        <v>3020</v>
      </c>
      <c r="G292" s="8" t="s">
        <v>3021</v>
      </c>
    </row>
    <row r="293" spans="1:7" x14ac:dyDescent="0.2">
      <c r="A293" s="9">
        <v>292</v>
      </c>
      <c r="B293" s="9">
        <v>907</v>
      </c>
      <c r="C293" s="9" t="s">
        <v>3019</v>
      </c>
      <c r="D293" s="9">
        <v>130000</v>
      </c>
      <c r="E293" s="9">
        <v>1</v>
      </c>
      <c r="F293" s="9" t="s">
        <v>3020</v>
      </c>
      <c r="G293" s="9" t="s">
        <v>3021</v>
      </c>
    </row>
    <row r="294" spans="1:7" x14ac:dyDescent="0.2">
      <c r="A294" s="8">
        <v>293</v>
      </c>
      <c r="B294" s="8">
        <v>910</v>
      </c>
      <c r="C294" s="8" t="s">
        <v>3022</v>
      </c>
      <c r="D294" s="8">
        <v>150000</v>
      </c>
      <c r="E294" s="8">
        <v>1</v>
      </c>
      <c r="F294" s="8" t="s">
        <v>3024</v>
      </c>
      <c r="G294" s="8" t="s">
        <v>3023</v>
      </c>
    </row>
    <row r="295" spans="1:7" x14ac:dyDescent="0.2">
      <c r="A295" s="9">
        <v>294</v>
      </c>
      <c r="B295" s="9">
        <v>911</v>
      </c>
      <c r="C295" s="9" t="s">
        <v>3022</v>
      </c>
      <c r="D295" s="9">
        <v>60000</v>
      </c>
      <c r="E295" s="9">
        <v>2</v>
      </c>
      <c r="F295" s="9" t="s">
        <v>3025</v>
      </c>
      <c r="G295" s="9" t="s">
        <v>3023</v>
      </c>
    </row>
    <row r="296" spans="1:7" x14ac:dyDescent="0.2">
      <c r="A296" s="8">
        <v>295</v>
      </c>
      <c r="B296" s="8">
        <v>915</v>
      </c>
      <c r="C296" s="8" t="s">
        <v>3019</v>
      </c>
      <c r="D296" s="8">
        <v>60000</v>
      </c>
      <c r="E296" s="8">
        <v>2</v>
      </c>
      <c r="F296" s="8" t="s">
        <v>3025</v>
      </c>
      <c r="G296" s="8" t="s">
        <v>3023</v>
      </c>
    </row>
    <row r="297" spans="1:7" x14ac:dyDescent="0.2">
      <c r="A297" s="9">
        <v>296</v>
      </c>
      <c r="B297" s="9">
        <v>916</v>
      </c>
      <c r="C297" s="9" t="s">
        <v>3022</v>
      </c>
      <c r="D297" s="9">
        <v>80000</v>
      </c>
      <c r="E297" s="9">
        <v>2</v>
      </c>
      <c r="F297" s="9" t="s">
        <v>3026</v>
      </c>
      <c r="G297" s="9" t="s">
        <v>3021</v>
      </c>
    </row>
    <row r="298" spans="1:7" x14ac:dyDescent="0.2">
      <c r="A298" s="8">
        <v>297</v>
      </c>
      <c r="B298" s="8">
        <v>918</v>
      </c>
      <c r="C298" s="8" t="s">
        <v>3022</v>
      </c>
      <c r="D298" s="8">
        <v>50000</v>
      </c>
      <c r="E298" s="8">
        <v>2</v>
      </c>
      <c r="F298" s="8" t="s">
        <v>3027</v>
      </c>
      <c r="G298" s="8" t="s">
        <v>3021</v>
      </c>
    </row>
    <row r="299" spans="1:7" x14ac:dyDescent="0.2">
      <c r="A299" s="9">
        <v>298</v>
      </c>
      <c r="B299" s="9">
        <v>919</v>
      </c>
      <c r="C299" s="9" t="s">
        <v>3022</v>
      </c>
      <c r="D299" s="9">
        <v>70000</v>
      </c>
      <c r="E299" s="9">
        <v>4</v>
      </c>
      <c r="F299" s="9" t="s">
        <v>3027</v>
      </c>
      <c r="G299" s="9" t="s">
        <v>3021</v>
      </c>
    </row>
    <row r="300" spans="1:7" x14ac:dyDescent="0.2">
      <c r="A300" s="8">
        <v>299</v>
      </c>
      <c r="B300" s="8">
        <v>920</v>
      </c>
      <c r="C300" s="8" t="s">
        <v>3019</v>
      </c>
      <c r="D300" s="8">
        <v>70000</v>
      </c>
      <c r="E300" s="8">
        <v>4</v>
      </c>
      <c r="F300" s="8" t="s">
        <v>3027</v>
      </c>
      <c r="G300" s="8" t="s">
        <v>3021</v>
      </c>
    </row>
    <row r="301" spans="1:7" x14ac:dyDescent="0.2">
      <c r="A301" s="9">
        <v>300</v>
      </c>
      <c r="B301" s="9">
        <v>922</v>
      </c>
      <c r="C301" s="9" t="s">
        <v>3019</v>
      </c>
      <c r="D301" s="9">
        <v>70000</v>
      </c>
      <c r="E301" s="9">
        <v>4</v>
      </c>
      <c r="F301" s="9" t="s">
        <v>3027</v>
      </c>
      <c r="G301" s="9" t="s">
        <v>3021</v>
      </c>
    </row>
    <row r="302" spans="1:7" x14ac:dyDescent="0.2">
      <c r="A302" s="8">
        <v>301</v>
      </c>
      <c r="B302" s="8">
        <v>925</v>
      </c>
      <c r="C302" s="8" t="s">
        <v>3019</v>
      </c>
      <c r="D302" s="8">
        <v>80000</v>
      </c>
      <c r="E302" s="8">
        <v>5</v>
      </c>
      <c r="F302" s="8" t="s">
        <v>3024</v>
      </c>
      <c r="G302" s="8" t="s">
        <v>3023</v>
      </c>
    </row>
    <row r="303" spans="1:7" x14ac:dyDescent="0.2">
      <c r="A303" s="9">
        <v>302</v>
      </c>
      <c r="B303" s="9">
        <v>929</v>
      </c>
      <c r="C303" s="9" t="s">
        <v>3019</v>
      </c>
      <c r="D303" s="9">
        <v>80000</v>
      </c>
      <c r="E303" s="9">
        <v>5</v>
      </c>
      <c r="F303" s="9" t="s">
        <v>3024</v>
      </c>
      <c r="G303" s="9" t="s">
        <v>3021</v>
      </c>
    </row>
    <row r="304" spans="1:7" x14ac:dyDescent="0.2">
      <c r="A304" s="8">
        <v>303</v>
      </c>
      <c r="B304" s="8">
        <v>936</v>
      </c>
      <c r="C304" s="8" t="s">
        <v>3022</v>
      </c>
      <c r="D304" s="8">
        <v>90000</v>
      </c>
      <c r="E304" s="8">
        <v>4</v>
      </c>
      <c r="F304" s="8" t="s">
        <v>3025</v>
      </c>
      <c r="G304" s="8" t="s">
        <v>3023</v>
      </c>
    </row>
    <row r="305" spans="1:7" x14ac:dyDescent="0.2">
      <c r="A305" s="9">
        <v>304</v>
      </c>
      <c r="B305" s="9">
        <v>937</v>
      </c>
      <c r="C305" s="9" t="s">
        <v>3022</v>
      </c>
      <c r="D305" s="9">
        <v>90000</v>
      </c>
      <c r="E305" s="9">
        <v>4</v>
      </c>
      <c r="F305" s="9" t="s">
        <v>3025</v>
      </c>
      <c r="G305" s="9" t="s">
        <v>3023</v>
      </c>
    </row>
    <row r="306" spans="1:7" x14ac:dyDescent="0.2">
      <c r="A306" s="8">
        <v>305</v>
      </c>
      <c r="B306" s="8">
        <v>940</v>
      </c>
      <c r="C306" s="8" t="s">
        <v>3019</v>
      </c>
      <c r="D306" s="8">
        <v>100000</v>
      </c>
      <c r="E306" s="8">
        <v>0</v>
      </c>
      <c r="F306" s="8" t="s">
        <v>3024</v>
      </c>
      <c r="G306" s="8" t="s">
        <v>3021</v>
      </c>
    </row>
    <row r="307" spans="1:7" x14ac:dyDescent="0.2">
      <c r="A307" s="9">
        <v>306</v>
      </c>
      <c r="B307" s="9">
        <v>945</v>
      </c>
      <c r="C307" s="9" t="s">
        <v>3019</v>
      </c>
      <c r="D307" s="9">
        <v>110000</v>
      </c>
      <c r="E307" s="9">
        <v>3</v>
      </c>
      <c r="F307" s="9" t="s">
        <v>3024</v>
      </c>
      <c r="G307" s="9" t="s">
        <v>3023</v>
      </c>
    </row>
    <row r="308" spans="1:7" x14ac:dyDescent="0.2">
      <c r="A308" s="8">
        <v>307</v>
      </c>
      <c r="B308" s="8">
        <v>946</v>
      </c>
      <c r="C308" s="8" t="s">
        <v>3019</v>
      </c>
      <c r="D308" s="8">
        <v>110000</v>
      </c>
      <c r="E308" s="8">
        <v>3</v>
      </c>
      <c r="F308" s="8" t="s">
        <v>3024</v>
      </c>
      <c r="G308" s="8" t="s">
        <v>3023</v>
      </c>
    </row>
    <row r="309" spans="1:7" x14ac:dyDescent="0.2">
      <c r="A309" s="9">
        <v>308</v>
      </c>
      <c r="B309" s="9">
        <v>947</v>
      </c>
      <c r="C309" s="9" t="s">
        <v>3019</v>
      </c>
      <c r="D309" s="9">
        <v>80000</v>
      </c>
      <c r="E309" s="9">
        <v>2</v>
      </c>
      <c r="F309" s="9" t="s">
        <v>3026</v>
      </c>
      <c r="G309" s="9" t="s">
        <v>3021</v>
      </c>
    </row>
    <row r="310" spans="1:7" x14ac:dyDescent="0.2">
      <c r="A310" s="8">
        <v>309</v>
      </c>
      <c r="B310" s="8">
        <v>949</v>
      </c>
      <c r="C310" s="8" t="s">
        <v>3019</v>
      </c>
      <c r="D310" s="8">
        <v>60000</v>
      </c>
      <c r="E310" s="8">
        <v>2</v>
      </c>
      <c r="F310" s="8" t="s">
        <v>3025</v>
      </c>
      <c r="G310" s="8" t="s">
        <v>3023</v>
      </c>
    </row>
    <row r="311" spans="1:7" x14ac:dyDescent="0.2">
      <c r="A311" s="9">
        <v>310</v>
      </c>
      <c r="B311" s="9">
        <v>950</v>
      </c>
      <c r="C311" s="9" t="s">
        <v>3022</v>
      </c>
      <c r="D311" s="9">
        <v>60000</v>
      </c>
      <c r="E311" s="9">
        <v>2</v>
      </c>
      <c r="F311" s="9" t="s">
        <v>3025</v>
      </c>
      <c r="G311" s="9" t="s">
        <v>3021</v>
      </c>
    </row>
    <row r="312" spans="1:7" x14ac:dyDescent="0.2">
      <c r="A312" s="8">
        <v>311</v>
      </c>
      <c r="B312" s="8">
        <v>954</v>
      </c>
      <c r="C312" s="8" t="s">
        <v>3022</v>
      </c>
      <c r="D312" s="8">
        <v>70000</v>
      </c>
      <c r="E312" s="8">
        <v>3</v>
      </c>
      <c r="F312" s="8" t="s">
        <v>3027</v>
      </c>
      <c r="G312" s="8" t="s">
        <v>3021</v>
      </c>
    </row>
    <row r="313" spans="1:7" x14ac:dyDescent="0.2">
      <c r="A313" s="9">
        <v>312</v>
      </c>
      <c r="B313" s="9">
        <v>959</v>
      </c>
      <c r="C313" s="9" t="s">
        <v>3022</v>
      </c>
      <c r="D313" s="9">
        <v>70000</v>
      </c>
      <c r="E313" s="9">
        <v>3</v>
      </c>
      <c r="F313" s="9" t="s">
        <v>3027</v>
      </c>
      <c r="G313" s="9" t="s">
        <v>3023</v>
      </c>
    </row>
    <row r="314" spans="1:7" x14ac:dyDescent="0.2">
      <c r="A314" s="8">
        <v>313</v>
      </c>
      <c r="B314" s="8">
        <v>960</v>
      </c>
      <c r="C314" s="8" t="s">
        <v>3022</v>
      </c>
      <c r="D314" s="8">
        <v>70000</v>
      </c>
      <c r="E314" s="8">
        <v>3</v>
      </c>
      <c r="F314" s="8" t="s">
        <v>3027</v>
      </c>
      <c r="G314" s="8" t="s">
        <v>3021</v>
      </c>
    </row>
    <row r="315" spans="1:7" x14ac:dyDescent="0.2">
      <c r="A315" s="9">
        <v>314</v>
      </c>
      <c r="B315" s="9">
        <v>961</v>
      </c>
      <c r="C315" s="9" t="s">
        <v>3022</v>
      </c>
      <c r="D315" s="9">
        <v>70000</v>
      </c>
      <c r="E315" s="9">
        <v>3</v>
      </c>
      <c r="F315" s="9" t="s">
        <v>3027</v>
      </c>
      <c r="G315" s="9" t="s">
        <v>3021</v>
      </c>
    </row>
    <row r="316" spans="1:7" x14ac:dyDescent="0.2">
      <c r="A316" s="8">
        <v>315</v>
      </c>
      <c r="B316" s="8">
        <v>962</v>
      </c>
      <c r="C316" s="8" t="s">
        <v>3022</v>
      </c>
      <c r="D316" s="8">
        <v>70000</v>
      </c>
      <c r="E316" s="8">
        <v>3</v>
      </c>
      <c r="F316" s="8" t="s">
        <v>3027</v>
      </c>
      <c r="G316" s="8" t="s">
        <v>3023</v>
      </c>
    </row>
    <row r="317" spans="1:7" x14ac:dyDescent="0.2">
      <c r="A317" s="9">
        <v>316</v>
      </c>
      <c r="B317" s="9">
        <v>970</v>
      </c>
      <c r="C317" s="9" t="s">
        <v>3022</v>
      </c>
      <c r="D317" s="9">
        <v>70000</v>
      </c>
      <c r="E317" s="9">
        <v>3</v>
      </c>
      <c r="F317" s="9" t="s">
        <v>3027</v>
      </c>
      <c r="G317" s="9" t="s">
        <v>3023</v>
      </c>
    </row>
    <row r="318" spans="1:7" x14ac:dyDescent="0.2">
      <c r="A318" s="8">
        <v>317</v>
      </c>
      <c r="B318" s="8">
        <v>972</v>
      </c>
      <c r="C318" s="8" t="s">
        <v>3019</v>
      </c>
      <c r="D318" s="8">
        <v>60000</v>
      </c>
      <c r="E318" s="8">
        <v>3</v>
      </c>
      <c r="F318" s="8" t="s">
        <v>3027</v>
      </c>
      <c r="G318" s="8" t="s">
        <v>3021</v>
      </c>
    </row>
    <row r="319" spans="1:7" x14ac:dyDescent="0.2">
      <c r="A319" s="9">
        <v>318</v>
      </c>
      <c r="B319" s="9">
        <v>975</v>
      </c>
      <c r="C319" s="9" t="s">
        <v>3022</v>
      </c>
      <c r="D319" s="9">
        <v>40000</v>
      </c>
      <c r="E319" s="9">
        <v>3</v>
      </c>
      <c r="F319" s="9" t="s">
        <v>3024</v>
      </c>
      <c r="G319" s="9" t="s">
        <v>3023</v>
      </c>
    </row>
    <row r="320" spans="1:7" x14ac:dyDescent="0.2">
      <c r="A320" s="8">
        <v>319</v>
      </c>
      <c r="B320" s="8">
        <v>980</v>
      </c>
      <c r="C320" s="8" t="s">
        <v>3022</v>
      </c>
      <c r="D320" s="8">
        <v>40000</v>
      </c>
      <c r="E320" s="8">
        <v>3</v>
      </c>
      <c r="F320" s="8" t="s">
        <v>3024</v>
      </c>
      <c r="G320" s="8" t="s">
        <v>3023</v>
      </c>
    </row>
    <row r="321" spans="1:7" x14ac:dyDescent="0.2">
      <c r="A321" s="9">
        <v>320</v>
      </c>
      <c r="B321" s="9">
        <v>983</v>
      </c>
      <c r="C321" s="9" t="s">
        <v>3019</v>
      </c>
      <c r="D321" s="9">
        <v>70000</v>
      </c>
      <c r="E321" s="9">
        <v>4</v>
      </c>
      <c r="F321" s="9" t="s">
        <v>3027</v>
      </c>
      <c r="G321" s="9" t="s">
        <v>3023</v>
      </c>
    </row>
    <row r="322" spans="1:7" x14ac:dyDescent="0.2">
      <c r="A322" s="8">
        <v>321</v>
      </c>
      <c r="B322" s="8">
        <v>993</v>
      </c>
      <c r="C322" s="8" t="s">
        <v>3019</v>
      </c>
      <c r="D322" s="8">
        <v>80000</v>
      </c>
      <c r="E322" s="8">
        <v>4</v>
      </c>
      <c r="F322" s="8" t="s">
        <v>3027</v>
      </c>
      <c r="G322" s="8" t="s">
        <v>3021</v>
      </c>
    </row>
    <row r="323" spans="1:7" x14ac:dyDescent="0.2">
      <c r="A323" s="9">
        <v>322</v>
      </c>
      <c r="B323" s="9">
        <v>994</v>
      </c>
      <c r="C323" s="9" t="s">
        <v>3019</v>
      </c>
      <c r="D323" s="9">
        <v>90000</v>
      </c>
      <c r="E323" s="9">
        <v>5</v>
      </c>
      <c r="F323" s="9" t="s">
        <v>3020</v>
      </c>
      <c r="G323" s="9" t="s">
        <v>3021</v>
      </c>
    </row>
    <row r="324" spans="1:7" x14ac:dyDescent="0.2">
      <c r="A324" s="8">
        <v>323</v>
      </c>
      <c r="B324" s="8">
        <v>995</v>
      </c>
      <c r="C324" s="8" t="s">
        <v>3019</v>
      </c>
      <c r="D324" s="8">
        <v>90000</v>
      </c>
      <c r="E324" s="8">
        <v>5</v>
      </c>
      <c r="F324" s="8" t="s">
        <v>3020</v>
      </c>
      <c r="G324" s="8" t="s">
        <v>3021</v>
      </c>
    </row>
    <row r="325" spans="1:7" x14ac:dyDescent="0.2">
      <c r="A325" s="9">
        <v>324</v>
      </c>
      <c r="B325" s="9">
        <v>997</v>
      </c>
      <c r="C325" s="9" t="s">
        <v>3022</v>
      </c>
      <c r="D325" s="9">
        <v>120000</v>
      </c>
      <c r="E325" s="9">
        <v>2</v>
      </c>
      <c r="F325" s="9" t="s">
        <v>3027</v>
      </c>
      <c r="G325" s="9" t="s">
        <v>3021</v>
      </c>
    </row>
    <row r="326" spans="1:7" x14ac:dyDescent="0.2">
      <c r="A326" s="8">
        <v>325</v>
      </c>
      <c r="B326" s="8">
        <v>999</v>
      </c>
      <c r="C326" s="8" t="s">
        <v>3019</v>
      </c>
      <c r="D326" s="8">
        <v>90000</v>
      </c>
      <c r="E326" s="8">
        <v>5</v>
      </c>
      <c r="F326" s="8" t="s">
        <v>3020</v>
      </c>
      <c r="G326" s="8" t="s">
        <v>3021</v>
      </c>
    </row>
    <row r="327" spans="1:7" x14ac:dyDescent="0.2">
      <c r="A327" s="9">
        <v>326</v>
      </c>
      <c r="B327" s="9">
        <v>1000</v>
      </c>
      <c r="C327" s="9" t="s">
        <v>3022</v>
      </c>
      <c r="D327" s="9">
        <v>90000</v>
      </c>
      <c r="E327" s="9">
        <v>5</v>
      </c>
      <c r="F327" s="9" t="s">
        <v>3020</v>
      </c>
      <c r="G327" s="9" t="s">
        <v>3021</v>
      </c>
    </row>
    <row r="328" spans="1:7" x14ac:dyDescent="0.2">
      <c r="A328" s="8">
        <v>327</v>
      </c>
      <c r="B328" s="8">
        <v>1005</v>
      </c>
      <c r="C328" s="8" t="s">
        <v>3019</v>
      </c>
      <c r="D328" s="8">
        <v>130000</v>
      </c>
      <c r="E328" s="8">
        <v>2</v>
      </c>
      <c r="F328" s="8" t="s">
        <v>3020</v>
      </c>
      <c r="G328" s="8" t="s">
        <v>3021</v>
      </c>
    </row>
    <row r="329" spans="1:7" x14ac:dyDescent="0.2">
      <c r="A329" s="9">
        <v>328</v>
      </c>
      <c r="B329" s="9">
        <v>1008</v>
      </c>
      <c r="C329" s="9" t="s">
        <v>3019</v>
      </c>
      <c r="D329" s="9">
        <v>90000</v>
      </c>
      <c r="E329" s="9">
        <v>5</v>
      </c>
      <c r="F329" s="9" t="s">
        <v>3020</v>
      </c>
      <c r="G329" s="9" t="s">
        <v>3021</v>
      </c>
    </row>
    <row r="330" spans="1:7" x14ac:dyDescent="0.2">
      <c r="A330" s="8">
        <v>329</v>
      </c>
      <c r="B330" s="8">
        <v>1009</v>
      </c>
      <c r="C330" s="8" t="s">
        <v>3019</v>
      </c>
      <c r="D330" s="8">
        <v>90000</v>
      </c>
      <c r="E330" s="8">
        <v>5</v>
      </c>
      <c r="F330" s="8" t="s">
        <v>3020</v>
      </c>
      <c r="G330" s="8" t="s">
        <v>3021</v>
      </c>
    </row>
    <row r="331" spans="1:7" x14ac:dyDescent="0.2">
      <c r="A331" s="9">
        <v>330</v>
      </c>
      <c r="B331" s="9">
        <v>1014</v>
      </c>
      <c r="C331" s="9" t="s">
        <v>3022</v>
      </c>
      <c r="D331" s="9">
        <v>90000</v>
      </c>
      <c r="E331" s="9">
        <v>5</v>
      </c>
      <c r="F331" s="9" t="s">
        <v>3020</v>
      </c>
      <c r="G331" s="9" t="s">
        <v>3021</v>
      </c>
    </row>
    <row r="332" spans="1:7" x14ac:dyDescent="0.2">
      <c r="A332" s="8">
        <v>331</v>
      </c>
      <c r="B332" s="8">
        <v>1015</v>
      </c>
      <c r="C332" s="8" t="s">
        <v>3019</v>
      </c>
      <c r="D332" s="8">
        <v>110000</v>
      </c>
      <c r="E332" s="8">
        <v>2</v>
      </c>
      <c r="F332" s="8" t="s">
        <v>3027</v>
      </c>
      <c r="G332" s="8" t="s">
        <v>3021</v>
      </c>
    </row>
    <row r="333" spans="1:7" x14ac:dyDescent="0.2">
      <c r="A333" s="9">
        <v>332</v>
      </c>
      <c r="B333" s="9">
        <v>1016</v>
      </c>
      <c r="C333" s="9" t="s">
        <v>3019</v>
      </c>
      <c r="D333" s="9">
        <v>90000</v>
      </c>
      <c r="E333" s="9">
        <v>4</v>
      </c>
      <c r="F333" s="9" t="s">
        <v>3024</v>
      </c>
      <c r="G333" s="9" t="s">
        <v>3021</v>
      </c>
    </row>
    <row r="334" spans="1:7" x14ac:dyDescent="0.2">
      <c r="A334" s="8">
        <v>333</v>
      </c>
      <c r="B334" s="8">
        <v>1018</v>
      </c>
      <c r="C334" s="8" t="s">
        <v>3022</v>
      </c>
      <c r="D334" s="8">
        <v>10000</v>
      </c>
      <c r="E334" s="8">
        <v>1</v>
      </c>
      <c r="F334" s="8" t="s">
        <v>3027</v>
      </c>
      <c r="G334" s="8" t="s">
        <v>3021</v>
      </c>
    </row>
    <row r="335" spans="1:7" x14ac:dyDescent="0.2">
      <c r="A335" s="9">
        <v>334</v>
      </c>
      <c r="B335" s="9">
        <v>1020</v>
      </c>
      <c r="C335" s="9" t="s">
        <v>3019</v>
      </c>
      <c r="D335" s="9">
        <v>20000</v>
      </c>
      <c r="E335" s="9">
        <v>1</v>
      </c>
      <c r="F335" s="9" t="s">
        <v>3027</v>
      </c>
      <c r="G335" s="9" t="s">
        <v>3021</v>
      </c>
    </row>
    <row r="336" spans="1:7" x14ac:dyDescent="0.2">
      <c r="A336" s="8">
        <v>335</v>
      </c>
      <c r="B336" s="8">
        <v>1023</v>
      </c>
      <c r="C336" s="8" t="s">
        <v>3019</v>
      </c>
      <c r="D336" s="8">
        <v>10000</v>
      </c>
      <c r="E336" s="8">
        <v>1</v>
      </c>
      <c r="F336" s="8" t="s">
        <v>3020</v>
      </c>
      <c r="G336" s="8" t="s">
        <v>3021</v>
      </c>
    </row>
    <row r="337" spans="1:7" x14ac:dyDescent="0.2">
      <c r="A337" s="9">
        <v>336</v>
      </c>
      <c r="B337" s="9">
        <v>1026</v>
      </c>
      <c r="C337" s="9" t="s">
        <v>3019</v>
      </c>
      <c r="D337" s="9">
        <v>10000</v>
      </c>
      <c r="E337" s="9">
        <v>1</v>
      </c>
      <c r="F337" s="9" t="s">
        <v>3020</v>
      </c>
      <c r="G337" s="9" t="s">
        <v>3021</v>
      </c>
    </row>
    <row r="338" spans="1:7" x14ac:dyDescent="0.2">
      <c r="A338" s="8">
        <v>337</v>
      </c>
      <c r="B338" s="8">
        <v>1027</v>
      </c>
      <c r="C338" s="8" t="s">
        <v>3019</v>
      </c>
      <c r="D338" s="8">
        <v>20000</v>
      </c>
      <c r="E338" s="8">
        <v>1</v>
      </c>
      <c r="F338" s="8" t="s">
        <v>3027</v>
      </c>
      <c r="G338" s="8" t="s">
        <v>3021</v>
      </c>
    </row>
    <row r="339" spans="1:7" x14ac:dyDescent="0.2">
      <c r="A339" s="9">
        <v>338</v>
      </c>
      <c r="B339" s="9">
        <v>1028</v>
      </c>
      <c r="C339" s="9" t="s">
        <v>3019</v>
      </c>
      <c r="D339" s="9">
        <v>10000</v>
      </c>
      <c r="E339" s="9">
        <v>1</v>
      </c>
      <c r="F339" s="9" t="s">
        <v>3020</v>
      </c>
      <c r="G339" s="9" t="s">
        <v>3021</v>
      </c>
    </row>
    <row r="340" spans="1:7" x14ac:dyDescent="0.2">
      <c r="A340" s="8">
        <v>339</v>
      </c>
      <c r="B340" s="8">
        <v>1035</v>
      </c>
      <c r="C340" s="8" t="s">
        <v>3019</v>
      </c>
      <c r="D340" s="8">
        <v>20000</v>
      </c>
      <c r="E340" s="8">
        <v>1</v>
      </c>
      <c r="F340" s="8" t="s">
        <v>3027</v>
      </c>
      <c r="G340" s="8" t="s">
        <v>3021</v>
      </c>
    </row>
    <row r="341" spans="1:7" x14ac:dyDescent="0.2">
      <c r="A341" s="9">
        <v>340</v>
      </c>
      <c r="B341" s="9">
        <v>1036</v>
      </c>
      <c r="C341" s="9" t="s">
        <v>3022</v>
      </c>
      <c r="D341" s="9">
        <v>20000</v>
      </c>
      <c r="E341" s="9">
        <v>1</v>
      </c>
      <c r="F341" s="9" t="s">
        <v>3027</v>
      </c>
      <c r="G341" s="9" t="s">
        <v>3021</v>
      </c>
    </row>
    <row r="342" spans="1:7" x14ac:dyDescent="0.2">
      <c r="A342" s="8">
        <v>341</v>
      </c>
      <c r="B342" s="8">
        <v>1038</v>
      </c>
      <c r="C342" s="8" t="s">
        <v>3019</v>
      </c>
      <c r="D342" s="8">
        <v>10000</v>
      </c>
      <c r="E342" s="8">
        <v>1</v>
      </c>
      <c r="F342" s="8" t="s">
        <v>3027</v>
      </c>
      <c r="G342" s="8" t="s">
        <v>3021</v>
      </c>
    </row>
    <row r="343" spans="1:7" x14ac:dyDescent="0.2">
      <c r="A343" s="9">
        <v>342</v>
      </c>
      <c r="B343" s="9">
        <v>1041</v>
      </c>
      <c r="C343" s="9" t="s">
        <v>3019</v>
      </c>
      <c r="D343" s="9">
        <v>20000</v>
      </c>
      <c r="E343" s="9">
        <v>1</v>
      </c>
      <c r="F343" s="9" t="s">
        <v>3027</v>
      </c>
      <c r="G343" s="9" t="s">
        <v>3021</v>
      </c>
    </row>
    <row r="344" spans="1:7" x14ac:dyDescent="0.2">
      <c r="A344" s="8">
        <v>343</v>
      </c>
      <c r="B344" s="8">
        <v>1042</v>
      </c>
      <c r="C344" s="8" t="s">
        <v>3019</v>
      </c>
      <c r="D344" s="8">
        <v>30000</v>
      </c>
      <c r="E344" s="8">
        <v>5</v>
      </c>
      <c r="F344" s="8" t="s">
        <v>3027</v>
      </c>
      <c r="G344" s="8" t="s">
        <v>3021</v>
      </c>
    </row>
    <row r="345" spans="1:7" x14ac:dyDescent="0.2">
      <c r="A345" s="9">
        <v>344</v>
      </c>
      <c r="B345" s="9">
        <v>1044</v>
      </c>
      <c r="C345" s="9" t="s">
        <v>3019</v>
      </c>
      <c r="D345" s="9">
        <v>10000</v>
      </c>
      <c r="E345" s="9">
        <v>1</v>
      </c>
      <c r="F345" s="9" t="s">
        <v>3020</v>
      </c>
      <c r="G345" s="9" t="s">
        <v>3021</v>
      </c>
    </row>
    <row r="346" spans="1:7" x14ac:dyDescent="0.2">
      <c r="A346" s="8">
        <v>345</v>
      </c>
      <c r="B346" s="8">
        <v>1047</v>
      </c>
      <c r="C346" s="8" t="s">
        <v>3019</v>
      </c>
      <c r="D346" s="8">
        <v>10000</v>
      </c>
      <c r="E346" s="8">
        <v>1</v>
      </c>
      <c r="F346" s="8" t="s">
        <v>3024</v>
      </c>
      <c r="G346" s="8" t="s">
        <v>3021</v>
      </c>
    </row>
    <row r="347" spans="1:7" x14ac:dyDescent="0.2">
      <c r="A347" s="9">
        <v>346</v>
      </c>
      <c r="B347" s="9">
        <v>1054</v>
      </c>
      <c r="C347" s="9" t="s">
        <v>3022</v>
      </c>
      <c r="D347" s="9">
        <v>10000</v>
      </c>
      <c r="E347" s="9">
        <v>1</v>
      </c>
      <c r="F347" s="9" t="s">
        <v>3024</v>
      </c>
      <c r="G347" s="9" t="s">
        <v>3021</v>
      </c>
    </row>
    <row r="348" spans="1:7" x14ac:dyDescent="0.2">
      <c r="A348" s="8">
        <v>347</v>
      </c>
      <c r="B348" s="8">
        <v>1060</v>
      </c>
      <c r="C348" s="8" t="s">
        <v>3022</v>
      </c>
      <c r="D348" s="8">
        <v>10000</v>
      </c>
      <c r="E348" s="8">
        <v>2</v>
      </c>
      <c r="F348" s="8" t="s">
        <v>3024</v>
      </c>
      <c r="G348" s="8" t="s">
        <v>3021</v>
      </c>
    </row>
    <row r="349" spans="1:7" x14ac:dyDescent="0.2">
      <c r="A349" s="9">
        <v>348</v>
      </c>
      <c r="B349" s="9">
        <v>1062</v>
      </c>
      <c r="C349" s="9" t="s">
        <v>3019</v>
      </c>
      <c r="D349" s="9">
        <v>10000</v>
      </c>
      <c r="E349" s="9">
        <v>2</v>
      </c>
      <c r="F349" s="9" t="s">
        <v>3024</v>
      </c>
      <c r="G349" s="9" t="s">
        <v>3021</v>
      </c>
    </row>
    <row r="350" spans="1:7" x14ac:dyDescent="0.2">
      <c r="A350" s="8">
        <v>349</v>
      </c>
      <c r="B350" s="8">
        <v>1065</v>
      </c>
      <c r="C350" s="8" t="s">
        <v>3019</v>
      </c>
      <c r="D350" s="8">
        <v>10000</v>
      </c>
      <c r="E350" s="8">
        <v>2</v>
      </c>
      <c r="F350" s="8" t="s">
        <v>3024</v>
      </c>
      <c r="G350" s="8" t="s">
        <v>3021</v>
      </c>
    </row>
    <row r="351" spans="1:7" x14ac:dyDescent="0.2">
      <c r="A351" s="9">
        <v>350</v>
      </c>
      <c r="B351" s="9">
        <v>1068</v>
      </c>
      <c r="C351" s="9" t="s">
        <v>3019</v>
      </c>
      <c r="D351" s="9">
        <v>10000</v>
      </c>
      <c r="E351" s="9">
        <v>2</v>
      </c>
      <c r="F351" s="9" t="s">
        <v>3024</v>
      </c>
      <c r="G351" s="9" t="s">
        <v>3021</v>
      </c>
    </row>
    <row r="352" spans="1:7" x14ac:dyDescent="0.2">
      <c r="A352" s="8">
        <v>351</v>
      </c>
      <c r="B352" s="8">
        <v>1069</v>
      </c>
      <c r="C352" s="8" t="s">
        <v>3019</v>
      </c>
      <c r="D352" s="8">
        <v>30000</v>
      </c>
      <c r="E352" s="8">
        <v>1</v>
      </c>
      <c r="F352" s="8" t="s">
        <v>3027</v>
      </c>
      <c r="G352" s="8" t="s">
        <v>3021</v>
      </c>
    </row>
    <row r="353" spans="1:7" x14ac:dyDescent="0.2">
      <c r="A353" s="9">
        <v>352</v>
      </c>
      <c r="B353" s="9">
        <v>1072</v>
      </c>
      <c r="C353" s="9" t="s">
        <v>3022</v>
      </c>
      <c r="D353" s="9">
        <v>20000</v>
      </c>
      <c r="E353" s="9">
        <v>1</v>
      </c>
      <c r="F353" s="9" t="s">
        <v>3020</v>
      </c>
      <c r="G353" s="9" t="s">
        <v>3021</v>
      </c>
    </row>
    <row r="354" spans="1:7" x14ac:dyDescent="0.2">
      <c r="A354" s="8">
        <v>353</v>
      </c>
      <c r="B354" s="8">
        <v>1075</v>
      </c>
      <c r="C354" s="8" t="s">
        <v>3019</v>
      </c>
      <c r="D354" s="8">
        <v>10000</v>
      </c>
      <c r="E354" s="8">
        <v>2</v>
      </c>
      <c r="F354" s="8" t="s">
        <v>3024</v>
      </c>
      <c r="G354" s="8" t="s">
        <v>3021</v>
      </c>
    </row>
    <row r="355" spans="1:7" x14ac:dyDescent="0.2">
      <c r="A355" s="9">
        <v>354</v>
      </c>
      <c r="B355" s="9">
        <v>1080</v>
      </c>
      <c r="C355" s="9" t="s">
        <v>3022</v>
      </c>
      <c r="D355" s="9">
        <v>30000</v>
      </c>
      <c r="E355" s="9">
        <v>1</v>
      </c>
      <c r="F355" s="9" t="s">
        <v>3020</v>
      </c>
      <c r="G355" s="9" t="s">
        <v>3021</v>
      </c>
    </row>
    <row r="356" spans="1:7" x14ac:dyDescent="0.2">
      <c r="A356" s="8">
        <v>355</v>
      </c>
      <c r="B356" s="8">
        <v>1083</v>
      </c>
      <c r="C356" s="8" t="s">
        <v>3019</v>
      </c>
      <c r="D356" s="8">
        <v>20000</v>
      </c>
      <c r="E356" s="8">
        <v>1</v>
      </c>
      <c r="F356" s="8" t="s">
        <v>3024</v>
      </c>
      <c r="G356" s="8" t="s">
        <v>3021</v>
      </c>
    </row>
    <row r="357" spans="1:7" x14ac:dyDescent="0.2">
      <c r="A357" s="9">
        <v>356</v>
      </c>
      <c r="B357" s="9">
        <v>1085</v>
      </c>
      <c r="C357" s="9" t="s">
        <v>3019</v>
      </c>
      <c r="D357" s="9">
        <v>40000</v>
      </c>
      <c r="E357" s="9">
        <v>1</v>
      </c>
      <c r="F357" s="9" t="s">
        <v>3027</v>
      </c>
      <c r="G357" s="9" t="s">
        <v>3021</v>
      </c>
    </row>
    <row r="358" spans="1:7" x14ac:dyDescent="0.2">
      <c r="A358" s="8">
        <v>357</v>
      </c>
      <c r="B358" s="8">
        <v>1086</v>
      </c>
      <c r="C358" s="8" t="s">
        <v>3022</v>
      </c>
      <c r="D358" s="8">
        <v>10000</v>
      </c>
      <c r="E358" s="8">
        <v>0</v>
      </c>
      <c r="F358" s="8" t="s">
        <v>3024</v>
      </c>
      <c r="G358" s="8" t="s">
        <v>3023</v>
      </c>
    </row>
    <row r="359" spans="1:7" x14ac:dyDescent="0.2">
      <c r="A359" s="9">
        <v>358</v>
      </c>
      <c r="B359" s="9">
        <v>1101</v>
      </c>
      <c r="C359" s="9" t="s">
        <v>3022</v>
      </c>
      <c r="D359" s="9">
        <v>10000</v>
      </c>
      <c r="E359" s="9">
        <v>0</v>
      </c>
      <c r="F359" s="9" t="s">
        <v>3024</v>
      </c>
      <c r="G359" s="9" t="s">
        <v>3023</v>
      </c>
    </row>
    <row r="360" spans="1:7" x14ac:dyDescent="0.2">
      <c r="A360" s="8">
        <v>359</v>
      </c>
      <c r="B360" s="8">
        <v>1103</v>
      </c>
      <c r="C360" s="8" t="s">
        <v>3022</v>
      </c>
      <c r="D360" s="8">
        <v>10000</v>
      </c>
      <c r="E360" s="8">
        <v>0</v>
      </c>
      <c r="F360" s="8" t="s">
        <v>3024</v>
      </c>
      <c r="G360" s="8" t="s">
        <v>3023</v>
      </c>
    </row>
    <row r="361" spans="1:7" x14ac:dyDescent="0.2">
      <c r="A361" s="9">
        <v>360</v>
      </c>
      <c r="B361" s="9">
        <v>1104</v>
      </c>
      <c r="C361" s="9" t="s">
        <v>3022</v>
      </c>
      <c r="D361" s="9">
        <v>10000</v>
      </c>
      <c r="E361" s="9">
        <v>0</v>
      </c>
      <c r="F361" s="9" t="s">
        <v>3024</v>
      </c>
      <c r="G361" s="9" t="s">
        <v>3023</v>
      </c>
    </row>
    <row r="362" spans="1:7" x14ac:dyDescent="0.2">
      <c r="A362" s="8">
        <v>361</v>
      </c>
      <c r="B362" s="8">
        <v>1106</v>
      </c>
      <c r="C362" s="8" t="s">
        <v>3022</v>
      </c>
      <c r="D362" s="8">
        <v>10000</v>
      </c>
      <c r="E362" s="8">
        <v>0</v>
      </c>
      <c r="F362" s="8" t="s">
        <v>3024</v>
      </c>
      <c r="G362" s="8" t="s">
        <v>3021</v>
      </c>
    </row>
    <row r="363" spans="1:7" x14ac:dyDescent="0.2">
      <c r="A363" s="9">
        <v>362</v>
      </c>
      <c r="B363" s="9">
        <v>1107</v>
      </c>
      <c r="C363" s="9" t="s">
        <v>3019</v>
      </c>
      <c r="D363" s="9">
        <v>10000</v>
      </c>
      <c r="E363" s="9">
        <v>0</v>
      </c>
      <c r="F363" s="9" t="s">
        <v>3025</v>
      </c>
      <c r="G363" s="9" t="s">
        <v>3021</v>
      </c>
    </row>
    <row r="364" spans="1:7" x14ac:dyDescent="0.2">
      <c r="A364" s="8">
        <v>363</v>
      </c>
      <c r="B364" s="8">
        <v>1108</v>
      </c>
      <c r="C364" s="8" t="s">
        <v>3019</v>
      </c>
      <c r="D364" s="8">
        <v>10000</v>
      </c>
      <c r="E364" s="8">
        <v>0</v>
      </c>
      <c r="F364" s="8" t="s">
        <v>3025</v>
      </c>
      <c r="G364" s="8" t="s">
        <v>3023</v>
      </c>
    </row>
    <row r="365" spans="1:7" x14ac:dyDescent="0.2">
      <c r="A365" s="9">
        <v>364</v>
      </c>
      <c r="B365" s="9">
        <v>1109</v>
      </c>
      <c r="C365" s="9" t="s">
        <v>3022</v>
      </c>
      <c r="D365" s="9">
        <v>10000</v>
      </c>
      <c r="E365" s="9">
        <v>0</v>
      </c>
      <c r="F365" s="9" t="s">
        <v>3025</v>
      </c>
      <c r="G365" s="9" t="s">
        <v>3023</v>
      </c>
    </row>
    <row r="366" spans="1:7" x14ac:dyDescent="0.2">
      <c r="A366" s="8">
        <v>365</v>
      </c>
      <c r="B366" s="8">
        <v>1112</v>
      </c>
      <c r="C366" s="8" t="s">
        <v>3022</v>
      </c>
      <c r="D366" s="8">
        <v>10000</v>
      </c>
      <c r="E366" s="8">
        <v>1</v>
      </c>
      <c r="F366" s="8" t="s">
        <v>3025</v>
      </c>
      <c r="G366" s="8" t="s">
        <v>3023</v>
      </c>
    </row>
    <row r="367" spans="1:7" x14ac:dyDescent="0.2">
      <c r="A367" s="9">
        <v>366</v>
      </c>
      <c r="B367" s="9">
        <v>1113</v>
      </c>
      <c r="C367" s="9" t="s">
        <v>3022</v>
      </c>
      <c r="D367" s="9">
        <v>10000</v>
      </c>
      <c r="E367" s="9">
        <v>1</v>
      </c>
      <c r="F367" s="9" t="s">
        <v>3025</v>
      </c>
      <c r="G367" s="9" t="s">
        <v>3023</v>
      </c>
    </row>
    <row r="368" spans="1:7" x14ac:dyDescent="0.2">
      <c r="A368" s="8">
        <v>367</v>
      </c>
      <c r="B368" s="8">
        <v>1117</v>
      </c>
      <c r="C368" s="8" t="s">
        <v>3019</v>
      </c>
      <c r="D368" s="8">
        <v>20000</v>
      </c>
      <c r="E368" s="8">
        <v>0</v>
      </c>
      <c r="F368" s="8" t="s">
        <v>3020</v>
      </c>
      <c r="G368" s="8" t="s">
        <v>3021</v>
      </c>
    </row>
    <row r="369" spans="1:7" x14ac:dyDescent="0.2">
      <c r="A369" s="9">
        <v>368</v>
      </c>
      <c r="B369" s="9">
        <v>1121</v>
      </c>
      <c r="C369" s="9" t="s">
        <v>3019</v>
      </c>
      <c r="D369" s="9">
        <v>20000</v>
      </c>
      <c r="E369" s="9">
        <v>0</v>
      </c>
      <c r="F369" s="9" t="s">
        <v>3020</v>
      </c>
      <c r="G369" s="9" t="s">
        <v>3021</v>
      </c>
    </row>
    <row r="370" spans="1:7" x14ac:dyDescent="0.2">
      <c r="A370" s="8">
        <v>369</v>
      </c>
      <c r="B370" s="8">
        <v>1123</v>
      </c>
      <c r="C370" s="8" t="s">
        <v>3022</v>
      </c>
      <c r="D370" s="8">
        <v>10000</v>
      </c>
      <c r="E370" s="8">
        <v>1</v>
      </c>
      <c r="F370" s="8" t="s">
        <v>3025</v>
      </c>
      <c r="G370" s="8" t="s">
        <v>3023</v>
      </c>
    </row>
    <row r="371" spans="1:7" x14ac:dyDescent="0.2">
      <c r="A371" s="9">
        <v>370</v>
      </c>
      <c r="B371" s="9">
        <v>1124</v>
      </c>
      <c r="C371" s="9" t="s">
        <v>3019</v>
      </c>
      <c r="D371" s="9">
        <v>20000</v>
      </c>
      <c r="E371" s="9">
        <v>0</v>
      </c>
      <c r="F371" s="9" t="s">
        <v>3020</v>
      </c>
      <c r="G371" s="9" t="s">
        <v>3023</v>
      </c>
    </row>
    <row r="372" spans="1:7" x14ac:dyDescent="0.2">
      <c r="A372" s="8">
        <v>371</v>
      </c>
      <c r="B372" s="8">
        <v>1127</v>
      </c>
      <c r="C372" s="8" t="s">
        <v>3019</v>
      </c>
      <c r="D372" s="8">
        <v>20000</v>
      </c>
      <c r="E372" s="8">
        <v>0</v>
      </c>
      <c r="F372" s="8" t="s">
        <v>3020</v>
      </c>
      <c r="G372" s="8" t="s">
        <v>3021</v>
      </c>
    </row>
    <row r="373" spans="1:7" x14ac:dyDescent="0.2">
      <c r="A373" s="9">
        <v>372</v>
      </c>
      <c r="B373" s="9">
        <v>1128</v>
      </c>
      <c r="C373" s="9" t="s">
        <v>3019</v>
      </c>
      <c r="D373" s="9">
        <v>20000</v>
      </c>
      <c r="E373" s="9">
        <v>0</v>
      </c>
      <c r="F373" s="9" t="s">
        <v>3020</v>
      </c>
      <c r="G373" s="9" t="s">
        <v>3021</v>
      </c>
    </row>
    <row r="374" spans="1:7" x14ac:dyDescent="0.2">
      <c r="A374" s="8">
        <v>373</v>
      </c>
      <c r="B374" s="8">
        <v>1129</v>
      </c>
      <c r="C374" s="8" t="s">
        <v>3022</v>
      </c>
      <c r="D374" s="8">
        <v>20000</v>
      </c>
      <c r="E374" s="8">
        <v>0</v>
      </c>
      <c r="F374" s="8" t="s">
        <v>3020</v>
      </c>
      <c r="G374" s="8" t="s">
        <v>3021</v>
      </c>
    </row>
    <row r="375" spans="1:7" x14ac:dyDescent="0.2">
      <c r="A375" s="9">
        <v>374</v>
      </c>
      <c r="B375" s="9">
        <v>1131</v>
      </c>
      <c r="C375" s="9" t="s">
        <v>3019</v>
      </c>
      <c r="D375" s="9">
        <v>30000</v>
      </c>
      <c r="E375" s="9">
        <v>1</v>
      </c>
      <c r="F375" s="9" t="s">
        <v>3020</v>
      </c>
      <c r="G375" s="9" t="s">
        <v>3021</v>
      </c>
    </row>
    <row r="376" spans="1:7" x14ac:dyDescent="0.2">
      <c r="A376" s="8">
        <v>375</v>
      </c>
      <c r="B376" s="8">
        <v>1132</v>
      </c>
      <c r="C376" s="8" t="s">
        <v>3022</v>
      </c>
      <c r="D376" s="8">
        <v>30000</v>
      </c>
      <c r="E376" s="8">
        <v>1</v>
      </c>
      <c r="F376" s="8" t="s">
        <v>3020</v>
      </c>
      <c r="G376" s="8" t="s">
        <v>3021</v>
      </c>
    </row>
    <row r="377" spans="1:7" x14ac:dyDescent="0.2">
      <c r="A377" s="9">
        <v>376</v>
      </c>
      <c r="B377" s="9">
        <v>1133</v>
      </c>
      <c r="C377" s="9" t="s">
        <v>3019</v>
      </c>
      <c r="D377" s="9">
        <v>30000</v>
      </c>
      <c r="E377" s="9">
        <v>1</v>
      </c>
      <c r="F377" s="9" t="s">
        <v>3020</v>
      </c>
      <c r="G377" s="9" t="s">
        <v>3021</v>
      </c>
    </row>
    <row r="378" spans="1:7" x14ac:dyDescent="0.2">
      <c r="A378" s="8">
        <v>377</v>
      </c>
      <c r="B378" s="8">
        <v>1136</v>
      </c>
      <c r="C378" s="8" t="s">
        <v>3022</v>
      </c>
      <c r="D378" s="8">
        <v>40000</v>
      </c>
      <c r="E378" s="8">
        <v>1</v>
      </c>
      <c r="F378" s="8" t="s">
        <v>3027</v>
      </c>
      <c r="G378" s="8" t="s">
        <v>3021</v>
      </c>
    </row>
    <row r="379" spans="1:7" x14ac:dyDescent="0.2">
      <c r="A379" s="9">
        <v>378</v>
      </c>
      <c r="B379" s="9">
        <v>1138</v>
      </c>
      <c r="C379" s="9" t="s">
        <v>3019</v>
      </c>
      <c r="D379" s="9">
        <v>30000</v>
      </c>
      <c r="E379" s="9">
        <v>4</v>
      </c>
      <c r="F379" s="9" t="s">
        <v>3027</v>
      </c>
      <c r="G379" s="9" t="s">
        <v>3021</v>
      </c>
    </row>
    <row r="380" spans="1:7" x14ac:dyDescent="0.2">
      <c r="A380" s="8">
        <v>379</v>
      </c>
      <c r="B380" s="8">
        <v>1142</v>
      </c>
      <c r="C380" s="8" t="s">
        <v>3022</v>
      </c>
      <c r="D380" s="8">
        <v>10000</v>
      </c>
      <c r="E380" s="8">
        <v>1</v>
      </c>
      <c r="F380" s="8" t="s">
        <v>3025</v>
      </c>
      <c r="G380" s="8" t="s">
        <v>3023</v>
      </c>
    </row>
    <row r="381" spans="1:7" x14ac:dyDescent="0.2">
      <c r="A381" s="9">
        <v>380</v>
      </c>
      <c r="B381" s="9">
        <v>1151</v>
      </c>
      <c r="C381" s="9" t="s">
        <v>3019</v>
      </c>
      <c r="D381" s="9">
        <v>10000</v>
      </c>
      <c r="E381" s="9">
        <v>1</v>
      </c>
      <c r="F381" s="9" t="s">
        <v>3025</v>
      </c>
      <c r="G381" s="9" t="s">
        <v>3021</v>
      </c>
    </row>
    <row r="382" spans="1:7" x14ac:dyDescent="0.2">
      <c r="A382" s="8">
        <v>381</v>
      </c>
      <c r="B382" s="8">
        <v>1155</v>
      </c>
      <c r="C382" s="8" t="s">
        <v>3022</v>
      </c>
      <c r="D382" s="8">
        <v>20000</v>
      </c>
      <c r="E382" s="8">
        <v>2</v>
      </c>
      <c r="F382" s="8" t="s">
        <v>3024</v>
      </c>
      <c r="G382" s="8" t="s">
        <v>3021</v>
      </c>
    </row>
    <row r="383" spans="1:7" x14ac:dyDescent="0.2">
      <c r="A383" s="9">
        <v>382</v>
      </c>
      <c r="B383" s="9">
        <v>1156</v>
      </c>
      <c r="C383" s="9" t="s">
        <v>3019</v>
      </c>
      <c r="D383" s="9">
        <v>20000</v>
      </c>
      <c r="E383" s="9">
        <v>2</v>
      </c>
      <c r="F383" s="9" t="s">
        <v>3024</v>
      </c>
      <c r="G383" s="9" t="s">
        <v>3021</v>
      </c>
    </row>
    <row r="384" spans="1:7" x14ac:dyDescent="0.2">
      <c r="A384" s="8">
        <v>383</v>
      </c>
      <c r="B384" s="8">
        <v>1159</v>
      </c>
      <c r="C384" s="8" t="s">
        <v>3019</v>
      </c>
      <c r="D384" s="8">
        <v>20000</v>
      </c>
      <c r="E384" s="8">
        <v>2</v>
      </c>
      <c r="F384" s="8" t="s">
        <v>3024</v>
      </c>
      <c r="G384" s="8" t="s">
        <v>3021</v>
      </c>
    </row>
    <row r="385" spans="1:7" x14ac:dyDescent="0.2">
      <c r="A385" s="9">
        <v>384</v>
      </c>
      <c r="B385" s="9">
        <v>1170</v>
      </c>
      <c r="C385" s="9" t="s">
        <v>3019</v>
      </c>
      <c r="D385" s="9">
        <v>30000</v>
      </c>
      <c r="E385" s="9">
        <v>3</v>
      </c>
      <c r="F385" s="9" t="s">
        <v>3027</v>
      </c>
      <c r="G385" s="9" t="s">
        <v>3021</v>
      </c>
    </row>
    <row r="386" spans="1:7" x14ac:dyDescent="0.2">
      <c r="A386" s="8">
        <v>385</v>
      </c>
      <c r="B386" s="8">
        <v>1178</v>
      </c>
      <c r="C386" s="8" t="s">
        <v>3019</v>
      </c>
      <c r="D386" s="8">
        <v>30000</v>
      </c>
      <c r="E386" s="8">
        <v>3</v>
      </c>
      <c r="F386" s="8" t="s">
        <v>3020</v>
      </c>
      <c r="G386" s="8" t="s">
        <v>3021</v>
      </c>
    </row>
    <row r="387" spans="1:7" x14ac:dyDescent="0.2">
      <c r="A387" s="9">
        <v>386</v>
      </c>
      <c r="B387" s="9">
        <v>1182</v>
      </c>
      <c r="C387" s="9" t="s">
        <v>3022</v>
      </c>
      <c r="D387" s="9">
        <v>30000</v>
      </c>
      <c r="E387" s="9">
        <v>3</v>
      </c>
      <c r="F387" s="9" t="s">
        <v>3020</v>
      </c>
      <c r="G387" s="9" t="s">
        <v>3021</v>
      </c>
    </row>
    <row r="388" spans="1:7" x14ac:dyDescent="0.2">
      <c r="A388" s="8">
        <v>387</v>
      </c>
      <c r="B388" s="8">
        <v>1183</v>
      </c>
      <c r="C388" s="8" t="s">
        <v>3019</v>
      </c>
      <c r="D388" s="8">
        <v>30000</v>
      </c>
      <c r="E388" s="8">
        <v>3</v>
      </c>
      <c r="F388" s="8" t="s">
        <v>3020</v>
      </c>
      <c r="G388" s="8" t="s">
        <v>3021</v>
      </c>
    </row>
    <row r="389" spans="1:7" x14ac:dyDescent="0.2">
      <c r="A389" s="9">
        <v>388</v>
      </c>
      <c r="B389" s="9">
        <v>1185</v>
      </c>
      <c r="C389" s="9" t="s">
        <v>3022</v>
      </c>
      <c r="D389" s="9">
        <v>40000</v>
      </c>
      <c r="E389" s="9">
        <v>3</v>
      </c>
      <c r="F389" s="9" t="s">
        <v>3027</v>
      </c>
      <c r="G389" s="9" t="s">
        <v>3021</v>
      </c>
    </row>
    <row r="390" spans="1:7" x14ac:dyDescent="0.2">
      <c r="A390" s="8">
        <v>389</v>
      </c>
      <c r="B390" s="8">
        <v>1186</v>
      </c>
      <c r="C390" s="8" t="s">
        <v>3019</v>
      </c>
      <c r="D390" s="8">
        <v>40000</v>
      </c>
      <c r="E390" s="8">
        <v>3</v>
      </c>
      <c r="F390" s="8" t="s">
        <v>3027</v>
      </c>
      <c r="G390" s="8" t="s">
        <v>3021</v>
      </c>
    </row>
    <row r="391" spans="1:7" x14ac:dyDescent="0.2">
      <c r="A391" s="9">
        <v>390</v>
      </c>
      <c r="B391" s="9">
        <v>1189</v>
      </c>
      <c r="C391" s="9" t="s">
        <v>3022</v>
      </c>
      <c r="D391" s="9">
        <v>10000</v>
      </c>
      <c r="E391" s="9">
        <v>1</v>
      </c>
      <c r="F391" s="9" t="s">
        <v>3025</v>
      </c>
      <c r="G391" s="9" t="s">
        <v>3023</v>
      </c>
    </row>
    <row r="392" spans="1:7" x14ac:dyDescent="0.2">
      <c r="A392" s="8">
        <v>391</v>
      </c>
      <c r="B392" s="8">
        <v>1191</v>
      </c>
      <c r="C392" s="8" t="s">
        <v>3022</v>
      </c>
      <c r="D392" s="8">
        <v>10000</v>
      </c>
      <c r="E392" s="8">
        <v>1</v>
      </c>
      <c r="F392" s="8" t="s">
        <v>3025</v>
      </c>
      <c r="G392" s="8" t="s">
        <v>3023</v>
      </c>
    </row>
    <row r="393" spans="1:7" x14ac:dyDescent="0.2">
      <c r="A393" s="9">
        <v>392</v>
      </c>
      <c r="B393" s="9">
        <v>1193</v>
      </c>
      <c r="C393" s="9" t="s">
        <v>3022</v>
      </c>
      <c r="D393" s="9">
        <v>10000</v>
      </c>
      <c r="E393" s="9">
        <v>2</v>
      </c>
      <c r="F393" s="9" t="s">
        <v>3025</v>
      </c>
      <c r="G393" s="9" t="s">
        <v>3021</v>
      </c>
    </row>
    <row r="394" spans="1:7" x14ac:dyDescent="0.2">
      <c r="A394" s="8">
        <v>393</v>
      </c>
      <c r="B394" s="8">
        <v>1194</v>
      </c>
      <c r="C394" s="8" t="s">
        <v>3022</v>
      </c>
      <c r="D394" s="8">
        <v>10000</v>
      </c>
      <c r="E394" s="8">
        <v>2</v>
      </c>
      <c r="F394" s="8" t="s">
        <v>3025</v>
      </c>
      <c r="G394" s="8" t="s">
        <v>3021</v>
      </c>
    </row>
    <row r="395" spans="1:7" x14ac:dyDescent="0.2">
      <c r="A395" s="9">
        <v>394</v>
      </c>
      <c r="B395" s="9">
        <v>1197</v>
      </c>
      <c r="C395" s="9" t="s">
        <v>3022</v>
      </c>
      <c r="D395" s="9">
        <v>10000</v>
      </c>
      <c r="E395" s="9">
        <v>2</v>
      </c>
      <c r="F395" s="9" t="s">
        <v>3025</v>
      </c>
      <c r="G395" s="9" t="s">
        <v>3021</v>
      </c>
    </row>
    <row r="396" spans="1:7" x14ac:dyDescent="0.2">
      <c r="A396" s="8">
        <v>395</v>
      </c>
      <c r="B396" s="8">
        <v>1199</v>
      </c>
      <c r="C396" s="8" t="s">
        <v>3022</v>
      </c>
      <c r="D396" s="8">
        <v>10000</v>
      </c>
      <c r="E396" s="8">
        <v>2</v>
      </c>
      <c r="F396" s="8" t="s">
        <v>3025</v>
      </c>
      <c r="G396" s="8" t="s">
        <v>3021</v>
      </c>
    </row>
    <row r="397" spans="1:7" x14ac:dyDescent="0.2">
      <c r="A397" s="9">
        <v>396</v>
      </c>
      <c r="B397" s="9">
        <v>1200</v>
      </c>
      <c r="C397" s="9" t="s">
        <v>3022</v>
      </c>
      <c r="D397" s="9">
        <v>30000</v>
      </c>
      <c r="E397" s="9">
        <v>0</v>
      </c>
      <c r="F397" s="9" t="s">
        <v>3020</v>
      </c>
      <c r="G397" s="9" t="s">
        <v>3021</v>
      </c>
    </row>
    <row r="398" spans="1:7" x14ac:dyDescent="0.2">
      <c r="A398" s="8">
        <v>397</v>
      </c>
      <c r="B398" s="8">
        <v>1202</v>
      </c>
      <c r="C398" s="8" t="s">
        <v>3019</v>
      </c>
      <c r="D398" s="8">
        <v>10000</v>
      </c>
      <c r="E398" s="8">
        <v>2</v>
      </c>
      <c r="F398" s="8" t="s">
        <v>3025</v>
      </c>
      <c r="G398" s="8" t="s">
        <v>3023</v>
      </c>
    </row>
    <row r="399" spans="1:7" x14ac:dyDescent="0.2">
      <c r="A399" s="9">
        <v>398</v>
      </c>
      <c r="B399" s="9">
        <v>1203</v>
      </c>
      <c r="C399" s="9" t="s">
        <v>3022</v>
      </c>
      <c r="D399" s="9">
        <v>20000</v>
      </c>
      <c r="E399" s="9">
        <v>0</v>
      </c>
      <c r="F399" s="9" t="s">
        <v>3024</v>
      </c>
      <c r="G399" s="9" t="s">
        <v>3023</v>
      </c>
    </row>
    <row r="400" spans="1:7" x14ac:dyDescent="0.2">
      <c r="A400" s="8">
        <v>399</v>
      </c>
      <c r="B400" s="8">
        <v>1211</v>
      </c>
      <c r="C400" s="8" t="s">
        <v>3022</v>
      </c>
      <c r="D400" s="8">
        <v>30000</v>
      </c>
      <c r="E400" s="8">
        <v>0</v>
      </c>
      <c r="F400" s="8" t="s">
        <v>3020</v>
      </c>
      <c r="G400" s="8" t="s">
        <v>3021</v>
      </c>
    </row>
    <row r="401" spans="1:7" x14ac:dyDescent="0.2">
      <c r="A401" s="9">
        <v>400</v>
      </c>
      <c r="B401" s="9">
        <v>1212</v>
      </c>
      <c r="C401" s="9" t="s">
        <v>3022</v>
      </c>
      <c r="D401" s="9">
        <v>30000</v>
      </c>
      <c r="E401" s="9">
        <v>1</v>
      </c>
      <c r="F401" s="9" t="s">
        <v>3020</v>
      </c>
      <c r="G401" s="9" t="s">
        <v>3021</v>
      </c>
    </row>
    <row r="402" spans="1:7" x14ac:dyDescent="0.2">
      <c r="A402" s="8">
        <v>401</v>
      </c>
      <c r="B402" s="8">
        <v>1213</v>
      </c>
      <c r="C402" s="8" t="s">
        <v>3022</v>
      </c>
      <c r="D402" s="8">
        <v>40000</v>
      </c>
      <c r="E402" s="8">
        <v>0</v>
      </c>
      <c r="F402" s="8" t="s">
        <v>3027</v>
      </c>
      <c r="G402" s="8" t="s">
        <v>3021</v>
      </c>
    </row>
    <row r="403" spans="1:7" x14ac:dyDescent="0.2">
      <c r="A403" s="9">
        <v>402</v>
      </c>
      <c r="B403" s="9">
        <v>1217</v>
      </c>
      <c r="C403" s="9" t="s">
        <v>3019</v>
      </c>
      <c r="D403" s="9">
        <v>40000</v>
      </c>
      <c r="E403" s="9">
        <v>0</v>
      </c>
      <c r="F403" s="9" t="s">
        <v>3027</v>
      </c>
      <c r="G403" s="9" t="s">
        <v>3021</v>
      </c>
    </row>
    <row r="404" spans="1:7" x14ac:dyDescent="0.2">
      <c r="A404" s="8">
        <v>403</v>
      </c>
      <c r="B404" s="8">
        <v>1226</v>
      </c>
      <c r="C404" s="8" t="s">
        <v>3019</v>
      </c>
      <c r="D404" s="8">
        <v>40000</v>
      </c>
      <c r="E404" s="8">
        <v>0</v>
      </c>
      <c r="F404" s="8" t="s">
        <v>3027</v>
      </c>
      <c r="G404" s="8" t="s">
        <v>3021</v>
      </c>
    </row>
    <row r="405" spans="1:7" x14ac:dyDescent="0.2">
      <c r="A405" s="9">
        <v>404</v>
      </c>
      <c r="B405" s="9">
        <v>1227</v>
      </c>
      <c r="C405" s="9" t="s">
        <v>3022</v>
      </c>
      <c r="D405" s="9">
        <v>40000</v>
      </c>
      <c r="E405" s="9">
        <v>0</v>
      </c>
      <c r="F405" s="9" t="s">
        <v>3027</v>
      </c>
      <c r="G405" s="9" t="s">
        <v>3021</v>
      </c>
    </row>
    <row r="406" spans="1:7" x14ac:dyDescent="0.2">
      <c r="A406" s="8">
        <v>405</v>
      </c>
      <c r="B406" s="8">
        <v>1228</v>
      </c>
      <c r="C406" s="8" t="s">
        <v>3022</v>
      </c>
      <c r="D406" s="8">
        <v>10000</v>
      </c>
      <c r="E406" s="8">
        <v>3</v>
      </c>
      <c r="F406" s="8" t="s">
        <v>3024</v>
      </c>
      <c r="G406" s="8" t="s">
        <v>3023</v>
      </c>
    </row>
    <row r="407" spans="1:7" x14ac:dyDescent="0.2">
      <c r="A407" s="9">
        <v>406</v>
      </c>
      <c r="B407" s="9">
        <v>1229</v>
      </c>
      <c r="C407" s="9" t="s">
        <v>3022</v>
      </c>
      <c r="D407" s="9">
        <v>10000</v>
      </c>
      <c r="E407" s="9">
        <v>3</v>
      </c>
      <c r="F407" s="9" t="s">
        <v>3024</v>
      </c>
      <c r="G407" s="9" t="s">
        <v>3023</v>
      </c>
    </row>
    <row r="408" spans="1:7" x14ac:dyDescent="0.2">
      <c r="A408" s="8">
        <v>407</v>
      </c>
      <c r="B408" s="8">
        <v>1233</v>
      </c>
      <c r="C408" s="8" t="s">
        <v>3019</v>
      </c>
      <c r="D408" s="8">
        <v>20000</v>
      </c>
      <c r="E408" s="8">
        <v>2</v>
      </c>
      <c r="F408" s="8" t="s">
        <v>3024</v>
      </c>
      <c r="G408" s="8" t="s">
        <v>3021</v>
      </c>
    </row>
    <row r="409" spans="1:7" x14ac:dyDescent="0.2">
      <c r="A409" s="9">
        <v>408</v>
      </c>
      <c r="B409" s="9">
        <v>1237</v>
      </c>
      <c r="C409" s="9" t="s">
        <v>3019</v>
      </c>
      <c r="D409" s="9">
        <v>20000</v>
      </c>
      <c r="E409" s="9">
        <v>2</v>
      </c>
      <c r="F409" s="9" t="s">
        <v>3024</v>
      </c>
      <c r="G409" s="9" t="s">
        <v>3021</v>
      </c>
    </row>
    <row r="410" spans="1:7" x14ac:dyDescent="0.2">
      <c r="A410" s="8">
        <v>409</v>
      </c>
      <c r="B410" s="8">
        <v>1238</v>
      </c>
      <c r="C410" s="8" t="s">
        <v>3019</v>
      </c>
      <c r="D410" s="8">
        <v>10000</v>
      </c>
      <c r="E410" s="8">
        <v>2</v>
      </c>
      <c r="F410" s="8" t="s">
        <v>3025</v>
      </c>
      <c r="G410" s="8" t="s">
        <v>3023</v>
      </c>
    </row>
    <row r="411" spans="1:7" x14ac:dyDescent="0.2">
      <c r="A411" s="9">
        <v>410</v>
      </c>
      <c r="B411" s="9">
        <v>1241</v>
      </c>
      <c r="C411" s="9" t="s">
        <v>3022</v>
      </c>
      <c r="D411" s="9">
        <v>10000</v>
      </c>
      <c r="E411" s="9">
        <v>2</v>
      </c>
      <c r="F411" s="9" t="s">
        <v>3025</v>
      </c>
      <c r="G411" s="9" t="s">
        <v>3021</v>
      </c>
    </row>
    <row r="412" spans="1:7" x14ac:dyDescent="0.2">
      <c r="A412" s="8">
        <v>411</v>
      </c>
      <c r="B412" s="8">
        <v>1246</v>
      </c>
      <c r="C412" s="8" t="s">
        <v>3019</v>
      </c>
      <c r="D412" s="8">
        <v>20000</v>
      </c>
      <c r="E412" s="8">
        <v>1</v>
      </c>
      <c r="F412" s="8" t="s">
        <v>3024</v>
      </c>
      <c r="G412" s="8" t="s">
        <v>3021</v>
      </c>
    </row>
    <row r="413" spans="1:7" x14ac:dyDescent="0.2">
      <c r="A413" s="9">
        <v>412</v>
      </c>
      <c r="B413" s="9">
        <v>1247</v>
      </c>
      <c r="C413" s="9" t="s">
        <v>3019</v>
      </c>
      <c r="D413" s="9">
        <v>80000</v>
      </c>
      <c r="E413" s="9">
        <v>3</v>
      </c>
      <c r="F413" s="9" t="s">
        <v>3024</v>
      </c>
      <c r="G413" s="9" t="s">
        <v>3023</v>
      </c>
    </row>
    <row r="414" spans="1:7" x14ac:dyDescent="0.2">
      <c r="A414" s="8">
        <v>413</v>
      </c>
      <c r="B414" s="8">
        <v>1250</v>
      </c>
      <c r="C414" s="8" t="s">
        <v>3022</v>
      </c>
      <c r="D414" s="8">
        <v>80000</v>
      </c>
      <c r="E414" s="8">
        <v>4</v>
      </c>
      <c r="F414" s="8" t="s">
        <v>3024</v>
      </c>
      <c r="G414" s="8" t="s">
        <v>3021</v>
      </c>
    </row>
    <row r="415" spans="1:7" x14ac:dyDescent="0.2">
      <c r="A415" s="9">
        <v>414</v>
      </c>
      <c r="B415" s="9">
        <v>1253</v>
      </c>
      <c r="C415" s="9" t="s">
        <v>3019</v>
      </c>
      <c r="D415" s="9">
        <v>80000</v>
      </c>
      <c r="E415" s="9">
        <v>4</v>
      </c>
      <c r="F415" s="9" t="s">
        <v>3024</v>
      </c>
      <c r="G415" s="9" t="s">
        <v>3023</v>
      </c>
    </row>
    <row r="416" spans="1:7" x14ac:dyDescent="0.2">
      <c r="A416" s="8">
        <v>415</v>
      </c>
      <c r="B416" s="8">
        <v>1254</v>
      </c>
      <c r="C416" s="8" t="s">
        <v>3022</v>
      </c>
      <c r="D416" s="8">
        <v>80000</v>
      </c>
      <c r="E416" s="8">
        <v>4</v>
      </c>
      <c r="F416" s="8" t="s">
        <v>3024</v>
      </c>
      <c r="G416" s="8" t="s">
        <v>3021</v>
      </c>
    </row>
    <row r="417" spans="1:7" x14ac:dyDescent="0.2">
      <c r="A417" s="9">
        <v>416</v>
      </c>
      <c r="B417" s="9">
        <v>1257</v>
      </c>
      <c r="C417" s="9" t="s">
        <v>3022</v>
      </c>
      <c r="D417" s="9">
        <v>90000</v>
      </c>
      <c r="E417" s="9">
        <v>5</v>
      </c>
      <c r="F417" s="9" t="s">
        <v>3024</v>
      </c>
      <c r="G417" s="9" t="s">
        <v>3023</v>
      </c>
    </row>
    <row r="418" spans="1:7" x14ac:dyDescent="0.2">
      <c r="A418" s="8">
        <v>417</v>
      </c>
      <c r="B418" s="8">
        <v>1259</v>
      </c>
      <c r="C418" s="8" t="s">
        <v>3019</v>
      </c>
      <c r="D418" s="8">
        <v>60000</v>
      </c>
      <c r="E418" s="8">
        <v>3</v>
      </c>
      <c r="F418" s="8" t="s">
        <v>3026</v>
      </c>
      <c r="G418" s="8" t="s">
        <v>3021</v>
      </c>
    </row>
    <row r="419" spans="1:7" x14ac:dyDescent="0.2">
      <c r="A419" s="9">
        <v>418</v>
      </c>
      <c r="B419" s="9">
        <v>1261</v>
      </c>
      <c r="C419" s="9" t="s">
        <v>3019</v>
      </c>
      <c r="D419" s="9">
        <v>70000</v>
      </c>
      <c r="E419" s="9">
        <v>5</v>
      </c>
      <c r="F419" s="9" t="s">
        <v>3025</v>
      </c>
      <c r="G419" s="9" t="s">
        <v>3021</v>
      </c>
    </row>
    <row r="420" spans="1:7" x14ac:dyDescent="0.2">
      <c r="A420" s="8">
        <v>419</v>
      </c>
      <c r="B420" s="8">
        <v>1265</v>
      </c>
      <c r="C420" s="8" t="s">
        <v>3022</v>
      </c>
      <c r="D420" s="8">
        <v>90000</v>
      </c>
      <c r="E420" s="8">
        <v>5</v>
      </c>
      <c r="F420" s="8" t="s">
        <v>3024</v>
      </c>
      <c r="G420" s="8" t="s">
        <v>3023</v>
      </c>
    </row>
    <row r="421" spans="1:7" x14ac:dyDescent="0.2">
      <c r="A421" s="9">
        <v>420</v>
      </c>
      <c r="B421" s="9">
        <v>1267</v>
      </c>
      <c r="C421" s="9" t="s">
        <v>3019</v>
      </c>
      <c r="D421" s="9">
        <v>150000</v>
      </c>
      <c r="E421" s="9">
        <v>3</v>
      </c>
      <c r="F421" s="9" t="s">
        <v>3027</v>
      </c>
      <c r="G421" s="9" t="s">
        <v>3021</v>
      </c>
    </row>
    <row r="422" spans="1:7" x14ac:dyDescent="0.2">
      <c r="A422" s="8">
        <v>421</v>
      </c>
      <c r="B422" s="8">
        <v>1271</v>
      </c>
      <c r="C422" s="8" t="s">
        <v>3019</v>
      </c>
      <c r="D422" s="8">
        <v>100000</v>
      </c>
      <c r="E422" s="8">
        <v>2</v>
      </c>
      <c r="F422" s="8" t="s">
        <v>3020</v>
      </c>
      <c r="G422" s="8" t="s">
        <v>3021</v>
      </c>
    </row>
    <row r="423" spans="1:7" x14ac:dyDescent="0.2">
      <c r="A423" s="9">
        <v>422</v>
      </c>
      <c r="B423" s="9">
        <v>1279</v>
      </c>
      <c r="C423" s="9" t="s">
        <v>3019</v>
      </c>
      <c r="D423" s="9">
        <v>110000</v>
      </c>
      <c r="E423" s="9">
        <v>3</v>
      </c>
      <c r="F423" s="9" t="s">
        <v>3020</v>
      </c>
      <c r="G423" s="9" t="s">
        <v>3021</v>
      </c>
    </row>
    <row r="424" spans="1:7" x14ac:dyDescent="0.2">
      <c r="A424" s="8">
        <v>423</v>
      </c>
      <c r="B424" s="8">
        <v>1280</v>
      </c>
      <c r="C424" s="8" t="s">
        <v>3019</v>
      </c>
      <c r="D424" s="8">
        <v>170000</v>
      </c>
      <c r="E424" s="8">
        <v>4</v>
      </c>
      <c r="F424" s="8" t="s">
        <v>3020</v>
      </c>
      <c r="G424" s="8" t="s">
        <v>3021</v>
      </c>
    </row>
    <row r="425" spans="1:7" x14ac:dyDescent="0.2">
      <c r="A425" s="9">
        <v>424</v>
      </c>
      <c r="B425" s="9">
        <v>1281</v>
      </c>
      <c r="C425" s="9" t="s">
        <v>3019</v>
      </c>
      <c r="D425" s="9">
        <v>80000</v>
      </c>
      <c r="E425" s="9">
        <v>4</v>
      </c>
      <c r="F425" s="9" t="s">
        <v>3024</v>
      </c>
      <c r="G425" s="9" t="s">
        <v>3023</v>
      </c>
    </row>
    <row r="426" spans="1:7" x14ac:dyDescent="0.2">
      <c r="A426" s="8">
        <v>425</v>
      </c>
      <c r="B426" s="8">
        <v>1282</v>
      </c>
      <c r="C426" s="8" t="s">
        <v>3019</v>
      </c>
      <c r="D426" s="8">
        <v>80000</v>
      </c>
      <c r="E426" s="8">
        <v>4</v>
      </c>
      <c r="F426" s="8" t="s">
        <v>3024</v>
      </c>
      <c r="G426" s="8" t="s">
        <v>3021</v>
      </c>
    </row>
    <row r="427" spans="1:7" x14ac:dyDescent="0.2">
      <c r="A427" s="9">
        <v>426</v>
      </c>
      <c r="B427" s="9">
        <v>1298</v>
      </c>
      <c r="C427" s="9" t="s">
        <v>3019</v>
      </c>
      <c r="D427" s="9">
        <v>90000</v>
      </c>
      <c r="E427" s="9">
        <v>4</v>
      </c>
      <c r="F427" s="9" t="s">
        <v>3025</v>
      </c>
      <c r="G427" s="9" t="s">
        <v>3021</v>
      </c>
    </row>
    <row r="428" spans="1:7" x14ac:dyDescent="0.2">
      <c r="A428" s="8">
        <v>427</v>
      </c>
      <c r="B428" s="8">
        <v>1303</v>
      </c>
      <c r="C428" s="8" t="s">
        <v>3019</v>
      </c>
      <c r="D428" s="8">
        <v>110000</v>
      </c>
      <c r="E428" s="8">
        <v>3</v>
      </c>
      <c r="F428" s="8" t="s">
        <v>3020</v>
      </c>
      <c r="G428" s="8" t="s">
        <v>3021</v>
      </c>
    </row>
    <row r="429" spans="1:7" x14ac:dyDescent="0.2">
      <c r="A429" s="9">
        <v>428</v>
      </c>
      <c r="B429" s="9">
        <v>1304</v>
      </c>
      <c r="C429" s="9" t="s">
        <v>3019</v>
      </c>
      <c r="D429" s="9">
        <v>110000</v>
      </c>
      <c r="E429" s="9">
        <v>2</v>
      </c>
      <c r="F429" s="9" t="s">
        <v>3024</v>
      </c>
      <c r="G429" s="9" t="s">
        <v>3021</v>
      </c>
    </row>
    <row r="430" spans="1:7" x14ac:dyDescent="0.2">
      <c r="A430" s="8">
        <v>429</v>
      </c>
      <c r="B430" s="8">
        <v>1305</v>
      </c>
      <c r="C430" s="8" t="s">
        <v>3022</v>
      </c>
      <c r="D430" s="8">
        <v>120000</v>
      </c>
      <c r="E430" s="8">
        <v>2</v>
      </c>
      <c r="F430" s="8" t="s">
        <v>3020</v>
      </c>
      <c r="G430" s="8" t="s">
        <v>3021</v>
      </c>
    </row>
    <row r="431" spans="1:7" x14ac:dyDescent="0.2">
      <c r="A431" s="9">
        <v>430</v>
      </c>
      <c r="B431" s="9">
        <v>1307</v>
      </c>
      <c r="C431" s="9" t="s">
        <v>3019</v>
      </c>
      <c r="D431" s="9">
        <v>80000</v>
      </c>
      <c r="E431" s="9">
        <v>4</v>
      </c>
      <c r="F431" s="9" t="s">
        <v>3024</v>
      </c>
      <c r="G431" s="9" t="s">
        <v>3021</v>
      </c>
    </row>
    <row r="432" spans="1:7" x14ac:dyDescent="0.2">
      <c r="A432" s="8">
        <v>431</v>
      </c>
      <c r="B432" s="8">
        <v>1314</v>
      </c>
      <c r="C432" s="8" t="s">
        <v>3019</v>
      </c>
      <c r="D432" s="8">
        <v>90000</v>
      </c>
      <c r="E432" s="8">
        <v>4</v>
      </c>
      <c r="F432" s="8" t="s">
        <v>3025</v>
      </c>
      <c r="G432" s="8" t="s">
        <v>3021</v>
      </c>
    </row>
    <row r="433" spans="1:7" x14ac:dyDescent="0.2">
      <c r="A433" s="9">
        <v>432</v>
      </c>
      <c r="B433" s="9">
        <v>1315</v>
      </c>
      <c r="C433" s="9" t="s">
        <v>3019</v>
      </c>
      <c r="D433" s="9">
        <v>110000</v>
      </c>
      <c r="E433" s="9">
        <v>4</v>
      </c>
      <c r="F433" s="9" t="s">
        <v>3024</v>
      </c>
      <c r="G433" s="9" t="s">
        <v>3021</v>
      </c>
    </row>
    <row r="434" spans="1:7" x14ac:dyDescent="0.2">
      <c r="A434" s="8">
        <v>433</v>
      </c>
      <c r="B434" s="8">
        <v>1316</v>
      </c>
      <c r="C434" s="8" t="s">
        <v>3019</v>
      </c>
      <c r="D434" s="8">
        <v>80000</v>
      </c>
      <c r="E434" s="8">
        <v>4</v>
      </c>
      <c r="F434" s="8" t="s">
        <v>3025</v>
      </c>
      <c r="G434" s="8" t="s">
        <v>3021</v>
      </c>
    </row>
    <row r="435" spans="1:7" x14ac:dyDescent="0.2">
      <c r="A435" s="9">
        <v>434</v>
      </c>
      <c r="B435" s="9">
        <v>1338</v>
      </c>
      <c r="C435" s="9" t="s">
        <v>3019</v>
      </c>
      <c r="D435" s="9">
        <v>80000</v>
      </c>
      <c r="E435" s="9">
        <v>5</v>
      </c>
      <c r="F435" s="9" t="s">
        <v>3025</v>
      </c>
      <c r="G435" s="9" t="s">
        <v>3023</v>
      </c>
    </row>
    <row r="436" spans="1:7" x14ac:dyDescent="0.2">
      <c r="A436" s="8">
        <v>435</v>
      </c>
      <c r="B436" s="8">
        <v>1340</v>
      </c>
      <c r="C436" s="8" t="s">
        <v>3019</v>
      </c>
      <c r="D436" s="8">
        <v>170000</v>
      </c>
      <c r="E436" s="8">
        <v>5</v>
      </c>
      <c r="F436" s="8" t="s">
        <v>3024</v>
      </c>
      <c r="G436" s="8" t="s">
        <v>3021</v>
      </c>
    </row>
    <row r="437" spans="1:7" x14ac:dyDescent="0.2">
      <c r="A437" s="9">
        <v>436</v>
      </c>
      <c r="B437" s="9">
        <v>1341</v>
      </c>
      <c r="C437" s="9" t="s">
        <v>3022</v>
      </c>
      <c r="D437" s="9">
        <v>100000</v>
      </c>
      <c r="E437" s="9">
        <v>3</v>
      </c>
      <c r="F437" s="9" t="s">
        <v>3024</v>
      </c>
      <c r="G437" s="9" t="s">
        <v>3021</v>
      </c>
    </row>
    <row r="438" spans="1:7" x14ac:dyDescent="0.2">
      <c r="A438" s="8">
        <v>437</v>
      </c>
      <c r="B438" s="8">
        <v>1347</v>
      </c>
      <c r="C438" s="8" t="s">
        <v>3019</v>
      </c>
      <c r="D438" s="8">
        <v>160000</v>
      </c>
      <c r="E438" s="8">
        <v>3</v>
      </c>
      <c r="F438" s="8" t="s">
        <v>3024</v>
      </c>
      <c r="G438" s="8" t="s">
        <v>3023</v>
      </c>
    </row>
    <row r="439" spans="1:7" x14ac:dyDescent="0.2">
      <c r="A439" s="9">
        <v>438</v>
      </c>
      <c r="B439" s="9">
        <v>1350</v>
      </c>
      <c r="C439" s="9" t="s">
        <v>3019</v>
      </c>
      <c r="D439" s="9">
        <v>90000</v>
      </c>
      <c r="E439" s="9">
        <v>4</v>
      </c>
      <c r="F439" s="9" t="s">
        <v>3025</v>
      </c>
      <c r="G439" s="9" t="s">
        <v>3021</v>
      </c>
    </row>
    <row r="440" spans="1:7" x14ac:dyDescent="0.2">
      <c r="A440" s="8">
        <v>439</v>
      </c>
      <c r="B440" s="8">
        <v>1351</v>
      </c>
      <c r="C440" s="8" t="s">
        <v>3019</v>
      </c>
      <c r="D440" s="8">
        <v>130000</v>
      </c>
      <c r="E440" s="8">
        <v>4</v>
      </c>
      <c r="F440" s="8" t="s">
        <v>3025</v>
      </c>
      <c r="G440" s="8" t="s">
        <v>3021</v>
      </c>
    </row>
    <row r="441" spans="1:7" x14ac:dyDescent="0.2">
      <c r="A441" s="9">
        <v>440</v>
      </c>
      <c r="B441" s="9">
        <v>1352</v>
      </c>
      <c r="C441" s="9" t="s">
        <v>3019</v>
      </c>
      <c r="D441" s="9">
        <v>90000</v>
      </c>
      <c r="E441" s="9">
        <v>4</v>
      </c>
      <c r="F441" s="9" t="s">
        <v>3025</v>
      </c>
      <c r="G441" s="9" t="s">
        <v>3023</v>
      </c>
    </row>
    <row r="442" spans="1:7" x14ac:dyDescent="0.2">
      <c r="A442" s="8">
        <v>441</v>
      </c>
      <c r="B442" s="8">
        <v>1354</v>
      </c>
      <c r="C442" s="8" t="s">
        <v>3019</v>
      </c>
      <c r="D442" s="8">
        <v>80000</v>
      </c>
      <c r="E442" s="8">
        <v>5</v>
      </c>
      <c r="F442" s="8" t="s">
        <v>3026</v>
      </c>
      <c r="G442" s="8" t="s">
        <v>3023</v>
      </c>
    </row>
    <row r="443" spans="1:7" x14ac:dyDescent="0.2">
      <c r="A443" s="9">
        <v>442</v>
      </c>
      <c r="B443" s="9">
        <v>1357</v>
      </c>
      <c r="C443" s="9" t="s">
        <v>3019</v>
      </c>
      <c r="D443" s="9">
        <v>90000</v>
      </c>
      <c r="E443" s="9">
        <v>5</v>
      </c>
      <c r="F443" s="9" t="s">
        <v>3026</v>
      </c>
      <c r="G443" s="9" t="s">
        <v>3023</v>
      </c>
    </row>
    <row r="444" spans="1:7" x14ac:dyDescent="0.2">
      <c r="A444" s="8">
        <v>443</v>
      </c>
      <c r="B444" s="8">
        <v>1360</v>
      </c>
      <c r="C444" s="8" t="s">
        <v>3019</v>
      </c>
      <c r="D444" s="8">
        <v>90000</v>
      </c>
      <c r="E444" s="8">
        <v>5</v>
      </c>
      <c r="F444" s="8" t="s">
        <v>3026</v>
      </c>
      <c r="G444" s="8" t="s">
        <v>3021</v>
      </c>
    </row>
    <row r="445" spans="1:7" x14ac:dyDescent="0.2">
      <c r="A445" s="9">
        <v>444</v>
      </c>
      <c r="B445" s="9">
        <v>1361</v>
      </c>
      <c r="C445" s="9" t="s">
        <v>3022</v>
      </c>
      <c r="D445" s="9">
        <v>60000</v>
      </c>
      <c r="E445" s="9">
        <v>0</v>
      </c>
      <c r="F445" s="9" t="s">
        <v>3020</v>
      </c>
      <c r="G445" s="9" t="s">
        <v>3023</v>
      </c>
    </row>
    <row r="446" spans="1:7" x14ac:dyDescent="0.2">
      <c r="A446" s="8">
        <v>445</v>
      </c>
      <c r="B446" s="8">
        <v>1363</v>
      </c>
      <c r="C446" s="8" t="s">
        <v>3019</v>
      </c>
      <c r="D446" s="8">
        <v>70000</v>
      </c>
      <c r="E446" s="8">
        <v>0</v>
      </c>
      <c r="F446" s="8" t="s">
        <v>3020</v>
      </c>
      <c r="G446" s="8" t="s">
        <v>3021</v>
      </c>
    </row>
    <row r="447" spans="1:7" x14ac:dyDescent="0.2">
      <c r="A447" s="9">
        <v>446</v>
      </c>
      <c r="B447" s="9">
        <v>1364</v>
      </c>
      <c r="C447" s="9" t="s">
        <v>3022</v>
      </c>
      <c r="D447" s="9">
        <v>70000</v>
      </c>
      <c r="E447" s="9">
        <v>0</v>
      </c>
      <c r="F447" s="9" t="s">
        <v>3020</v>
      </c>
      <c r="G447" s="9" t="s">
        <v>3023</v>
      </c>
    </row>
    <row r="448" spans="1:7" x14ac:dyDescent="0.2">
      <c r="A448" s="8">
        <v>447</v>
      </c>
      <c r="B448" s="8">
        <v>1367</v>
      </c>
      <c r="C448" s="8" t="s">
        <v>3022</v>
      </c>
      <c r="D448" s="8">
        <v>70000</v>
      </c>
      <c r="E448" s="8">
        <v>0</v>
      </c>
      <c r="F448" s="8" t="s">
        <v>3020</v>
      </c>
      <c r="G448" s="8" t="s">
        <v>3023</v>
      </c>
    </row>
    <row r="449" spans="1:7" x14ac:dyDescent="0.2">
      <c r="A449" s="9">
        <v>448</v>
      </c>
      <c r="B449" s="9">
        <v>1368</v>
      </c>
      <c r="C449" s="9" t="s">
        <v>3019</v>
      </c>
      <c r="D449" s="9">
        <v>70000</v>
      </c>
      <c r="E449" s="9">
        <v>0</v>
      </c>
      <c r="F449" s="9" t="s">
        <v>3020</v>
      </c>
      <c r="G449" s="9" t="s">
        <v>3021</v>
      </c>
    </row>
    <row r="450" spans="1:7" x14ac:dyDescent="0.2">
      <c r="A450" s="8">
        <v>449</v>
      </c>
      <c r="B450" s="8">
        <v>1369</v>
      </c>
      <c r="C450" s="8" t="s">
        <v>3022</v>
      </c>
      <c r="D450" s="8">
        <v>80000</v>
      </c>
      <c r="E450" s="8">
        <v>0</v>
      </c>
      <c r="F450" s="8" t="s">
        <v>3020</v>
      </c>
      <c r="G450" s="8" t="s">
        <v>3021</v>
      </c>
    </row>
    <row r="451" spans="1:7" x14ac:dyDescent="0.2">
      <c r="A451" s="9">
        <v>450</v>
      </c>
      <c r="B451" s="9">
        <v>1374</v>
      </c>
      <c r="C451" s="9" t="s">
        <v>3019</v>
      </c>
      <c r="D451" s="9">
        <v>80000</v>
      </c>
      <c r="E451" s="9">
        <v>0</v>
      </c>
      <c r="F451" s="9" t="s">
        <v>3020</v>
      </c>
      <c r="G451" s="9" t="s">
        <v>3021</v>
      </c>
    </row>
    <row r="452" spans="1:7" x14ac:dyDescent="0.2">
      <c r="A452" s="8">
        <v>451</v>
      </c>
      <c r="B452" s="8">
        <v>1380</v>
      </c>
      <c r="C452" s="8" t="s">
        <v>3022</v>
      </c>
      <c r="D452" s="8">
        <v>130000</v>
      </c>
      <c r="E452" s="8">
        <v>4</v>
      </c>
      <c r="F452" s="8" t="s">
        <v>3025</v>
      </c>
      <c r="G452" s="8" t="s">
        <v>3021</v>
      </c>
    </row>
    <row r="453" spans="1:7" x14ac:dyDescent="0.2">
      <c r="A453" s="9">
        <v>452</v>
      </c>
      <c r="B453" s="9">
        <v>1383</v>
      </c>
      <c r="C453" s="9" t="s">
        <v>3022</v>
      </c>
      <c r="D453" s="9">
        <v>70000</v>
      </c>
      <c r="E453" s="9">
        <v>0</v>
      </c>
      <c r="F453" s="9" t="s">
        <v>3020</v>
      </c>
      <c r="G453" s="9" t="s">
        <v>3023</v>
      </c>
    </row>
    <row r="454" spans="1:7" x14ac:dyDescent="0.2">
      <c r="A454" s="8">
        <v>453</v>
      </c>
      <c r="B454" s="8">
        <v>1384</v>
      </c>
      <c r="C454" s="8" t="s">
        <v>3022</v>
      </c>
      <c r="D454" s="8">
        <v>80000</v>
      </c>
      <c r="E454" s="8">
        <v>0</v>
      </c>
      <c r="F454" s="8" t="s">
        <v>3020</v>
      </c>
      <c r="G454" s="8" t="s">
        <v>3023</v>
      </c>
    </row>
    <row r="455" spans="1:7" x14ac:dyDescent="0.2">
      <c r="A455" s="9">
        <v>454</v>
      </c>
      <c r="B455" s="9">
        <v>1389</v>
      </c>
      <c r="C455" s="9" t="s">
        <v>3022</v>
      </c>
      <c r="D455" s="9">
        <v>80000</v>
      </c>
      <c r="E455" s="9">
        <v>0</v>
      </c>
      <c r="F455" s="9" t="s">
        <v>3020</v>
      </c>
      <c r="G455" s="9" t="s">
        <v>3023</v>
      </c>
    </row>
    <row r="456" spans="1:7" x14ac:dyDescent="0.2">
      <c r="A456" s="8">
        <v>455</v>
      </c>
      <c r="B456" s="8">
        <v>1390</v>
      </c>
      <c r="C456" s="8" t="s">
        <v>3022</v>
      </c>
      <c r="D456" s="8">
        <v>80000</v>
      </c>
      <c r="E456" s="8">
        <v>0</v>
      </c>
      <c r="F456" s="8" t="s">
        <v>3020</v>
      </c>
      <c r="G456" s="8" t="s">
        <v>3023</v>
      </c>
    </row>
    <row r="457" spans="1:7" x14ac:dyDescent="0.2">
      <c r="A457" s="9">
        <v>456</v>
      </c>
      <c r="B457" s="9">
        <v>1391</v>
      </c>
      <c r="C457" s="9" t="s">
        <v>3019</v>
      </c>
      <c r="D457" s="9">
        <v>100000</v>
      </c>
      <c r="E457" s="9">
        <v>0</v>
      </c>
      <c r="F457" s="9" t="s">
        <v>3025</v>
      </c>
      <c r="G457" s="9" t="s">
        <v>3021</v>
      </c>
    </row>
    <row r="458" spans="1:7" x14ac:dyDescent="0.2">
      <c r="A458" s="8">
        <v>457</v>
      </c>
      <c r="B458" s="8">
        <v>1402</v>
      </c>
      <c r="C458" s="8" t="s">
        <v>3019</v>
      </c>
      <c r="D458" s="8">
        <v>120000</v>
      </c>
      <c r="E458" s="8">
        <v>5</v>
      </c>
      <c r="F458" s="8" t="s">
        <v>3026</v>
      </c>
      <c r="G458" s="8" t="s">
        <v>3021</v>
      </c>
    </row>
    <row r="459" spans="1:7" x14ac:dyDescent="0.2">
      <c r="A459" s="9">
        <v>458</v>
      </c>
      <c r="B459" s="9">
        <v>1405</v>
      </c>
      <c r="C459" s="9" t="s">
        <v>3019</v>
      </c>
      <c r="D459" s="9">
        <v>90000</v>
      </c>
      <c r="E459" s="9">
        <v>0</v>
      </c>
      <c r="F459" s="9" t="s">
        <v>3020</v>
      </c>
      <c r="G459" s="9" t="s">
        <v>3021</v>
      </c>
    </row>
    <row r="460" spans="1:7" x14ac:dyDescent="0.2">
      <c r="A460" s="8">
        <v>459</v>
      </c>
      <c r="B460" s="8">
        <v>1410</v>
      </c>
      <c r="C460" s="8" t="s">
        <v>3019</v>
      </c>
      <c r="D460" s="8">
        <v>100000</v>
      </c>
      <c r="E460" s="8">
        <v>0</v>
      </c>
      <c r="F460" s="8" t="s">
        <v>3025</v>
      </c>
      <c r="G460" s="8" t="s">
        <v>3021</v>
      </c>
    </row>
    <row r="461" spans="1:7" x14ac:dyDescent="0.2">
      <c r="A461" s="9">
        <v>460</v>
      </c>
      <c r="B461" s="9">
        <v>1412</v>
      </c>
      <c r="C461" s="9" t="s">
        <v>3022</v>
      </c>
      <c r="D461" s="9">
        <v>80000</v>
      </c>
      <c r="E461" s="9">
        <v>0</v>
      </c>
      <c r="F461" s="9" t="s">
        <v>3020</v>
      </c>
      <c r="G461" s="9" t="s">
        <v>3023</v>
      </c>
    </row>
    <row r="462" spans="1:7" x14ac:dyDescent="0.2">
      <c r="A462" s="8">
        <v>461</v>
      </c>
      <c r="B462" s="8">
        <v>1413</v>
      </c>
      <c r="C462" s="8" t="s">
        <v>3022</v>
      </c>
      <c r="D462" s="8">
        <v>90000</v>
      </c>
      <c r="E462" s="8">
        <v>0</v>
      </c>
      <c r="F462" s="8" t="s">
        <v>3020</v>
      </c>
      <c r="G462" s="8" t="s">
        <v>3023</v>
      </c>
    </row>
    <row r="463" spans="1:7" x14ac:dyDescent="0.2">
      <c r="A463" s="9">
        <v>462</v>
      </c>
      <c r="B463" s="9">
        <v>1416</v>
      </c>
      <c r="C463" s="9" t="s">
        <v>3022</v>
      </c>
      <c r="D463" s="9">
        <v>90000</v>
      </c>
      <c r="E463" s="9">
        <v>0</v>
      </c>
      <c r="F463" s="9" t="s">
        <v>3020</v>
      </c>
      <c r="G463" s="9" t="s">
        <v>3023</v>
      </c>
    </row>
    <row r="464" spans="1:7" x14ac:dyDescent="0.2">
      <c r="A464" s="8">
        <v>463</v>
      </c>
      <c r="B464" s="8">
        <v>1418</v>
      </c>
      <c r="C464" s="8" t="s">
        <v>3019</v>
      </c>
      <c r="D464" s="8">
        <v>110000</v>
      </c>
      <c r="E464" s="8">
        <v>0</v>
      </c>
      <c r="F464" s="8" t="s">
        <v>3025</v>
      </c>
      <c r="G464" s="8" t="s">
        <v>3021</v>
      </c>
    </row>
    <row r="465" spans="1:7" x14ac:dyDescent="0.2">
      <c r="A465" s="9">
        <v>464</v>
      </c>
      <c r="B465" s="9">
        <v>1419</v>
      </c>
      <c r="C465" s="9" t="s">
        <v>3019</v>
      </c>
      <c r="D465" s="9">
        <v>110000</v>
      </c>
      <c r="E465" s="9">
        <v>0</v>
      </c>
      <c r="F465" s="9" t="s">
        <v>3025</v>
      </c>
      <c r="G465" s="9" t="s">
        <v>3023</v>
      </c>
    </row>
    <row r="466" spans="1:7" x14ac:dyDescent="0.2">
      <c r="A466" s="8">
        <v>465</v>
      </c>
      <c r="B466" s="8">
        <v>1424</v>
      </c>
      <c r="C466" s="8" t="s">
        <v>3019</v>
      </c>
      <c r="D466" s="8">
        <v>90000</v>
      </c>
      <c r="E466" s="8">
        <v>0</v>
      </c>
      <c r="F466" s="8" t="s">
        <v>3020</v>
      </c>
      <c r="G466" s="8" t="s">
        <v>3021</v>
      </c>
    </row>
    <row r="467" spans="1:7" x14ac:dyDescent="0.2">
      <c r="A467" s="9">
        <v>466</v>
      </c>
      <c r="B467" s="9">
        <v>1425</v>
      </c>
      <c r="C467" s="9" t="s">
        <v>3019</v>
      </c>
      <c r="D467" s="9">
        <v>90000</v>
      </c>
      <c r="E467" s="9">
        <v>0</v>
      </c>
      <c r="F467" s="9" t="s">
        <v>3020</v>
      </c>
      <c r="G467" s="9" t="s">
        <v>3023</v>
      </c>
    </row>
    <row r="468" spans="1:7" x14ac:dyDescent="0.2">
      <c r="A468" s="8">
        <v>467</v>
      </c>
      <c r="B468" s="8">
        <v>1427</v>
      </c>
      <c r="C468" s="8" t="s">
        <v>3019</v>
      </c>
      <c r="D468" s="8">
        <v>150000</v>
      </c>
      <c r="E468" s="8">
        <v>0</v>
      </c>
      <c r="F468" s="8" t="s">
        <v>3026</v>
      </c>
      <c r="G468" s="8" t="s">
        <v>3021</v>
      </c>
    </row>
    <row r="469" spans="1:7" x14ac:dyDescent="0.2">
      <c r="A469" s="9">
        <v>468</v>
      </c>
      <c r="B469" s="9">
        <v>1432</v>
      </c>
      <c r="C469" s="9" t="s">
        <v>3019</v>
      </c>
      <c r="D469" s="9">
        <v>170000</v>
      </c>
      <c r="E469" s="9">
        <v>1</v>
      </c>
      <c r="F469" s="9" t="s">
        <v>3027</v>
      </c>
      <c r="G469" s="9" t="s">
        <v>3021</v>
      </c>
    </row>
    <row r="470" spans="1:7" x14ac:dyDescent="0.2">
      <c r="A470" s="8">
        <v>469</v>
      </c>
      <c r="B470" s="8">
        <v>1433</v>
      </c>
      <c r="C470" s="8" t="s">
        <v>3019</v>
      </c>
      <c r="D470" s="8">
        <v>40000</v>
      </c>
      <c r="E470" s="8">
        <v>1</v>
      </c>
      <c r="F470" s="8" t="s">
        <v>3020</v>
      </c>
      <c r="G470" s="8" t="s">
        <v>3021</v>
      </c>
    </row>
    <row r="471" spans="1:7" x14ac:dyDescent="0.2">
      <c r="A471" s="9">
        <v>470</v>
      </c>
      <c r="B471" s="9">
        <v>1438</v>
      </c>
      <c r="C471" s="9" t="s">
        <v>3022</v>
      </c>
      <c r="D471" s="9">
        <v>10000</v>
      </c>
      <c r="E471" s="9">
        <v>0</v>
      </c>
      <c r="F471" s="9" t="s">
        <v>3026</v>
      </c>
      <c r="G471" s="9" t="s">
        <v>3023</v>
      </c>
    </row>
    <row r="472" spans="1:7" x14ac:dyDescent="0.2">
      <c r="A472" s="8">
        <v>471</v>
      </c>
      <c r="B472" s="8">
        <v>1439</v>
      </c>
      <c r="C472" s="8" t="s">
        <v>3022</v>
      </c>
      <c r="D472" s="8">
        <v>20000</v>
      </c>
      <c r="E472" s="8">
        <v>0</v>
      </c>
      <c r="F472" s="8" t="s">
        <v>3026</v>
      </c>
      <c r="G472" s="8" t="s">
        <v>3023</v>
      </c>
    </row>
    <row r="473" spans="1:7" x14ac:dyDescent="0.2">
      <c r="A473" s="9">
        <v>472</v>
      </c>
      <c r="B473" s="9">
        <v>1442</v>
      </c>
      <c r="C473" s="9" t="s">
        <v>3022</v>
      </c>
      <c r="D473" s="9">
        <v>30000</v>
      </c>
      <c r="E473" s="9">
        <v>0</v>
      </c>
      <c r="F473" s="9" t="s">
        <v>3024</v>
      </c>
      <c r="G473" s="9" t="s">
        <v>3021</v>
      </c>
    </row>
    <row r="474" spans="1:7" x14ac:dyDescent="0.2">
      <c r="A474" s="8">
        <v>473</v>
      </c>
      <c r="B474" s="8">
        <v>1450</v>
      </c>
      <c r="C474" s="8" t="s">
        <v>3022</v>
      </c>
      <c r="D474" s="8">
        <v>60000</v>
      </c>
      <c r="E474" s="8">
        <v>3</v>
      </c>
      <c r="F474" s="8" t="s">
        <v>3020</v>
      </c>
      <c r="G474" s="8" t="s">
        <v>3021</v>
      </c>
    </row>
    <row r="475" spans="1:7" x14ac:dyDescent="0.2">
      <c r="A475" s="9">
        <v>474</v>
      </c>
      <c r="B475" s="9">
        <v>1459</v>
      </c>
      <c r="C475" s="9" t="s">
        <v>3022</v>
      </c>
      <c r="D475" s="9">
        <v>20000</v>
      </c>
      <c r="E475" s="9">
        <v>0</v>
      </c>
      <c r="F475" s="9" t="s">
        <v>3026</v>
      </c>
      <c r="G475" s="9" t="s">
        <v>3023</v>
      </c>
    </row>
    <row r="476" spans="1:7" x14ac:dyDescent="0.2">
      <c r="A476" s="8">
        <v>475</v>
      </c>
      <c r="B476" s="8">
        <v>1461</v>
      </c>
      <c r="C476" s="8" t="s">
        <v>3022</v>
      </c>
      <c r="D476" s="8">
        <v>20000</v>
      </c>
      <c r="E476" s="8">
        <v>0</v>
      </c>
      <c r="F476" s="8" t="s">
        <v>3026</v>
      </c>
      <c r="G476" s="8" t="s">
        <v>3021</v>
      </c>
    </row>
    <row r="477" spans="1:7" x14ac:dyDescent="0.2">
      <c r="A477" s="9">
        <v>476</v>
      </c>
      <c r="B477" s="9">
        <v>1466</v>
      </c>
      <c r="C477" s="9" t="s">
        <v>3022</v>
      </c>
      <c r="D477" s="9">
        <v>30000</v>
      </c>
      <c r="E477" s="9">
        <v>0</v>
      </c>
      <c r="F477" s="9" t="s">
        <v>3025</v>
      </c>
      <c r="G477" s="9" t="s">
        <v>3023</v>
      </c>
    </row>
    <row r="478" spans="1:7" x14ac:dyDescent="0.2">
      <c r="A478" s="8">
        <v>477</v>
      </c>
      <c r="B478" s="8">
        <v>1469</v>
      </c>
      <c r="C478" s="8" t="s">
        <v>3019</v>
      </c>
      <c r="D478" s="8">
        <v>40000</v>
      </c>
      <c r="E478" s="8">
        <v>1</v>
      </c>
      <c r="F478" s="8" t="s">
        <v>3020</v>
      </c>
      <c r="G478" s="8" t="s">
        <v>3021</v>
      </c>
    </row>
    <row r="479" spans="1:7" x14ac:dyDescent="0.2">
      <c r="A479" s="9">
        <v>478</v>
      </c>
      <c r="B479" s="9">
        <v>1471</v>
      </c>
      <c r="C479" s="9" t="s">
        <v>3022</v>
      </c>
      <c r="D479" s="9">
        <v>30000</v>
      </c>
      <c r="E479" s="9">
        <v>0</v>
      </c>
      <c r="F479" s="9" t="s">
        <v>3025</v>
      </c>
      <c r="G479" s="9" t="s">
        <v>3023</v>
      </c>
    </row>
    <row r="480" spans="1:7" x14ac:dyDescent="0.2">
      <c r="A480" s="8">
        <v>479</v>
      </c>
      <c r="B480" s="8">
        <v>1472</v>
      </c>
      <c r="C480" s="8" t="s">
        <v>3022</v>
      </c>
      <c r="D480" s="8">
        <v>30000</v>
      </c>
      <c r="E480" s="8">
        <v>0</v>
      </c>
      <c r="F480" s="8" t="s">
        <v>3025</v>
      </c>
      <c r="G480" s="8" t="s">
        <v>3023</v>
      </c>
    </row>
    <row r="481" spans="1:7" x14ac:dyDescent="0.2">
      <c r="A481" s="9">
        <v>480</v>
      </c>
      <c r="B481" s="9">
        <v>1473</v>
      </c>
      <c r="C481" s="9" t="s">
        <v>3019</v>
      </c>
      <c r="D481" s="9">
        <v>40000</v>
      </c>
      <c r="E481" s="9">
        <v>1</v>
      </c>
      <c r="F481" s="9" t="s">
        <v>3020</v>
      </c>
      <c r="G481" s="9" t="s">
        <v>3021</v>
      </c>
    </row>
    <row r="482" spans="1:7" x14ac:dyDescent="0.2">
      <c r="A482" s="8">
        <v>481</v>
      </c>
      <c r="B482" s="8">
        <v>1481</v>
      </c>
      <c r="C482" s="8" t="s">
        <v>3019</v>
      </c>
      <c r="D482" s="8">
        <v>40000</v>
      </c>
      <c r="E482" s="8">
        <v>1</v>
      </c>
      <c r="F482" s="8" t="s">
        <v>3020</v>
      </c>
      <c r="G482" s="8" t="s">
        <v>3021</v>
      </c>
    </row>
    <row r="483" spans="1:7" x14ac:dyDescent="0.2">
      <c r="A483" s="9">
        <v>482</v>
      </c>
      <c r="B483" s="9">
        <v>1482</v>
      </c>
      <c r="C483" s="9" t="s">
        <v>3019</v>
      </c>
      <c r="D483" s="9">
        <v>40000</v>
      </c>
      <c r="E483" s="9">
        <v>1</v>
      </c>
      <c r="F483" s="9" t="s">
        <v>3020</v>
      </c>
      <c r="G483" s="9" t="s">
        <v>3021</v>
      </c>
    </row>
    <row r="484" spans="1:7" x14ac:dyDescent="0.2">
      <c r="A484" s="8">
        <v>483</v>
      </c>
      <c r="B484" s="8">
        <v>1484</v>
      </c>
      <c r="C484" s="8" t="s">
        <v>3022</v>
      </c>
      <c r="D484" s="8">
        <v>30000</v>
      </c>
      <c r="E484" s="8">
        <v>0</v>
      </c>
      <c r="F484" s="8" t="s">
        <v>3025</v>
      </c>
      <c r="G484" s="8" t="s">
        <v>3023</v>
      </c>
    </row>
    <row r="485" spans="1:7" x14ac:dyDescent="0.2">
      <c r="A485" s="9">
        <v>484</v>
      </c>
      <c r="B485" s="9">
        <v>1485</v>
      </c>
      <c r="C485" s="9" t="s">
        <v>3019</v>
      </c>
      <c r="D485" s="9">
        <v>40000</v>
      </c>
      <c r="E485" s="9">
        <v>1</v>
      </c>
      <c r="F485" s="9" t="s">
        <v>3020</v>
      </c>
      <c r="G485" s="9" t="s">
        <v>3021</v>
      </c>
    </row>
    <row r="486" spans="1:7" x14ac:dyDescent="0.2">
      <c r="A486" s="8">
        <v>485</v>
      </c>
      <c r="B486" s="8">
        <v>1492</v>
      </c>
      <c r="C486" s="8" t="s">
        <v>3022</v>
      </c>
      <c r="D486" s="8">
        <v>40000</v>
      </c>
      <c r="E486" s="8">
        <v>2</v>
      </c>
      <c r="F486" s="8" t="s">
        <v>3024</v>
      </c>
      <c r="G486" s="8" t="s">
        <v>3021</v>
      </c>
    </row>
    <row r="487" spans="1:7" x14ac:dyDescent="0.2">
      <c r="A487" s="9">
        <v>486</v>
      </c>
      <c r="B487" s="9">
        <v>1494</v>
      </c>
      <c r="C487" s="9" t="s">
        <v>3019</v>
      </c>
      <c r="D487" s="9">
        <v>40000</v>
      </c>
      <c r="E487" s="9">
        <v>2</v>
      </c>
      <c r="F487" s="9" t="s">
        <v>3024</v>
      </c>
      <c r="G487" s="9" t="s">
        <v>3023</v>
      </c>
    </row>
    <row r="488" spans="1:7" x14ac:dyDescent="0.2">
      <c r="A488" s="8">
        <v>487</v>
      </c>
      <c r="B488" s="8">
        <v>1497</v>
      </c>
      <c r="C488" s="8" t="s">
        <v>3022</v>
      </c>
      <c r="D488" s="8">
        <v>10000</v>
      </c>
      <c r="E488" s="8">
        <v>0</v>
      </c>
      <c r="F488" s="8" t="s">
        <v>3026</v>
      </c>
      <c r="G488" s="8" t="s">
        <v>3021</v>
      </c>
    </row>
    <row r="489" spans="1:7" x14ac:dyDescent="0.2">
      <c r="A489" s="9">
        <v>488</v>
      </c>
      <c r="B489" s="9">
        <v>1499</v>
      </c>
      <c r="C489" s="9" t="s">
        <v>3022</v>
      </c>
      <c r="D489" s="9">
        <v>10000</v>
      </c>
      <c r="E489" s="9">
        <v>0</v>
      </c>
      <c r="F489" s="9" t="s">
        <v>3026</v>
      </c>
      <c r="G489" s="9" t="s">
        <v>3023</v>
      </c>
    </row>
    <row r="490" spans="1:7" x14ac:dyDescent="0.2">
      <c r="A490" s="8">
        <v>489</v>
      </c>
      <c r="B490" s="8">
        <v>1502</v>
      </c>
      <c r="C490" s="8" t="s">
        <v>3022</v>
      </c>
      <c r="D490" s="8">
        <v>20000</v>
      </c>
      <c r="E490" s="8">
        <v>0</v>
      </c>
      <c r="F490" s="8" t="s">
        <v>3026</v>
      </c>
      <c r="G490" s="8" t="s">
        <v>3021</v>
      </c>
    </row>
    <row r="491" spans="1:7" x14ac:dyDescent="0.2">
      <c r="A491" s="9">
        <v>490</v>
      </c>
      <c r="B491" s="9">
        <v>1505</v>
      </c>
      <c r="C491" s="9" t="s">
        <v>3022</v>
      </c>
      <c r="D491" s="9">
        <v>20000</v>
      </c>
      <c r="E491" s="9">
        <v>0</v>
      </c>
      <c r="F491" s="9" t="s">
        <v>3026</v>
      </c>
      <c r="G491" s="9" t="s">
        <v>3023</v>
      </c>
    </row>
    <row r="492" spans="1:7" x14ac:dyDescent="0.2">
      <c r="A492" s="8">
        <v>491</v>
      </c>
      <c r="B492" s="8">
        <v>1511</v>
      </c>
      <c r="C492" s="8" t="s">
        <v>3022</v>
      </c>
      <c r="D492" s="8">
        <v>20000</v>
      </c>
      <c r="E492" s="8">
        <v>0</v>
      </c>
      <c r="F492" s="8" t="s">
        <v>3026</v>
      </c>
      <c r="G492" s="8" t="s">
        <v>3023</v>
      </c>
    </row>
    <row r="493" spans="1:7" x14ac:dyDescent="0.2">
      <c r="A493" s="9">
        <v>492</v>
      </c>
      <c r="B493" s="9">
        <v>1519</v>
      </c>
      <c r="C493" s="9" t="s">
        <v>3019</v>
      </c>
      <c r="D493" s="9">
        <v>20000</v>
      </c>
      <c r="E493" s="9">
        <v>0</v>
      </c>
      <c r="F493" s="9" t="s">
        <v>3026</v>
      </c>
      <c r="G493" s="9" t="s">
        <v>3023</v>
      </c>
    </row>
    <row r="494" spans="1:7" x14ac:dyDescent="0.2">
      <c r="A494" s="8">
        <v>493</v>
      </c>
      <c r="B494" s="8">
        <v>1522</v>
      </c>
      <c r="C494" s="8" t="s">
        <v>3022</v>
      </c>
      <c r="D494" s="8">
        <v>30000</v>
      </c>
      <c r="E494" s="8">
        <v>0</v>
      </c>
      <c r="F494" s="8" t="s">
        <v>3025</v>
      </c>
      <c r="G494" s="8" t="s">
        <v>3023</v>
      </c>
    </row>
    <row r="495" spans="1:7" x14ac:dyDescent="0.2">
      <c r="A495" s="9">
        <v>494</v>
      </c>
      <c r="B495" s="9">
        <v>1526</v>
      </c>
      <c r="C495" s="9" t="s">
        <v>3022</v>
      </c>
      <c r="D495" s="9">
        <v>40000</v>
      </c>
      <c r="E495" s="9">
        <v>2</v>
      </c>
      <c r="F495" s="9" t="s">
        <v>3024</v>
      </c>
      <c r="G495" s="9" t="s">
        <v>3021</v>
      </c>
    </row>
    <row r="496" spans="1:7" x14ac:dyDescent="0.2">
      <c r="A496" s="8">
        <v>495</v>
      </c>
      <c r="B496" s="8">
        <v>1527</v>
      </c>
      <c r="C496" s="8" t="s">
        <v>3022</v>
      </c>
      <c r="D496" s="8">
        <v>40000</v>
      </c>
      <c r="E496" s="8">
        <v>2</v>
      </c>
      <c r="F496" s="8" t="s">
        <v>3024</v>
      </c>
      <c r="G496" s="8" t="s">
        <v>3021</v>
      </c>
    </row>
    <row r="497" spans="1:7" x14ac:dyDescent="0.2">
      <c r="A497" s="9">
        <v>496</v>
      </c>
      <c r="B497" s="9">
        <v>1528</v>
      </c>
      <c r="C497" s="9" t="s">
        <v>3022</v>
      </c>
      <c r="D497" s="9">
        <v>40000</v>
      </c>
      <c r="E497" s="9">
        <v>2</v>
      </c>
      <c r="F497" s="9" t="s">
        <v>3024</v>
      </c>
      <c r="G497" s="9" t="s">
        <v>3021</v>
      </c>
    </row>
    <row r="498" spans="1:7" x14ac:dyDescent="0.2">
      <c r="A498" s="8">
        <v>497</v>
      </c>
      <c r="B498" s="8">
        <v>1531</v>
      </c>
      <c r="C498" s="8" t="s">
        <v>3022</v>
      </c>
      <c r="D498" s="8">
        <v>40000</v>
      </c>
      <c r="E498" s="8">
        <v>2</v>
      </c>
      <c r="F498" s="8" t="s">
        <v>3024</v>
      </c>
      <c r="G498" s="8" t="s">
        <v>3021</v>
      </c>
    </row>
    <row r="499" spans="1:7" x14ac:dyDescent="0.2">
      <c r="A499" s="9">
        <v>498</v>
      </c>
      <c r="B499" s="9">
        <v>1533</v>
      </c>
      <c r="C499" s="9" t="s">
        <v>3022</v>
      </c>
      <c r="D499" s="9">
        <v>40000</v>
      </c>
      <c r="E499" s="9">
        <v>2</v>
      </c>
      <c r="F499" s="9" t="s">
        <v>3024</v>
      </c>
      <c r="G499" s="9" t="s">
        <v>3021</v>
      </c>
    </row>
    <row r="500" spans="1:7" x14ac:dyDescent="0.2">
      <c r="A500" s="8">
        <v>499</v>
      </c>
      <c r="B500" s="8">
        <v>1548</v>
      </c>
      <c r="C500" s="8" t="s">
        <v>3022</v>
      </c>
      <c r="D500" s="8">
        <v>40000</v>
      </c>
      <c r="E500" s="8">
        <v>3</v>
      </c>
      <c r="F500" s="8" t="s">
        <v>3024</v>
      </c>
      <c r="G500" s="8" t="s">
        <v>3021</v>
      </c>
    </row>
    <row r="501" spans="1:7" x14ac:dyDescent="0.2">
      <c r="A501" s="9">
        <v>500</v>
      </c>
      <c r="B501" s="9">
        <v>1551</v>
      </c>
      <c r="C501" s="9" t="s">
        <v>3022</v>
      </c>
      <c r="D501" s="9">
        <v>40000</v>
      </c>
      <c r="E501" s="9">
        <v>3</v>
      </c>
      <c r="F501" s="9" t="s">
        <v>3024</v>
      </c>
      <c r="G501" s="9" t="s">
        <v>3021</v>
      </c>
    </row>
    <row r="502" spans="1:7" x14ac:dyDescent="0.2">
      <c r="A502" s="8">
        <v>501</v>
      </c>
      <c r="B502" s="8">
        <v>1552</v>
      </c>
      <c r="C502" s="8" t="s">
        <v>3022</v>
      </c>
      <c r="D502" s="8">
        <v>40000</v>
      </c>
      <c r="E502" s="8">
        <v>0</v>
      </c>
      <c r="F502" s="8" t="s">
        <v>3027</v>
      </c>
      <c r="G502" s="8" t="s">
        <v>3021</v>
      </c>
    </row>
    <row r="503" spans="1:7" x14ac:dyDescent="0.2">
      <c r="A503" s="9">
        <v>502</v>
      </c>
      <c r="B503" s="9">
        <v>1553</v>
      </c>
      <c r="C503" s="9" t="s">
        <v>3022</v>
      </c>
      <c r="D503" s="9">
        <v>40000</v>
      </c>
      <c r="E503" s="9">
        <v>3</v>
      </c>
      <c r="F503" s="9" t="s">
        <v>3024</v>
      </c>
      <c r="G503" s="9" t="s">
        <v>3021</v>
      </c>
    </row>
    <row r="504" spans="1:7" x14ac:dyDescent="0.2">
      <c r="A504" s="8">
        <v>503</v>
      </c>
      <c r="B504" s="8">
        <v>1554</v>
      </c>
      <c r="C504" s="8" t="s">
        <v>3022</v>
      </c>
      <c r="D504" s="8">
        <v>40000</v>
      </c>
      <c r="E504" s="8">
        <v>4</v>
      </c>
      <c r="F504" s="8" t="s">
        <v>3024</v>
      </c>
      <c r="G504" s="8" t="s">
        <v>3021</v>
      </c>
    </row>
    <row r="505" spans="1:7" x14ac:dyDescent="0.2">
      <c r="A505" s="9">
        <v>504</v>
      </c>
      <c r="B505" s="9">
        <v>1556</v>
      </c>
      <c r="C505" s="9" t="s">
        <v>3019</v>
      </c>
      <c r="D505" s="9">
        <v>50000</v>
      </c>
      <c r="E505" s="9">
        <v>1</v>
      </c>
      <c r="F505" s="9" t="s">
        <v>3027</v>
      </c>
      <c r="G505" s="9" t="s">
        <v>3021</v>
      </c>
    </row>
    <row r="506" spans="1:7" x14ac:dyDescent="0.2">
      <c r="A506" s="8">
        <v>505</v>
      </c>
      <c r="B506" s="8">
        <v>1557</v>
      </c>
      <c r="C506" s="8" t="s">
        <v>3019</v>
      </c>
      <c r="D506" s="8">
        <v>40000</v>
      </c>
      <c r="E506" s="8">
        <v>1</v>
      </c>
      <c r="F506" s="8" t="s">
        <v>3020</v>
      </c>
      <c r="G506" s="8" t="s">
        <v>3021</v>
      </c>
    </row>
    <row r="507" spans="1:7" x14ac:dyDescent="0.2">
      <c r="A507" s="9">
        <v>506</v>
      </c>
      <c r="B507" s="9">
        <v>1559</v>
      </c>
      <c r="C507" s="9" t="s">
        <v>3022</v>
      </c>
      <c r="D507" s="9">
        <v>60000</v>
      </c>
      <c r="E507" s="9">
        <v>0</v>
      </c>
      <c r="F507" s="9" t="s">
        <v>3027</v>
      </c>
      <c r="G507" s="9" t="s">
        <v>3021</v>
      </c>
    </row>
    <row r="508" spans="1:7" x14ac:dyDescent="0.2">
      <c r="A508" s="8">
        <v>507</v>
      </c>
      <c r="B508" s="8">
        <v>1561</v>
      </c>
      <c r="C508" s="8" t="s">
        <v>3022</v>
      </c>
      <c r="D508" s="8">
        <v>60000</v>
      </c>
      <c r="E508" s="8">
        <v>0</v>
      </c>
      <c r="F508" s="8" t="s">
        <v>3027</v>
      </c>
      <c r="G508" s="8" t="s">
        <v>3023</v>
      </c>
    </row>
    <row r="509" spans="1:7" x14ac:dyDescent="0.2">
      <c r="A509" s="9">
        <v>508</v>
      </c>
      <c r="B509" s="9">
        <v>1574</v>
      </c>
      <c r="C509" s="9" t="s">
        <v>3022</v>
      </c>
      <c r="D509" s="9">
        <v>60000</v>
      </c>
      <c r="E509" s="9">
        <v>0</v>
      </c>
      <c r="F509" s="9" t="s">
        <v>3027</v>
      </c>
      <c r="G509" s="9" t="s">
        <v>3021</v>
      </c>
    </row>
    <row r="510" spans="1:7" x14ac:dyDescent="0.2">
      <c r="A510" s="8">
        <v>509</v>
      </c>
      <c r="B510" s="8">
        <v>1580</v>
      </c>
      <c r="C510" s="8" t="s">
        <v>3022</v>
      </c>
      <c r="D510" s="8">
        <v>60000</v>
      </c>
      <c r="E510" s="8">
        <v>0</v>
      </c>
      <c r="F510" s="8" t="s">
        <v>3027</v>
      </c>
      <c r="G510" s="8" t="s">
        <v>3021</v>
      </c>
    </row>
    <row r="511" spans="1:7" x14ac:dyDescent="0.2">
      <c r="A511" s="9">
        <v>510</v>
      </c>
      <c r="B511" s="9">
        <v>1590</v>
      </c>
      <c r="C511" s="9" t="s">
        <v>3019</v>
      </c>
      <c r="D511" s="9">
        <v>30000</v>
      </c>
      <c r="E511" s="9">
        <v>1</v>
      </c>
      <c r="F511" s="9" t="s">
        <v>3020</v>
      </c>
      <c r="G511" s="9" t="s">
        <v>3021</v>
      </c>
    </row>
    <row r="512" spans="1:7" x14ac:dyDescent="0.2">
      <c r="A512" s="8">
        <v>511</v>
      </c>
      <c r="B512" s="8">
        <v>1593</v>
      </c>
      <c r="C512" s="8" t="s">
        <v>3019</v>
      </c>
      <c r="D512" s="8">
        <v>30000</v>
      </c>
      <c r="E512" s="8">
        <v>1</v>
      </c>
      <c r="F512" s="8" t="s">
        <v>3020</v>
      </c>
      <c r="G512" s="8" t="s">
        <v>3021</v>
      </c>
    </row>
    <row r="513" spans="1:7" x14ac:dyDescent="0.2">
      <c r="A513" s="9">
        <v>512</v>
      </c>
      <c r="B513" s="9">
        <v>1595</v>
      </c>
      <c r="C513" s="9" t="s">
        <v>3019</v>
      </c>
      <c r="D513" s="9">
        <v>30000</v>
      </c>
      <c r="E513" s="9">
        <v>1</v>
      </c>
      <c r="F513" s="9" t="s">
        <v>3020</v>
      </c>
      <c r="G513" s="9" t="s">
        <v>3021</v>
      </c>
    </row>
    <row r="514" spans="1:7" x14ac:dyDescent="0.2">
      <c r="A514" s="8">
        <v>513</v>
      </c>
      <c r="B514" s="8">
        <v>1602</v>
      </c>
      <c r="C514" s="8" t="s">
        <v>3022</v>
      </c>
      <c r="D514" s="8">
        <v>20000</v>
      </c>
      <c r="E514" s="8">
        <v>3</v>
      </c>
      <c r="F514" s="8" t="s">
        <v>3026</v>
      </c>
      <c r="G514" s="8" t="s">
        <v>3021</v>
      </c>
    </row>
    <row r="515" spans="1:7" x14ac:dyDescent="0.2">
      <c r="A515" s="9">
        <v>514</v>
      </c>
      <c r="B515" s="9">
        <v>1603</v>
      </c>
      <c r="C515" s="9" t="s">
        <v>3022</v>
      </c>
      <c r="D515" s="9">
        <v>20000</v>
      </c>
      <c r="E515" s="9">
        <v>3</v>
      </c>
      <c r="F515" s="9" t="s">
        <v>3026</v>
      </c>
      <c r="G515" s="9" t="s">
        <v>3023</v>
      </c>
    </row>
    <row r="516" spans="1:7" x14ac:dyDescent="0.2">
      <c r="A516" s="8">
        <v>515</v>
      </c>
      <c r="B516" s="8">
        <v>1606</v>
      </c>
      <c r="C516" s="8" t="s">
        <v>3019</v>
      </c>
      <c r="D516" s="8">
        <v>30000</v>
      </c>
      <c r="E516" s="8">
        <v>1</v>
      </c>
      <c r="F516" s="8" t="s">
        <v>3025</v>
      </c>
      <c r="G516" s="8" t="s">
        <v>3021</v>
      </c>
    </row>
    <row r="517" spans="1:7" x14ac:dyDescent="0.2">
      <c r="A517" s="9">
        <v>516</v>
      </c>
      <c r="B517" s="9">
        <v>1607</v>
      </c>
      <c r="C517" s="9" t="s">
        <v>3019</v>
      </c>
      <c r="D517" s="9">
        <v>30000</v>
      </c>
      <c r="E517" s="9">
        <v>1</v>
      </c>
      <c r="F517" s="9" t="s">
        <v>3025</v>
      </c>
      <c r="G517" s="9" t="s">
        <v>3021</v>
      </c>
    </row>
    <row r="518" spans="1:7" x14ac:dyDescent="0.2">
      <c r="A518" s="8">
        <v>517</v>
      </c>
      <c r="B518" s="8">
        <v>1609</v>
      </c>
      <c r="C518" s="8" t="s">
        <v>3019</v>
      </c>
      <c r="D518" s="8">
        <v>30000</v>
      </c>
      <c r="E518" s="8">
        <v>1</v>
      </c>
      <c r="F518" s="8" t="s">
        <v>3025</v>
      </c>
      <c r="G518" s="8" t="s">
        <v>3021</v>
      </c>
    </row>
    <row r="519" spans="1:7" x14ac:dyDescent="0.2">
      <c r="A519" s="9">
        <v>518</v>
      </c>
      <c r="B519" s="9">
        <v>1614</v>
      </c>
      <c r="C519" s="9" t="s">
        <v>3019</v>
      </c>
      <c r="D519" s="9">
        <v>40000</v>
      </c>
      <c r="E519" s="9">
        <v>1</v>
      </c>
      <c r="F519" s="9" t="s">
        <v>3024</v>
      </c>
      <c r="G519" s="9" t="s">
        <v>3021</v>
      </c>
    </row>
    <row r="520" spans="1:7" x14ac:dyDescent="0.2">
      <c r="A520" s="8">
        <v>519</v>
      </c>
      <c r="B520" s="8">
        <v>1618</v>
      </c>
      <c r="C520" s="8" t="s">
        <v>3019</v>
      </c>
      <c r="D520" s="8">
        <v>40000</v>
      </c>
      <c r="E520" s="8">
        <v>1</v>
      </c>
      <c r="F520" s="8" t="s">
        <v>3024</v>
      </c>
      <c r="G520" s="8" t="s">
        <v>3021</v>
      </c>
    </row>
    <row r="521" spans="1:7" x14ac:dyDescent="0.2">
      <c r="A521" s="9">
        <v>520</v>
      </c>
      <c r="B521" s="9">
        <v>1620</v>
      </c>
      <c r="C521" s="9" t="s">
        <v>3019</v>
      </c>
      <c r="D521" s="9">
        <v>40000</v>
      </c>
      <c r="E521" s="9">
        <v>1</v>
      </c>
      <c r="F521" s="9" t="s">
        <v>3024</v>
      </c>
      <c r="G521" s="9" t="s">
        <v>3021</v>
      </c>
    </row>
    <row r="522" spans="1:7" x14ac:dyDescent="0.2">
      <c r="A522" s="8">
        <v>521</v>
      </c>
      <c r="B522" s="8">
        <v>1623</v>
      </c>
      <c r="C522" s="8" t="s">
        <v>3019</v>
      </c>
      <c r="D522" s="8">
        <v>40000</v>
      </c>
      <c r="E522" s="8">
        <v>1</v>
      </c>
      <c r="F522" s="8" t="s">
        <v>3024</v>
      </c>
      <c r="G522" s="8" t="s">
        <v>3021</v>
      </c>
    </row>
    <row r="523" spans="1:7" x14ac:dyDescent="0.2">
      <c r="A523" s="9">
        <v>522</v>
      </c>
      <c r="B523" s="9">
        <v>1625</v>
      </c>
      <c r="C523" s="9" t="s">
        <v>3019</v>
      </c>
      <c r="D523" s="9">
        <v>40000</v>
      </c>
      <c r="E523" s="9">
        <v>1</v>
      </c>
      <c r="F523" s="9" t="s">
        <v>3024</v>
      </c>
      <c r="G523" s="9" t="s">
        <v>3021</v>
      </c>
    </row>
    <row r="524" spans="1:7" x14ac:dyDescent="0.2">
      <c r="A524" s="8">
        <v>523</v>
      </c>
      <c r="B524" s="8">
        <v>1627</v>
      </c>
      <c r="C524" s="8" t="s">
        <v>3019</v>
      </c>
      <c r="D524" s="8">
        <v>80000</v>
      </c>
      <c r="E524" s="8">
        <v>5</v>
      </c>
      <c r="F524" s="8" t="s">
        <v>3027</v>
      </c>
      <c r="G524" s="8" t="s">
        <v>3021</v>
      </c>
    </row>
    <row r="525" spans="1:7" x14ac:dyDescent="0.2">
      <c r="A525" s="9">
        <v>524</v>
      </c>
      <c r="B525" s="9">
        <v>1632</v>
      </c>
      <c r="C525" s="9" t="s">
        <v>3019</v>
      </c>
      <c r="D525" s="9">
        <v>40000</v>
      </c>
      <c r="E525" s="9">
        <v>1</v>
      </c>
      <c r="F525" s="9" t="s">
        <v>3024</v>
      </c>
      <c r="G525" s="9" t="s">
        <v>3021</v>
      </c>
    </row>
    <row r="526" spans="1:7" x14ac:dyDescent="0.2">
      <c r="A526" s="8">
        <v>525</v>
      </c>
      <c r="B526" s="8">
        <v>1633</v>
      </c>
      <c r="C526" s="8" t="s">
        <v>3019</v>
      </c>
      <c r="D526" s="8">
        <v>40000</v>
      </c>
      <c r="E526" s="8">
        <v>1</v>
      </c>
      <c r="F526" s="8" t="s">
        <v>3024</v>
      </c>
      <c r="G526" s="8" t="s">
        <v>3021</v>
      </c>
    </row>
    <row r="527" spans="1:7" x14ac:dyDescent="0.2">
      <c r="A527" s="9">
        <v>526</v>
      </c>
      <c r="B527" s="9">
        <v>1634</v>
      </c>
      <c r="C527" s="9" t="s">
        <v>3019</v>
      </c>
      <c r="D527" s="9">
        <v>40000</v>
      </c>
      <c r="E527" s="9">
        <v>1</v>
      </c>
      <c r="F527" s="9" t="s">
        <v>3024</v>
      </c>
      <c r="G527" s="9" t="s">
        <v>3021</v>
      </c>
    </row>
    <row r="528" spans="1:7" x14ac:dyDescent="0.2">
      <c r="A528" s="8">
        <v>527</v>
      </c>
      <c r="B528" s="8">
        <v>1636</v>
      </c>
      <c r="C528" s="8" t="s">
        <v>3019</v>
      </c>
      <c r="D528" s="8">
        <v>40000</v>
      </c>
      <c r="E528" s="8">
        <v>1</v>
      </c>
      <c r="F528" s="8" t="s">
        <v>3024</v>
      </c>
      <c r="G528" s="8" t="s">
        <v>3021</v>
      </c>
    </row>
    <row r="529" spans="1:7" x14ac:dyDescent="0.2">
      <c r="A529" s="9">
        <v>528</v>
      </c>
      <c r="B529" s="9">
        <v>1639</v>
      </c>
      <c r="C529" s="9" t="s">
        <v>3019</v>
      </c>
      <c r="D529" s="9">
        <v>40000</v>
      </c>
      <c r="E529" s="9">
        <v>1</v>
      </c>
      <c r="F529" s="9" t="s">
        <v>3024</v>
      </c>
      <c r="G529" s="9" t="s">
        <v>3021</v>
      </c>
    </row>
    <row r="530" spans="1:7" x14ac:dyDescent="0.2">
      <c r="A530" s="8">
        <v>529</v>
      </c>
      <c r="B530" s="8">
        <v>1644</v>
      </c>
      <c r="C530" s="8" t="s">
        <v>3019</v>
      </c>
      <c r="D530" s="8">
        <v>40000</v>
      </c>
      <c r="E530" s="8">
        <v>1</v>
      </c>
      <c r="F530" s="8" t="s">
        <v>3024</v>
      </c>
      <c r="G530" s="8" t="s">
        <v>3021</v>
      </c>
    </row>
    <row r="531" spans="1:7" x14ac:dyDescent="0.2">
      <c r="A531" s="9">
        <v>530</v>
      </c>
      <c r="B531" s="9">
        <v>1646</v>
      </c>
      <c r="C531" s="9" t="s">
        <v>3019</v>
      </c>
      <c r="D531" s="9">
        <v>40000</v>
      </c>
      <c r="E531" s="9">
        <v>1</v>
      </c>
      <c r="F531" s="9" t="s">
        <v>3024</v>
      </c>
      <c r="G531" s="9" t="s">
        <v>3021</v>
      </c>
    </row>
    <row r="532" spans="1:7" x14ac:dyDescent="0.2">
      <c r="A532" s="8">
        <v>531</v>
      </c>
      <c r="B532" s="8">
        <v>1648</v>
      </c>
      <c r="C532" s="8" t="s">
        <v>3019</v>
      </c>
      <c r="D532" s="8">
        <v>40000</v>
      </c>
      <c r="E532" s="8">
        <v>1</v>
      </c>
      <c r="F532" s="8" t="s">
        <v>3024</v>
      </c>
      <c r="G532" s="8" t="s">
        <v>3021</v>
      </c>
    </row>
    <row r="533" spans="1:7" x14ac:dyDescent="0.2">
      <c r="A533" s="9">
        <v>532</v>
      </c>
      <c r="B533" s="9">
        <v>1649</v>
      </c>
      <c r="C533" s="9" t="s">
        <v>3019</v>
      </c>
      <c r="D533" s="9">
        <v>40000</v>
      </c>
      <c r="E533" s="9">
        <v>1</v>
      </c>
      <c r="F533" s="9" t="s">
        <v>3024</v>
      </c>
      <c r="G533" s="9" t="s">
        <v>3021</v>
      </c>
    </row>
    <row r="534" spans="1:7" x14ac:dyDescent="0.2">
      <c r="A534" s="8">
        <v>533</v>
      </c>
      <c r="B534" s="8">
        <v>1650</v>
      </c>
      <c r="C534" s="8" t="s">
        <v>3019</v>
      </c>
      <c r="D534" s="8">
        <v>40000</v>
      </c>
      <c r="E534" s="8">
        <v>1</v>
      </c>
      <c r="F534" s="8" t="s">
        <v>3024</v>
      </c>
      <c r="G534" s="8" t="s">
        <v>3021</v>
      </c>
    </row>
    <row r="535" spans="1:7" x14ac:dyDescent="0.2">
      <c r="A535" s="9">
        <v>534</v>
      </c>
      <c r="B535" s="9">
        <v>1653</v>
      </c>
      <c r="C535" s="9" t="s">
        <v>3019</v>
      </c>
      <c r="D535" s="9">
        <v>40000</v>
      </c>
      <c r="E535" s="9">
        <v>1</v>
      </c>
      <c r="F535" s="9" t="s">
        <v>3024</v>
      </c>
      <c r="G535" s="9" t="s">
        <v>3021</v>
      </c>
    </row>
    <row r="536" spans="1:7" x14ac:dyDescent="0.2">
      <c r="A536" s="8">
        <v>535</v>
      </c>
      <c r="B536" s="8">
        <v>1665</v>
      </c>
      <c r="C536" s="8" t="s">
        <v>3022</v>
      </c>
      <c r="D536" s="8">
        <v>60000</v>
      </c>
      <c r="E536" s="8">
        <v>4</v>
      </c>
      <c r="F536" s="8" t="s">
        <v>3027</v>
      </c>
      <c r="G536" s="8" t="s">
        <v>3021</v>
      </c>
    </row>
    <row r="537" spans="1:7" x14ac:dyDescent="0.2">
      <c r="A537" s="9">
        <v>536</v>
      </c>
      <c r="B537" s="9">
        <v>1670</v>
      </c>
      <c r="C537" s="9" t="s">
        <v>3019</v>
      </c>
      <c r="D537" s="9">
        <v>60000</v>
      </c>
      <c r="E537" s="9">
        <v>4</v>
      </c>
      <c r="F537" s="9" t="s">
        <v>3027</v>
      </c>
      <c r="G537" s="9" t="s">
        <v>3021</v>
      </c>
    </row>
    <row r="538" spans="1:7" x14ac:dyDescent="0.2">
      <c r="A538" s="8">
        <v>537</v>
      </c>
      <c r="B538" s="8">
        <v>1671</v>
      </c>
      <c r="C538" s="8" t="s">
        <v>3019</v>
      </c>
      <c r="D538" s="8">
        <v>60000</v>
      </c>
      <c r="E538" s="8">
        <v>4</v>
      </c>
      <c r="F538" s="8" t="s">
        <v>3027</v>
      </c>
      <c r="G538" s="8" t="s">
        <v>3021</v>
      </c>
    </row>
    <row r="539" spans="1:7" x14ac:dyDescent="0.2">
      <c r="A539" s="9">
        <v>538</v>
      </c>
      <c r="B539" s="9">
        <v>1672</v>
      </c>
      <c r="C539" s="9" t="s">
        <v>3019</v>
      </c>
      <c r="D539" s="9">
        <v>60000</v>
      </c>
      <c r="E539" s="9">
        <v>4</v>
      </c>
      <c r="F539" s="9" t="s">
        <v>3027</v>
      </c>
      <c r="G539" s="9" t="s">
        <v>3021</v>
      </c>
    </row>
    <row r="540" spans="1:7" x14ac:dyDescent="0.2">
      <c r="A540" s="8">
        <v>539</v>
      </c>
      <c r="B540" s="8">
        <v>1679</v>
      </c>
      <c r="C540" s="8" t="s">
        <v>3022</v>
      </c>
      <c r="D540" s="8">
        <v>60000</v>
      </c>
      <c r="E540" s="8">
        <v>4</v>
      </c>
      <c r="F540" s="8" t="s">
        <v>3027</v>
      </c>
      <c r="G540" s="8" t="s">
        <v>3023</v>
      </c>
    </row>
    <row r="541" spans="1:7" x14ac:dyDescent="0.2">
      <c r="A541" s="9">
        <v>540</v>
      </c>
      <c r="B541" s="9">
        <v>1680</v>
      </c>
      <c r="C541" s="9" t="s">
        <v>3019</v>
      </c>
      <c r="D541" s="9">
        <v>60000</v>
      </c>
      <c r="E541" s="9">
        <v>4</v>
      </c>
      <c r="F541" s="9" t="s">
        <v>3027</v>
      </c>
      <c r="G541" s="9" t="s">
        <v>3021</v>
      </c>
    </row>
    <row r="542" spans="1:7" x14ac:dyDescent="0.2">
      <c r="A542" s="8">
        <v>541</v>
      </c>
      <c r="B542" s="8">
        <v>1682</v>
      </c>
      <c r="C542" s="8" t="s">
        <v>3022</v>
      </c>
      <c r="D542" s="8">
        <v>60000</v>
      </c>
      <c r="E542" s="8">
        <v>4</v>
      </c>
      <c r="F542" s="8" t="s">
        <v>3027</v>
      </c>
      <c r="G542" s="8" t="s">
        <v>3021</v>
      </c>
    </row>
    <row r="543" spans="1:7" x14ac:dyDescent="0.2">
      <c r="A543" s="9">
        <v>542</v>
      </c>
      <c r="B543" s="9">
        <v>1683</v>
      </c>
      <c r="C543" s="9" t="s">
        <v>3022</v>
      </c>
      <c r="D543" s="9">
        <v>60000</v>
      </c>
      <c r="E543" s="9">
        <v>4</v>
      </c>
      <c r="F543" s="9" t="s">
        <v>3027</v>
      </c>
      <c r="G543" s="9" t="s">
        <v>3023</v>
      </c>
    </row>
    <row r="544" spans="1:7" x14ac:dyDescent="0.2">
      <c r="A544" s="8">
        <v>543</v>
      </c>
      <c r="B544" s="8">
        <v>1686</v>
      </c>
      <c r="C544" s="8" t="s">
        <v>3022</v>
      </c>
      <c r="D544" s="8">
        <v>20000</v>
      </c>
      <c r="E544" s="8">
        <v>1</v>
      </c>
      <c r="F544" s="8" t="s">
        <v>3024</v>
      </c>
      <c r="G544" s="8" t="s">
        <v>3023</v>
      </c>
    </row>
    <row r="545" spans="1:7" x14ac:dyDescent="0.2">
      <c r="A545" s="9">
        <v>544</v>
      </c>
      <c r="B545" s="9">
        <v>1689</v>
      </c>
      <c r="C545" s="9" t="s">
        <v>3019</v>
      </c>
      <c r="D545" s="9">
        <v>20000</v>
      </c>
      <c r="E545" s="9">
        <v>1</v>
      </c>
      <c r="F545" s="9" t="s">
        <v>3024</v>
      </c>
      <c r="G545" s="9" t="s">
        <v>3021</v>
      </c>
    </row>
    <row r="546" spans="1:7" x14ac:dyDescent="0.2">
      <c r="A546" s="8">
        <v>545</v>
      </c>
      <c r="B546" s="8">
        <v>1690</v>
      </c>
      <c r="C546" s="8" t="s">
        <v>3019</v>
      </c>
      <c r="D546" s="8">
        <v>30000</v>
      </c>
      <c r="E546" s="8">
        <v>1</v>
      </c>
      <c r="F546" s="8" t="s">
        <v>3020</v>
      </c>
      <c r="G546" s="8" t="s">
        <v>3021</v>
      </c>
    </row>
    <row r="547" spans="1:7" x14ac:dyDescent="0.2">
      <c r="A547" s="9">
        <v>546</v>
      </c>
      <c r="B547" s="9">
        <v>1692</v>
      </c>
      <c r="C547" s="9" t="s">
        <v>3019</v>
      </c>
      <c r="D547" s="9">
        <v>30000</v>
      </c>
      <c r="E547" s="9">
        <v>1</v>
      </c>
      <c r="F547" s="9" t="s">
        <v>3020</v>
      </c>
      <c r="G547" s="9" t="s">
        <v>3021</v>
      </c>
    </row>
    <row r="548" spans="1:7" x14ac:dyDescent="0.2">
      <c r="A548" s="8">
        <v>547</v>
      </c>
      <c r="B548" s="8">
        <v>1693</v>
      </c>
      <c r="C548" s="8" t="s">
        <v>3019</v>
      </c>
      <c r="D548" s="8">
        <v>30000</v>
      </c>
      <c r="E548" s="8">
        <v>1</v>
      </c>
      <c r="F548" s="8" t="s">
        <v>3020</v>
      </c>
      <c r="G548" s="8" t="s">
        <v>3021</v>
      </c>
    </row>
    <row r="549" spans="1:7" x14ac:dyDescent="0.2">
      <c r="A549" s="9">
        <v>548</v>
      </c>
      <c r="B549" s="9">
        <v>1697</v>
      </c>
      <c r="C549" s="9" t="s">
        <v>3019</v>
      </c>
      <c r="D549" s="9">
        <v>40000</v>
      </c>
      <c r="E549" s="9">
        <v>0</v>
      </c>
      <c r="F549" s="9" t="s">
        <v>3027</v>
      </c>
      <c r="G549" s="9" t="s">
        <v>3021</v>
      </c>
    </row>
    <row r="550" spans="1:7" x14ac:dyDescent="0.2">
      <c r="A550" s="8">
        <v>549</v>
      </c>
      <c r="B550" s="8">
        <v>1699</v>
      </c>
      <c r="C550" s="8" t="s">
        <v>3022</v>
      </c>
      <c r="D550" s="8">
        <v>40000</v>
      </c>
      <c r="E550" s="8">
        <v>0</v>
      </c>
      <c r="F550" s="8" t="s">
        <v>3027</v>
      </c>
      <c r="G550" s="8" t="s">
        <v>3021</v>
      </c>
    </row>
    <row r="551" spans="1:7" x14ac:dyDescent="0.2">
      <c r="A551" s="9">
        <v>550</v>
      </c>
      <c r="B551" s="9">
        <v>1702</v>
      </c>
      <c r="C551" s="9" t="s">
        <v>3019</v>
      </c>
      <c r="D551" s="9">
        <v>40000</v>
      </c>
      <c r="E551" s="9">
        <v>0</v>
      </c>
      <c r="F551" s="9" t="s">
        <v>3020</v>
      </c>
      <c r="G551" s="9" t="s">
        <v>3021</v>
      </c>
    </row>
    <row r="552" spans="1:7" x14ac:dyDescent="0.2">
      <c r="A552" s="8">
        <v>551</v>
      </c>
      <c r="B552" s="8">
        <v>1708</v>
      </c>
      <c r="C552" s="8" t="s">
        <v>3022</v>
      </c>
      <c r="D552" s="8">
        <v>40000</v>
      </c>
      <c r="E552" s="8">
        <v>0</v>
      </c>
      <c r="F552" s="8" t="s">
        <v>3020</v>
      </c>
      <c r="G552" s="8" t="s">
        <v>3021</v>
      </c>
    </row>
    <row r="553" spans="1:7" x14ac:dyDescent="0.2">
      <c r="A553" s="9">
        <v>552</v>
      </c>
      <c r="B553" s="9">
        <v>1709</v>
      </c>
      <c r="C553" s="9" t="s">
        <v>3022</v>
      </c>
      <c r="D553" s="9">
        <v>10000</v>
      </c>
      <c r="E553" s="9">
        <v>3</v>
      </c>
      <c r="F553" s="9" t="s">
        <v>3025</v>
      </c>
      <c r="G553" s="9" t="s">
        <v>3021</v>
      </c>
    </row>
    <row r="554" spans="1:7" x14ac:dyDescent="0.2">
      <c r="A554" s="8">
        <v>553</v>
      </c>
      <c r="B554" s="8">
        <v>1711</v>
      </c>
      <c r="C554" s="8" t="s">
        <v>3022</v>
      </c>
      <c r="D554" s="8">
        <v>20000</v>
      </c>
      <c r="E554" s="8">
        <v>1</v>
      </c>
      <c r="F554" s="8" t="s">
        <v>3024</v>
      </c>
      <c r="G554" s="8" t="s">
        <v>3023</v>
      </c>
    </row>
    <row r="555" spans="1:7" x14ac:dyDescent="0.2">
      <c r="A555" s="9">
        <v>554</v>
      </c>
      <c r="B555" s="9">
        <v>1712</v>
      </c>
      <c r="C555" s="9" t="s">
        <v>3019</v>
      </c>
      <c r="D555" s="9">
        <v>20000</v>
      </c>
      <c r="E555" s="9">
        <v>1</v>
      </c>
      <c r="F555" s="9" t="s">
        <v>3024</v>
      </c>
      <c r="G555" s="9" t="s">
        <v>3021</v>
      </c>
    </row>
    <row r="556" spans="1:7" x14ac:dyDescent="0.2">
      <c r="A556" s="8">
        <v>555</v>
      </c>
      <c r="B556" s="8">
        <v>1713</v>
      </c>
      <c r="C556" s="8" t="s">
        <v>3022</v>
      </c>
      <c r="D556" s="8">
        <v>10000</v>
      </c>
      <c r="E556" s="8">
        <v>4</v>
      </c>
      <c r="F556" s="8" t="s">
        <v>3025</v>
      </c>
      <c r="G556" s="8" t="s">
        <v>3021</v>
      </c>
    </row>
    <row r="557" spans="1:7" x14ac:dyDescent="0.2">
      <c r="A557" s="9">
        <v>556</v>
      </c>
      <c r="B557" s="9">
        <v>1718</v>
      </c>
      <c r="C557" s="9" t="s">
        <v>3019</v>
      </c>
      <c r="D557" s="9">
        <v>40000</v>
      </c>
      <c r="E557" s="9">
        <v>1</v>
      </c>
      <c r="F557" s="9" t="s">
        <v>3020</v>
      </c>
      <c r="G557" s="9" t="s">
        <v>3021</v>
      </c>
    </row>
    <row r="558" spans="1:7" x14ac:dyDescent="0.2">
      <c r="A558" s="8">
        <v>557</v>
      </c>
      <c r="B558" s="8">
        <v>1719</v>
      </c>
      <c r="C558" s="8" t="s">
        <v>3019</v>
      </c>
      <c r="D558" s="8">
        <v>20000</v>
      </c>
      <c r="E558" s="8">
        <v>1</v>
      </c>
      <c r="F558" s="8" t="s">
        <v>3024</v>
      </c>
      <c r="G558" s="8" t="s">
        <v>3021</v>
      </c>
    </row>
    <row r="559" spans="1:7" x14ac:dyDescent="0.2">
      <c r="A559" s="9">
        <v>558</v>
      </c>
      <c r="B559" s="9">
        <v>1721</v>
      </c>
      <c r="C559" s="9" t="s">
        <v>3022</v>
      </c>
      <c r="D559" s="9">
        <v>30000</v>
      </c>
      <c r="E559" s="9">
        <v>1</v>
      </c>
      <c r="F559" s="9" t="s">
        <v>3020</v>
      </c>
      <c r="G559" s="9" t="s">
        <v>3023</v>
      </c>
    </row>
    <row r="560" spans="1:7" x14ac:dyDescent="0.2">
      <c r="A560" s="8">
        <v>559</v>
      </c>
      <c r="B560" s="8">
        <v>1723</v>
      </c>
      <c r="C560" s="8" t="s">
        <v>3022</v>
      </c>
      <c r="D560" s="8">
        <v>30000</v>
      </c>
      <c r="E560" s="8">
        <v>1</v>
      </c>
      <c r="F560" s="8" t="s">
        <v>3020</v>
      </c>
      <c r="G560" s="8" t="s">
        <v>3023</v>
      </c>
    </row>
    <row r="561" spans="1:7" x14ac:dyDescent="0.2">
      <c r="A561" s="9">
        <v>560</v>
      </c>
      <c r="B561" s="9">
        <v>1725</v>
      </c>
      <c r="C561" s="9" t="s">
        <v>3022</v>
      </c>
      <c r="D561" s="9">
        <v>30000</v>
      </c>
      <c r="E561" s="9">
        <v>1</v>
      </c>
      <c r="F561" s="9" t="s">
        <v>3020</v>
      </c>
      <c r="G561" s="9" t="s">
        <v>3023</v>
      </c>
    </row>
    <row r="562" spans="1:7" x14ac:dyDescent="0.2">
      <c r="A562" s="8">
        <v>561</v>
      </c>
      <c r="B562" s="8">
        <v>1727</v>
      </c>
      <c r="C562" s="8" t="s">
        <v>3022</v>
      </c>
      <c r="D562" s="8">
        <v>30000</v>
      </c>
      <c r="E562" s="8">
        <v>1</v>
      </c>
      <c r="F562" s="8" t="s">
        <v>3020</v>
      </c>
      <c r="G562" s="8" t="s">
        <v>3023</v>
      </c>
    </row>
    <row r="563" spans="1:7" x14ac:dyDescent="0.2">
      <c r="A563" s="9">
        <v>562</v>
      </c>
      <c r="B563" s="9">
        <v>1728</v>
      </c>
      <c r="C563" s="9" t="s">
        <v>3022</v>
      </c>
      <c r="D563" s="9">
        <v>10000</v>
      </c>
      <c r="E563" s="9">
        <v>5</v>
      </c>
      <c r="F563" s="9" t="s">
        <v>3026</v>
      </c>
      <c r="G563" s="9" t="s">
        <v>3021</v>
      </c>
    </row>
    <row r="564" spans="1:7" x14ac:dyDescent="0.2">
      <c r="A564" s="8">
        <v>563</v>
      </c>
      <c r="B564" s="8">
        <v>1730</v>
      </c>
      <c r="C564" s="8" t="s">
        <v>3019</v>
      </c>
      <c r="D564" s="8">
        <v>20000</v>
      </c>
      <c r="E564" s="8">
        <v>1</v>
      </c>
      <c r="F564" s="8" t="s">
        <v>3025</v>
      </c>
      <c r="G564" s="8" t="s">
        <v>3021</v>
      </c>
    </row>
    <row r="565" spans="1:7" x14ac:dyDescent="0.2">
      <c r="A565" s="9">
        <v>564</v>
      </c>
      <c r="B565" s="9">
        <v>1733</v>
      </c>
      <c r="C565" s="9" t="s">
        <v>3022</v>
      </c>
      <c r="D565" s="9">
        <v>20000</v>
      </c>
      <c r="E565" s="9">
        <v>1</v>
      </c>
      <c r="F565" s="9" t="s">
        <v>3025</v>
      </c>
      <c r="G565" s="9" t="s">
        <v>3023</v>
      </c>
    </row>
    <row r="566" spans="1:7" x14ac:dyDescent="0.2">
      <c r="A566" s="8">
        <v>565</v>
      </c>
      <c r="B566" s="8">
        <v>1734</v>
      </c>
      <c r="C566" s="8" t="s">
        <v>3022</v>
      </c>
      <c r="D566" s="8">
        <v>20000</v>
      </c>
      <c r="E566" s="8">
        <v>1</v>
      </c>
      <c r="F566" s="8" t="s">
        <v>3025</v>
      </c>
      <c r="G566" s="8" t="s">
        <v>3023</v>
      </c>
    </row>
    <row r="567" spans="1:7" x14ac:dyDescent="0.2">
      <c r="A567" s="9">
        <v>566</v>
      </c>
      <c r="B567" s="9">
        <v>1735</v>
      </c>
      <c r="C567" s="9" t="s">
        <v>3022</v>
      </c>
      <c r="D567" s="9">
        <v>20000</v>
      </c>
      <c r="E567" s="9">
        <v>2</v>
      </c>
      <c r="F567" s="9" t="s">
        <v>3025</v>
      </c>
      <c r="G567" s="9" t="s">
        <v>3021</v>
      </c>
    </row>
    <row r="568" spans="1:7" x14ac:dyDescent="0.2">
      <c r="A568" s="8">
        <v>567</v>
      </c>
      <c r="B568" s="8">
        <v>1737</v>
      </c>
      <c r="C568" s="8" t="s">
        <v>3019</v>
      </c>
      <c r="D568" s="8">
        <v>40000</v>
      </c>
      <c r="E568" s="8">
        <v>0</v>
      </c>
      <c r="F568" s="8" t="s">
        <v>3020</v>
      </c>
      <c r="G568" s="8" t="s">
        <v>3021</v>
      </c>
    </row>
    <row r="569" spans="1:7" x14ac:dyDescent="0.2">
      <c r="A569" s="9">
        <v>568</v>
      </c>
      <c r="B569" s="9">
        <v>1738</v>
      </c>
      <c r="C569" s="9" t="s">
        <v>3019</v>
      </c>
      <c r="D569" s="9">
        <v>40000</v>
      </c>
      <c r="E569" s="9">
        <v>0</v>
      </c>
      <c r="F569" s="9" t="s">
        <v>3020</v>
      </c>
      <c r="G569" s="9" t="s">
        <v>3021</v>
      </c>
    </row>
    <row r="570" spans="1:7" x14ac:dyDescent="0.2">
      <c r="A570" s="8">
        <v>569</v>
      </c>
      <c r="B570" s="8">
        <v>1743</v>
      </c>
      <c r="C570" s="8" t="s">
        <v>3022</v>
      </c>
      <c r="D570" s="8">
        <v>20000</v>
      </c>
      <c r="E570" s="8">
        <v>2</v>
      </c>
      <c r="F570" s="8" t="s">
        <v>3025</v>
      </c>
      <c r="G570" s="8" t="s">
        <v>3021</v>
      </c>
    </row>
    <row r="571" spans="1:7" x14ac:dyDescent="0.2">
      <c r="A571" s="9">
        <v>570</v>
      </c>
      <c r="B571" s="9">
        <v>1745</v>
      </c>
      <c r="C571" s="9" t="s">
        <v>3019</v>
      </c>
      <c r="D571" s="9">
        <v>30000</v>
      </c>
      <c r="E571" s="9">
        <v>1</v>
      </c>
      <c r="F571" s="9" t="s">
        <v>3020</v>
      </c>
      <c r="G571" s="9" t="s">
        <v>3021</v>
      </c>
    </row>
    <row r="572" spans="1:7" x14ac:dyDescent="0.2">
      <c r="A572" s="8">
        <v>571</v>
      </c>
      <c r="B572" s="8">
        <v>1748</v>
      </c>
      <c r="C572" s="8" t="s">
        <v>3019</v>
      </c>
      <c r="D572" s="8">
        <v>30000</v>
      </c>
      <c r="E572" s="8">
        <v>1</v>
      </c>
      <c r="F572" s="8" t="s">
        <v>3020</v>
      </c>
      <c r="G572" s="8" t="s">
        <v>3021</v>
      </c>
    </row>
    <row r="573" spans="1:7" x14ac:dyDescent="0.2">
      <c r="A573" s="9">
        <v>572</v>
      </c>
      <c r="B573" s="9">
        <v>1749</v>
      </c>
      <c r="C573" s="9" t="s">
        <v>3019</v>
      </c>
      <c r="D573" s="9">
        <v>30000</v>
      </c>
      <c r="E573" s="9">
        <v>1</v>
      </c>
      <c r="F573" s="9" t="s">
        <v>3020</v>
      </c>
      <c r="G573" s="9" t="s">
        <v>3021</v>
      </c>
    </row>
    <row r="574" spans="1:7" x14ac:dyDescent="0.2">
      <c r="A574" s="8">
        <v>573</v>
      </c>
      <c r="B574" s="8">
        <v>1754</v>
      </c>
      <c r="C574" s="8" t="s">
        <v>3019</v>
      </c>
      <c r="D574" s="8">
        <v>30000</v>
      </c>
      <c r="E574" s="8">
        <v>1</v>
      </c>
      <c r="F574" s="8" t="s">
        <v>3020</v>
      </c>
      <c r="G574" s="8" t="s">
        <v>3021</v>
      </c>
    </row>
    <row r="575" spans="1:7" x14ac:dyDescent="0.2">
      <c r="A575" s="9">
        <v>574</v>
      </c>
      <c r="B575" s="9">
        <v>1764</v>
      </c>
      <c r="C575" s="9" t="s">
        <v>3022</v>
      </c>
      <c r="D575" s="9">
        <v>20000</v>
      </c>
      <c r="E575" s="9">
        <v>2</v>
      </c>
      <c r="F575" s="9" t="s">
        <v>3025</v>
      </c>
      <c r="G575" s="9" t="s">
        <v>3021</v>
      </c>
    </row>
    <row r="576" spans="1:7" x14ac:dyDescent="0.2">
      <c r="A576" s="8">
        <v>575</v>
      </c>
      <c r="B576" s="8">
        <v>1765</v>
      </c>
      <c r="C576" s="8" t="s">
        <v>3022</v>
      </c>
      <c r="D576" s="8">
        <v>20000</v>
      </c>
      <c r="E576" s="8">
        <v>2</v>
      </c>
      <c r="F576" s="8" t="s">
        <v>3025</v>
      </c>
      <c r="G576" s="8" t="s">
        <v>3021</v>
      </c>
    </row>
    <row r="577" spans="1:7" x14ac:dyDescent="0.2">
      <c r="A577" s="9">
        <v>576</v>
      </c>
      <c r="B577" s="9">
        <v>1767</v>
      </c>
      <c r="C577" s="9" t="s">
        <v>3022</v>
      </c>
      <c r="D577" s="9">
        <v>20000</v>
      </c>
      <c r="E577" s="9">
        <v>2</v>
      </c>
      <c r="F577" s="9" t="s">
        <v>3025</v>
      </c>
      <c r="G577" s="9" t="s">
        <v>3021</v>
      </c>
    </row>
    <row r="578" spans="1:7" x14ac:dyDescent="0.2">
      <c r="A578" s="8">
        <v>577</v>
      </c>
      <c r="B578" s="8">
        <v>1771</v>
      </c>
      <c r="C578" s="8" t="s">
        <v>3019</v>
      </c>
      <c r="D578" s="8">
        <v>30000</v>
      </c>
      <c r="E578" s="8">
        <v>1</v>
      </c>
      <c r="F578" s="8" t="s">
        <v>3020</v>
      </c>
      <c r="G578" s="8" t="s">
        <v>3021</v>
      </c>
    </row>
    <row r="579" spans="1:7" x14ac:dyDescent="0.2">
      <c r="A579" s="9">
        <v>578</v>
      </c>
      <c r="B579" s="9">
        <v>1775</v>
      </c>
      <c r="C579" s="9" t="s">
        <v>3019</v>
      </c>
      <c r="D579" s="9">
        <v>30000</v>
      </c>
      <c r="E579" s="9">
        <v>1</v>
      </c>
      <c r="F579" s="9" t="s">
        <v>3020</v>
      </c>
      <c r="G579" s="9" t="s">
        <v>3021</v>
      </c>
    </row>
    <row r="580" spans="1:7" x14ac:dyDescent="0.2">
      <c r="A580" s="8">
        <v>579</v>
      </c>
      <c r="B580" s="8">
        <v>1776</v>
      </c>
      <c r="C580" s="8" t="s">
        <v>3022</v>
      </c>
      <c r="D580" s="8">
        <v>10000</v>
      </c>
      <c r="E580" s="8">
        <v>3</v>
      </c>
      <c r="F580" s="8" t="s">
        <v>3026</v>
      </c>
      <c r="G580" s="8" t="s">
        <v>3021</v>
      </c>
    </row>
    <row r="581" spans="1:7" x14ac:dyDescent="0.2">
      <c r="A581" s="9">
        <v>580</v>
      </c>
      <c r="B581" s="9">
        <v>1777</v>
      </c>
      <c r="C581" s="9" t="s">
        <v>3022</v>
      </c>
      <c r="D581" s="9">
        <v>20000</v>
      </c>
      <c r="E581" s="9">
        <v>3</v>
      </c>
      <c r="F581" s="9" t="s">
        <v>3025</v>
      </c>
      <c r="G581" s="9" t="s">
        <v>3021</v>
      </c>
    </row>
    <row r="582" spans="1:7" x14ac:dyDescent="0.2">
      <c r="A582" s="8">
        <v>581</v>
      </c>
      <c r="B582" s="8">
        <v>1778</v>
      </c>
      <c r="C582" s="8" t="s">
        <v>3019</v>
      </c>
      <c r="D582" s="8">
        <v>30000</v>
      </c>
      <c r="E582" s="8">
        <v>1</v>
      </c>
      <c r="F582" s="8" t="s">
        <v>3020</v>
      </c>
      <c r="G582" s="8" t="s">
        <v>3021</v>
      </c>
    </row>
    <row r="583" spans="1:7" x14ac:dyDescent="0.2">
      <c r="A583" s="9">
        <v>582</v>
      </c>
      <c r="B583" s="9">
        <v>1781</v>
      </c>
      <c r="C583" s="9" t="s">
        <v>3019</v>
      </c>
      <c r="D583" s="9">
        <v>40000</v>
      </c>
      <c r="E583" s="9">
        <v>0</v>
      </c>
      <c r="F583" s="9" t="s">
        <v>3020</v>
      </c>
      <c r="G583" s="9" t="s">
        <v>3021</v>
      </c>
    </row>
    <row r="584" spans="1:7" x14ac:dyDescent="0.2">
      <c r="A584" s="8">
        <v>583</v>
      </c>
      <c r="B584" s="8">
        <v>1782</v>
      </c>
      <c r="C584" s="8" t="s">
        <v>3022</v>
      </c>
      <c r="D584" s="8">
        <v>30000</v>
      </c>
      <c r="E584" s="8">
        <v>2</v>
      </c>
      <c r="F584" s="8" t="s">
        <v>3024</v>
      </c>
      <c r="G584" s="8" t="s">
        <v>3021</v>
      </c>
    </row>
    <row r="585" spans="1:7" x14ac:dyDescent="0.2">
      <c r="A585" s="9">
        <v>584</v>
      </c>
      <c r="B585" s="9">
        <v>1788</v>
      </c>
      <c r="C585" s="9" t="s">
        <v>3022</v>
      </c>
      <c r="D585" s="9">
        <v>30000</v>
      </c>
      <c r="E585" s="9">
        <v>2</v>
      </c>
      <c r="F585" s="9" t="s">
        <v>3024</v>
      </c>
      <c r="G585" s="9" t="s">
        <v>3021</v>
      </c>
    </row>
    <row r="586" spans="1:7" x14ac:dyDescent="0.2">
      <c r="A586" s="8">
        <v>585</v>
      </c>
      <c r="B586" s="8">
        <v>1793</v>
      </c>
      <c r="C586" s="8" t="s">
        <v>3019</v>
      </c>
      <c r="D586" s="8">
        <v>40000</v>
      </c>
      <c r="E586" s="8">
        <v>1</v>
      </c>
      <c r="F586" s="8" t="s">
        <v>3020</v>
      </c>
      <c r="G586" s="8" t="s">
        <v>3021</v>
      </c>
    </row>
    <row r="587" spans="1:7" x14ac:dyDescent="0.2">
      <c r="A587" s="9">
        <v>586</v>
      </c>
      <c r="B587" s="9">
        <v>1802</v>
      </c>
      <c r="C587" s="9" t="s">
        <v>3019</v>
      </c>
      <c r="D587" s="9">
        <v>40000</v>
      </c>
      <c r="E587" s="9">
        <v>1</v>
      </c>
      <c r="F587" s="9" t="s">
        <v>3020</v>
      </c>
      <c r="G587" s="9" t="s">
        <v>3021</v>
      </c>
    </row>
    <row r="588" spans="1:7" x14ac:dyDescent="0.2">
      <c r="A588" s="8">
        <v>587</v>
      </c>
      <c r="B588" s="8">
        <v>1808</v>
      </c>
      <c r="C588" s="8" t="s">
        <v>3019</v>
      </c>
      <c r="D588" s="8">
        <v>40000</v>
      </c>
      <c r="E588" s="8">
        <v>1</v>
      </c>
      <c r="F588" s="8" t="s">
        <v>3020</v>
      </c>
      <c r="G588" s="8" t="s">
        <v>3021</v>
      </c>
    </row>
    <row r="589" spans="1:7" x14ac:dyDescent="0.2">
      <c r="A589" s="9">
        <v>588</v>
      </c>
      <c r="B589" s="9">
        <v>1814</v>
      </c>
      <c r="C589" s="9" t="s">
        <v>3022</v>
      </c>
      <c r="D589" s="9">
        <v>30000</v>
      </c>
      <c r="E589" s="9">
        <v>2</v>
      </c>
      <c r="F589" s="9" t="s">
        <v>3024</v>
      </c>
      <c r="G589" s="9" t="s">
        <v>3021</v>
      </c>
    </row>
    <row r="590" spans="1:7" x14ac:dyDescent="0.2">
      <c r="A590" s="8">
        <v>589</v>
      </c>
      <c r="B590" s="8">
        <v>1815</v>
      </c>
      <c r="C590" s="8" t="s">
        <v>3019</v>
      </c>
      <c r="D590" s="8">
        <v>30000</v>
      </c>
      <c r="E590" s="8">
        <v>2</v>
      </c>
      <c r="F590" s="8" t="s">
        <v>3024</v>
      </c>
      <c r="G590" s="8" t="s">
        <v>3023</v>
      </c>
    </row>
    <row r="591" spans="1:7" x14ac:dyDescent="0.2">
      <c r="A591" s="9">
        <v>590</v>
      </c>
      <c r="B591" s="9">
        <v>1816</v>
      </c>
      <c r="C591" s="9" t="s">
        <v>3019</v>
      </c>
      <c r="D591" s="9">
        <v>40000</v>
      </c>
      <c r="E591" s="9">
        <v>1</v>
      </c>
      <c r="F591" s="9" t="s">
        <v>3020</v>
      </c>
      <c r="G591" s="9" t="s">
        <v>3021</v>
      </c>
    </row>
    <row r="592" spans="1:7" x14ac:dyDescent="0.2">
      <c r="A592" s="8">
        <v>591</v>
      </c>
      <c r="B592" s="8">
        <v>1818</v>
      </c>
      <c r="C592" s="8" t="s">
        <v>3022</v>
      </c>
      <c r="D592" s="8">
        <v>30000</v>
      </c>
      <c r="E592" s="8">
        <v>2</v>
      </c>
      <c r="F592" s="8" t="s">
        <v>3024</v>
      </c>
      <c r="G592" s="8" t="s">
        <v>3021</v>
      </c>
    </row>
    <row r="593" spans="1:7" x14ac:dyDescent="0.2">
      <c r="A593" s="9">
        <v>592</v>
      </c>
      <c r="B593" s="9">
        <v>1821</v>
      </c>
      <c r="C593" s="9" t="s">
        <v>3022</v>
      </c>
      <c r="D593" s="9">
        <v>30000</v>
      </c>
      <c r="E593" s="9">
        <v>3</v>
      </c>
      <c r="F593" s="9" t="s">
        <v>3024</v>
      </c>
      <c r="G593" s="9" t="s">
        <v>3021</v>
      </c>
    </row>
    <row r="594" spans="1:7" x14ac:dyDescent="0.2">
      <c r="A594" s="8">
        <v>593</v>
      </c>
      <c r="B594" s="8">
        <v>1826</v>
      </c>
      <c r="C594" s="8" t="s">
        <v>3022</v>
      </c>
      <c r="D594" s="8">
        <v>20000</v>
      </c>
      <c r="E594" s="8">
        <v>0</v>
      </c>
      <c r="F594" s="8" t="s">
        <v>3025</v>
      </c>
      <c r="G594" s="8" t="s">
        <v>3023</v>
      </c>
    </row>
    <row r="595" spans="1:7" x14ac:dyDescent="0.2">
      <c r="A595" s="9">
        <v>594</v>
      </c>
      <c r="B595" s="9">
        <v>1827</v>
      </c>
      <c r="C595" s="9" t="s">
        <v>3022</v>
      </c>
      <c r="D595" s="9">
        <v>20000</v>
      </c>
      <c r="E595" s="9">
        <v>0</v>
      </c>
      <c r="F595" s="9" t="s">
        <v>3025</v>
      </c>
      <c r="G595" s="9" t="s">
        <v>3021</v>
      </c>
    </row>
    <row r="596" spans="1:7" x14ac:dyDescent="0.2">
      <c r="A596" s="8">
        <v>595</v>
      </c>
      <c r="B596" s="8">
        <v>1828</v>
      </c>
      <c r="C596" s="8" t="s">
        <v>3022</v>
      </c>
      <c r="D596" s="8">
        <v>20000</v>
      </c>
      <c r="E596" s="8">
        <v>4</v>
      </c>
      <c r="F596" s="8" t="s">
        <v>3025</v>
      </c>
      <c r="G596" s="8" t="s">
        <v>3021</v>
      </c>
    </row>
    <row r="597" spans="1:7" x14ac:dyDescent="0.2">
      <c r="A597" s="9">
        <v>596</v>
      </c>
      <c r="B597" s="9">
        <v>1829</v>
      </c>
      <c r="C597" s="9" t="s">
        <v>3022</v>
      </c>
      <c r="D597" s="9">
        <v>20000</v>
      </c>
      <c r="E597" s="9">
        <v>5</v>
      </c>
      <c r="F597" s="9" t="s">
        <v>3025</v>
      </c>
      <c r="G597" s="9" t="s">
        <v>3021</v>
      </c>
    </row>
    <row r="598" spans="1:7" x14ac:dyDescent="0.2">
      <c r="A598" s="8">
        <v>597</v>
      </c>
      <c r="B598" s="8">
        <v>1836</v>
      </c>
      <c r="C598" s="8" t="s">
        <v>3019</v>
      </c>
      <c r="D598" s="8">
        <v>40000</v>
      </c>
      <c r="E598" s="8">
        <v>1</v>
      </c>
      <c r="F598" s="8" t="s">
        <v>3020</v>
      </c>
      <c r="G598" s="8" t="s">
        <v>3021</v>
      </c>
    </row>
    <row r="599" spans="1:7" x14ac:dyDescent="0.2">
      <c r="A599" s="9">
        <v>598</v>
      </c>
      <c r="B599" s="9">
        <v>1837</v>
      </c>
      <c r="C599" s="9" t="s">
        <v>3022</v>
      </c>
      <c r="D599" s="9">
        <v>30000</v>
      </c>
      <c r="E599" s="9">
        <v>3</v>
      </c>
      <c r="F599" s="9" t="s">
        <v>3024</v>
      </c>
      <c r="G599" s="9" t="s">
        <v>3021</v>
      </c>
    </row>
    <row r="600" spans="1:7" x14ac:dyDescent="0.2">
      <c r="A600" s="8">
        <v>599</v>
      </c>
      <c r="B600" s="8">
        <v>1840</v>
      </c>
      <c r="C600" s="8" t="s">
        <v>3022</v>
      </c>
      <c r="D600" s="8">
        <v>30000</v>
      </c>
      <c r="E600" s="8">
        <v>3</v>
      </c>
      <c r="F600" s="8" t="s">
        <v>3024</v>
      </c>
      <c r="G600" s="8" t="s">
        <v>3021</v>
      </c>
    </row>
    <row r="601" spans="1:7" x14ac:dyDescent="0.2">
      <c r="A601" s="9">
        <v>600</v>
      </c>
      <c r="B601" s="9">
        <v>1849</v>
      </c>
      <c r="C601" s="9" t="s">
        <v>3022</v>
      </c>
      <c r="D601" s="9">
        <v>20000</v>
      </c>
      <c r="E601" s="9">
        <v>0</v>
      </c>
      <c r="F601" s="9" t="s">
        <v>3025</v>
      </c>
      <c r="G601" s="9" t="s">
        <v>3023</v>
      </c>
    </row>
    <row r="602" spans="1:7" x14ac:dyDescent="0.2">
      <c r="A602" s="8">
        <v>601</v>
      </c>
      <c r="B602" s="8">
        <v>1852</v>
      </c>
      <c r="C602" s="8" t="s">
        <v>3022</v>
      </c>
      <c r="D602" s="8">
        <v>30000</v>
      </c>
      <c r="E602" s="8">
        <v>0</v>
      </c>
      <c r="F602" s="8" t="s">
        <v>3024</v>
      </c>
      <c r="G602" s="8" t="s">
        <v>3023</v>
      </c>
    </row>
    <row r="603" spans="1:7" x14ac:dyDescent="0.2">
      <c r="A603" s="9">
        <v>602</v>
      </c>
      <c r="B603" s="9">
        <v>1854</v>
      </c>
      <c r="C603" s="9" t="s">
        <v>3022</v>
      </c>
      <c r="D603" s="9">
        <v>30000</v>
      </c>
      <c r="E603" s="9">
        <v>0</v>
      </c>
      <c r="F603" s="9" t="s">
        <v>3024</v>
      </c>
      <c r="G603" s="9" t="s">
        <v>3021</v>
      </c>
    </row>
    <row r="604" spans="1:7" x14ac:dyDescent="0.2">
      <c r="A604" s="8">
        <v>603</v>
      </c>
      <c r="B604" s="8">
        <v>1860</v>
      </c>
      <c r="C604" s="8" t="s">
        <v>3022</v>
      </c>
      <c r="D604" s="8">
        <v>30000</v>
      </c>
      <c r="E604" s="8">
        <v>0</v>
      </c>
      <c r="F604" s="8" t="s">
        <v>3024</v>
      </c>
      <c r="G604" s="8" t="s">
        <v>3023</v>
      </c>
    </row>
    <row r="605" spans="1:7" x14ac:dyDescent="0.2">
      <c r="A605" s="9">
        <v>604</v>
      </c>
      <c r="B605" s="9">
        <v>1869</v>
      </c>
      <c r="C605" s="9" t="s">
        <v>3022</v>
      </c>
      <c r="D605" s="9">
        <v>30000</v>
      </c>
      <c r="E605" s="9">
        <v>0</v>
      </c>
      <c r="F605" s="9" t="s">
        <v>3024</v>
      </c>
      <c r="G605" s="9" t="s">
        <v>3023</v>
      </c>
    </row>
    <row r="606" spans="1:7" x14ac:dyDescent="0.2">
      <c r="A606" s="8">
        <v>605</v>
      </c>
      <c r="B606" s="8">
        <v>1873</v>
      </c>
      <c r="C606" s="8" t="s">
        <v>3022</v>
      </c>
      <c r="D606" s="8">
        <v>30000</v>
      </c>
      <c r="E606" s="8">
        <v>0</v>
      </c>
      <c r="F606" s="8" t="s">
        <v>3024</v>
      </c>
      <c r="G606" s="8" t="s">
        <v>3021</v>
      </c>
    </row>
    <row r="607" spans="1:7" x14ac:dyDescent="0.2">
      <c r="A607" s="9">
        <v>606</v>
      </c>
      <c r="B607" s="9">
        <v>1875</v>
      </c>
      <c r="C607" s="9" t="s">
        <v>3022</v>
      </c>
      <c r="D607" s="9">
        <v>20000</v>
      </c>
      <c r="E607" s="9">
        <v>0</v>
      </c>
      <c r="F607" s="9" t="s">
        <v>3025</v>
      </c>
      <c r="G607" s="9" t="s">
        <v>3023</v>
      </c>
    </row>
    <row r="608" spans="1:7" x14ac:dyDescent="0.2">
      <c r="A608" s="8">
        <v>607</v>
      </c>
      <c r="B608" s="8">
        <v>1882</v>
      </c>
      <c r="C608" s="8" t="s">
        <v>3022</v>
      </c>
      <c r="D608" s="8">
        <v>10000</v>
      </c>
      <c r="E608" s="8">
        <v>0</v>
      </c>
      <c r="F608" s="8" t="s">
        <v>3026</v>
      </c>
      <c r="G608" s="8" t="s">
        <v>3023</v>
      </c>
    </row>
    <row r="609" spans="1:7" x14ac:dyDescent="0.2">
      <c r="A609" s="9">
        <v>608</v>
      </c>
      <c r="B609" s="9">
        <v>1885</v>
      </c>
      <c r="C609" s="9" t="s">
        <v>3022</v>
      </c>
      <c r="D609" s="9">
        <v>20000</v>
      </c>
      <c r="E609" s="9">
        <v>0</v>
      </c>
      <c r="F609" s="9" t="s">
        <v>3025</v>
      </c>
      <c r="G609" s="9" t="s">
        <v>3021</v>
      </c>
    </row>
    <row r="610" spans="1:7" x14ac:dyDescent="0.2">
      <c r="A610" s="8">
        <v>609</v>
      </c>
      <c r="B610" s="8">
        <v>1889</v>
      </c>
      <c r="C610" s="8" t="s">
        <v>3022</v>
      </c>
      <c r="D610" s="8">
        <v>20000</v>
      </c>
      <c r="E610" s="8">
        <v>0</v>
      </c>
      <c r="F610" s="8" t="s">
        <v>3025</v>
      </c>
      <c r="G610" s="8" t="s">
        <v>3023</v>
      </c>
    </row>
    <row r="611" spans="1:7" x14ac:dyDescent="0.2">
      <c r="A611" s="9">
        <v>610</v>
      </c>
      <c r="B611" s="9">
        <v>1891</v>
      </c>
      <c r="C611" s="9" t="s">
        <v>3022</v>
      </c>
      <c r="D611" s="9">
        <v>30000</v>
      </c>
      <c r="E611" s="9">
        <v>0</v>
      </c>
      <c r="F611" s="9" t="s">
        <v>3024</v>
      </c>
      <c r="G611" s="9" t="s">
        <v>3023</v>
      </c>
    </row>
    <row r="612" spans="1:7" x14ac:dyDescent="0.2">
      <c r="A612" s="8">
        <v>611</v>
      </c>
      <c r="B612" s="8">
        <v>1893</v>
      </c>
      <c r="C612" s="8" t="s">
        <v>3022</v>
      </c>
      <c r="D612" s="8">
        <v>30000</v>
      </c>
      <c r="E612" s="8">
        <v>0</v>
      </c>
      <c r="F612" s="8" t="s">
        <v>3024</v>
      </c>
      <c r="G612" s="8" t="s">
        <v>3023</v>
      </c>
    </row>
    <row r="613" spans="1:7" x14ac:dyDescent="0.2">
      <c r="A613" s="9">
        <v>612</v>
      </c>
      <c r="B613" s="9">
        <v>1894</v>
      </c>
      <c r="C613" s="9" t="s">
        <v>3019</v>
      </c>
      <c r="D613" s="9">
        <v>20000</v>
      </c>
      <c r="E613" s="9">
        <v>0</v>
      </c>
      <c r="F613" s="9" t="s">
        <v>3026</v>
      </c>
      <c r="G613" s="9" t="s">
        <v>3023</v>
      </c>
    </row>
    <row r="614" spans="1:7" x14ac:dyDescent="0.2">
      <c r="A614" s="8">
        <v>613</v>
      </c>
      <c r="B614" s="8">
        <v>1906</v>
      </c>
      <c r="C614" s="8" t="s">
        <v>3022</v>
      </c>
      <c r="D614" s="8">
        <v>20000</v>
      </c>
      <c r="E614" s="8">
        <v>0</v>
      </c>
      <c r="F614" s="8" t="s">
        <v>3026</v>
      </c>
      <c r="G614" s="8" t="s">
        <v>3023</v>
      </c>
    </row>
    <row r="615" spans="1:7" x14ac:dyDescent="0.2">
      <c r="A615" s="9">
        <v>614</v>
      </c>
      <c r="B615" s="9">
        <v>1907</v>
      </c>
      <c r="C615" s="9" t="s">
        <v>3022</v>
      </c>
      <c r="D615" s="9">
        <v>30000</v>
      </c>
      <c r="E615" s="9">
        <v>0</v>
      </c>
      <c r="F615" s="9" t="s">
        <v>3024</v>
      </c>
      <c r="G615" s="9" t="s">
        <v>3023</v>
      </c>
    </row>
    <row r="616" spans="1:7" x14ac:dyDescent="0.2">
      <c r="A616" s="8">
        <v>615</v>
      </c>
      <c r="B616" s="8">
        <v>1910</v>
      </c>
      <c r="C616" s="8" t="s">
        <v>3022</v>
      </c>
      <c r="D616" s="8">
        <v>30000</v>
      </c>
      <c r="E616" s="8">
        <v>0</v>
      </c>
      <c r="F616" s="8" t="s">
        <v>3024</v>
      </c>
      <c r="G616" s="8" t="s">
        <v>3023</v>
      </c>
    </row>
    <row r="617" spans="1:7" x14ac:dyDescent="0.2">
      <c r="A617" s="9">
        <v>616</v>
      </c>
      <c r="B617" s="9">
        <v>1916</v>
      </c>
      <c r="C617" s="9" t="s">
        <v>3019</v>
      </c>
      <c r="D617" s="9">
        <v>40000</v>
      </c>
      <c r="E617" s="9">
        <v>1</v>
      </c>
      <c r="F617" s="9" t="s">
        <v>3020</v>
      </c>
      <c r="G617" s="9" t="s">
        <v>3021</v>
      </c>
    </row>
    <row r="618" spans="1:7" x14ac:dyDescent="0.2">
      <c r="A618" s="8">
        <v>617</v>
      </c>
      <c r="B618" s="8">
        <v>1917</v>
      </c>
      <c r="C618" s="8" t="s">
        <v>3019</v>
      </c>
      <c r="D618" s="8">
        <v>40000</v>
      </c>
      <c r="E618" s="8">
        <v>1</v>
      </c>
      <c r="F618" s="8" t="s">
        <v>3020</v>
      </c>
      <c r="G618" s="8" t="s">
        <v>3021</v>
      </c>
    </row>
    <row r="619" spans="1:7" x14ac:dyDescent="0.2">
      <c r="A619" s="9">
        <v>618</v>
      </c>
      <c r="B619" s="9">
        <v>1918</v>
      </c>
      <c r="C619" s="9" t="s">
        <v>3022</v>
      </c>
      <c r="D619" s="9">
        <v>60000</v>
      </c>
      <c r="E619" s="9">
        <v>4</v>
      </c>
      <c r="F619" s="9" t="s">
        <v>3027</v>
      </c>
      <c r="G619" s="9" t="s">
        <v>3023</v>
      </c>
    </row>
    <row r="620" spans="1:7" x14ac:dyDescent="0.2">
      <c r="A620" s="8">
        <v>619</v>
      </c>
      <c r="B620" s="8">
        <v>1919</v>
      </c>
      <c r="C620" s="8" t="s">
        <v>3019</v>
      </c>
      <c r="D620" s="8">
        <v>60000</v>
      </c>
      <c r="E620" s="8">
        <v>4</v>
      </c>
      <c r="F620" s="8" t="s">
        <v>3027</v>
      </c>
      <c r="G620" s="8" t="s">
        <v>3021</v>
      </c>
    </row>
    <row r="621" spans="1:7" x14ac:dyDescent="0.2">
      <c r="A621" s="9">
        <v>620</v>
      </c>
      <c r="B621" s="9">
        <v>1927</v>
      </c>
      <c r="C621" s="9" t="s">
        <v>3022</v>
      </c>
      <c r="D621" s="9">
        <v>50000</v>
      </c>
      <c r="E621" s="9">
        <v>0</v>
      </c>
      <c r="F621" s="9" t="s">
        <v>3027</v>
      </c>
      <c r="G621" s="9" t="s">
        <v>3021</v>
      </c>
    </row>
    <row r="622" spans="1:7" x14ac:dyDescent="0.2">
      <c r="A622" s="8">
        <v>621</v>
      </c>
      <c r="B622" s="8">
        <v>1928</v>
      </c>
      <c r="C622" s="8" t="s">
        <v>3022</v>
      </c>
      <c r="D622" s="8">
        <v>50000</v>
      </c>
      <c r="E622" s="8">
        <v>0</v>
      </c>
      <c r="F622" s="8" t="s">
        <v>3027</v>
      </c>
      <c r="G622" s="8" t="s">
        <v>3021</v>
      </c>
    </row>
    <row r="623" spans="1:7" x14ac:dyDescent="0.2">
      <c r="A623" s="9">
        <v>622</v>
      </c>
      <c r="B623" s="9">
        <v>1933</v>
      </c>
      <c r="C623" s="9" t="s">
        <v>3022</v>
      </c>
      <c r="D623" s="9">
        <v>50000</v>
      </c>
      <c r="E623" s="9">
        <v>0</v>
      </c>
      <c r="F623" s="9" t="s">
        <v>3027</v>
      </c>
      <c r="G623" s="9" t="s">
        <v>3023</v>
      </c>
    </row>
    <row r="624" spans="1:7" x14ac:dyDescent="0.2">
      <c r="A624" s="8">
        <v>623</v>
      </c>
      <c r="B624" s="8">
        <v>1934</v>
      </c>
      <c r="C624" s="8" t="s">
        <v>3019</v>
      </c>
      <c r="D624" s="8">
        <v>50000</v>
      </c>
      <c r="E624" s="8">
        <v>0</v>
      </c>
      <c r="F624" s="8" t="s">
        <v>3027</v>
      </c>
      <c r="G624" s="8" t="s">
        <v>3021</v>
      </c>
    </row>
    <row r="625" spans="1:7" x14ac:dyDescent="0.2">
      <c r="A625" s="9">
        <v>624</v>
      </c>
      <c r="B625" s="9">
        <v>1935</v>
      </c>
      <c r="C625" s="9" t="s">
        <v>3022</v>
      </c>
      <c r="D625" s="9">
        <v>50000</v>
      </c>
      <c r="E625" s="9">
        <v>1</v>
      </c>
      <c r="F625" s="9" t="s">
        <v>3027</v>
      </c>
      <c r="G625" s="9" t="s">
        <v>3021</v>
      </c>
    </row>
    <row r="626" spans="1:7" x14ac:dyDescent="0.2">
      <c r="A626" s="8">
        <v>625</v>
      </c>
      <c r="B626" s="8">
        <v>1938</v>
      </c>
      <c r="C626" s="8" t="s">
        <v>3022</v>
      </c>
      <c r="D626" s="8">
        <v>50000</v>
      </c>
      <c r="E626" s="8">
        <v>1</v>
      </c>
      <c r="F626" s="8" t="s">
        <v>3027</v>
      </c>
      <c r="G626" s="8" t="s">
        <v>3021</v>
      </c>
    </row>
    <row r="627" spans="1:7" x14ac:dyDescent="0.2">
      <c r="A627" s="9">
        <v>626</v>
      </c>
      <c r="B627" s="9">
        <v>1940</v>
      </c>
      <c r="C627" s="9" t="s">
        <v>3019</v>
      </c>
      <c r="D627" s="9">
        <v>50000</v>
      </c>
      <c r="E627" s="9">
        <v>1</v>
      </c>
      <c r="F627" s="9" t="s">
        <v>3027</v>
      </c>
      <c r="G627" s="9" t="s">
        <v>3021</v>
      </c>
    </row>
    <row r="628" spans="1:7" x14ac:dyDescent="0.2">
      <c r="A628" s="8">
        <v>627</v>
      </c>
      <c r="B628" s="8">
        <v>1946</v>
      </c>
      <c r="C628" s="8" t="s">
        <v>3019</v>
      </c>
      <c r="D628" s="8">
        <v>50000</v>
      </c>
      <c r="E628" s="8">
        <v>1</v>
      </c>
      <c r="F628" s="8" t="s">
        <v>3027</v>
      </c>
      <c r="G628" s="8" t="s">
        <v>3021</v>
      </c>
    </row>
    <row r="629" spans="1:7" x14ac:dyDescent="0.2">
      <c r="A629" s="9">
        <v>628</v>
      </c>
      <c r="B629" s="9">
        <v>1949</v>
      </c>
      <c r="C629" s="9" t="s">
        <v>3019</v>
      </c>
      <c r="D629" s="9">
        <v>60000</v>
      </c>
      <c r="E629" s="9">
        <v>1</v>
      </c>
      <c r="F629" s="9" t="s">
        <v>3027</v>
      </c>
      <c r="G629" s="9" t="s">
        <v>3021</v>
      </c>
    </row>
    <row r="630" spans="1:7" x14ac:dyDescent="0.2">
      <c r="A630" s="8">
        <v>629</v>
      </c>
      <c r="B630" s="8">
        <v>1950</v>
      </c>
      <c r="C630" s="8" t="s">
        <v>3022</v>
      </c>
      <c r="D630" s="8">
        <v>40000</v>
      </c>
      <c r="E630" s="8">
        <v>1</v>
      </c>
      <c r="F630" s="8" t="s">
        <v>3027</v>
      </c>
      <c r="G630" s="8" t="s">
        <v>3021</v>
      </c>
    </row>
    <row r="631" spans="1:7" x14ac:dyDescent="0.2">
      <c r="A631" s="9">
        <v>630</v>
      </c>
      <c r="B631" s="9">
        <v>1956</v>
      </c>
      <c r="C631" s="9" t="s">
        <v>3022</v>
      </c>
      <c r="D631" s="9">
        <v>40000</v>
      </c>
      <c r="E631" s="9">
        <v>4</v>
      </c>
      <c r="F631" s="9" t="s">
        <v>3025</v>
      </c>
      <c r="G631" s="9" t="s">
        <v>3021</v>
      </c>
    </row>
    <row r="632" spans="1:7" x14ac:dyDescent="0.2">
      <c r="A632" s="8">
        <v>631</v>
      </c>
      <c r="B632" s="8">
        <v>1957</v>
      </c>
      <c r="C632" s="8" t="s">
        <v>3019</v>
      </c>
      <c r="D632" s="8">
        <v>60000</v>
      </c>
      <c r="E632" s="8">
        <v>1</v>
      </c>
      <c r="F632" s="8" t="s">
        <v>3027</v>
      </c>
      <c r="G632" s="8" t="s">
        <v>3021</v>
      </c>
    </row>
    <row r="633" spans="1:7" x14ac:dyDescent="0.2">
      <c r="A633" s="9">
        <v>632</v>
      </c>
      <c r="B633" s="9">
        <v>1958</v>
      </c>
      <c r="C633" s="9" t="s">
        <v>3019</v>
      </c>
      <c r="D633" s="9">
        <v>60000</v>
      </c>
      <c r="E633" s="9">
        <v>1</v>
      </c>
      <c r="F633" s="9" t="s">
        <v>3027</v>
      </c>
      <c r="G633" s="9" t="s">
        <v>3021</v>
      </c>
    </row>
    <row r="634" spans="1:7" x14ac:dyDescent="0.2">
      <c r="A634" s="8">
        <v>633</v>
      </c>
      <c r="B634" s="8">
        <v>1959</v>
      </c>
      <c r="C634" s="8" t="s">
        <v>3019</v>
      </c>
      <c r="D634" s="8">
        <v>60000</v>
      </c>
      <c r="E634" s="8">
        <v>1</v>
      </c>
      <c r="F634" s="8" t="s">
        <v>3027</v>
      </c>
      <c r="G634" s="8" t="s">
        <v>3021</v>
      </c>
    </row>
    <row r="635" spans="1:7" x14ac:dyDescent="0.2">
      <c r="A635" s="9">
        <v>634</v>
      </c>
      <c r="B635" s="9">
        <v>1962</v>
      </c>
      <c r="C635" s="9" t="s">
        <v>3019</v>
      </c>
      <c r="D635" s="9">
        <v>40000</v>
      </c>
      <c r="E635" s="9">
        <v>1</v>
      </c>
      <c r="F635" s="9" t="s">
        <v>3020</v>
      </c>
      <c r="G635" s="9" t="s">
        <v>3021</v>
      </c>
    </row>
    <row r="636" spans="1:7" x14ac:dyDescent="0.2">
      <c r="A636" s="8">
        <v>635</v>
      </c>
      <c r="B636" s="8">
        <v>1967</v>
      </c>
      <c r="C636" s="8" t="s">
        <v>3019</v>
      </c>
      <c r="D636" s="8">
        <v>60000</v>
      </c>
      <c r="E636" s="8">
        <v>1</v>
      </c>
      <c r="F636" s="8" t="s">
        <v>3027</v>
      </c>
      <c r="G636" s="8" t="s">
        <v>3021</v>
      </c>
    </row>
    <row r="637" spans="1:7" x14ac:dyDescent="0.2">
      <c r="A637" s="9">
        <v>636</v>
      </c>
      <c r="B637" s="9">
        <v>1971</v>
      </c>
      <c r="C637" s="9" t="s">
        <v>3019</v>
      </c>
      <c r="D637" s="9">
        <v>60000</v>
      </c>
      <c r="E637" s="9">
        <v>1</v>
      </c>
      <c r="F637" s="9" t="s">
        <v>3027</v>
      </c>
      <c r="G637" s="9" t="s">
        <v>3021</v>
      </c>
    </row>
    <row r="638" spans="1:7" x14ac:dyDescent="0.2">
      <c r="A638" s="8">
        <v>637</v>
      </c>
      <c r="B638" s="8">
        <v>1972</v>
      </c>
      <c r="C638" s="8" t="s">
        <v>3022</v>
      </c>
      <c r="D638" s="8">
        <v>60000</v>
      </c>
      <c r="E638" s="8">
        <v>1</v>
      </c>
      <c r="F638" s="8" t="s">
        <v>3027</v>
      </c>
      <c r="G638" s="8" t="s">
        <v>3021</v>
      </c>
    </row>
    <row r="639" spans="1:7" x14ac:dyDescent="0.2">
      <c r="A639" s="9">
        <v>638</v>
      </c>
      <c r="B639" s="9">
        <v>1974</v>
      </c>
      <c r="C639" s="9" t="s">
        <v>3019</v>
      </c>
      <c r="D639" s="9">
        <v>70000</v>
      </c>
      <c r="E639" s="9">
        <v>1</v>
      </c>
      <c r="F639" s="9" t="s">
        <v>3027</v>
      </c>
      <c r="G639" s="9" t="s">
        <v>3021</v>
      </c>
    </row>
    <row r="640" spans="1:7" x14ac:dyDescent="0.2">
      <c r="A640" s="8">
        <v>639</v>
      </c>
      <c r="B640" s="8">
        <v>1976</v>
      </c>
      <c r="C640" s="8" t="s">
        <v>3019</v>
      </c>
      <c r="D640" s="8">
        <v>70000</v>
      </c>
      <c r="E640" s="8">
        <v>1</v>
      </c>
      <c r="F640" s="8" t="s">
        <v>3027</v>
      </c>
      <c r="G640" s="8" t="s">
        <v>3021</v>
      </c>
    </row>
    <row r="641" spans="1:7" x14ac:dyDescent="0.2">
      <c r="A641" s="9">
        <v>640</v>
      </c>
      <c r="B641" s="9">
        <v>1979</v>
      </c>
      <c r="C641" s="9" t="s">
        <v>3019</v>
      </c>
      <c r="D641" s="9">
        <v>70000</v>
      </c>
      <c r="E641" s="9">
        <v>1</v>
      </c>
      <c r="F641" s="9" t="s">
        <v>3027</v>
      </c>
      <c r="G641" s="9" t="s">
        <v>3021</v>
      </c>
    </row>
    <row r="642" spans="1:7" x14ac:dyDescent="0.2">
      <c r="A642" s="8">
        <v>641</v>
      </c>
      <c r="B642" s="8">
        <v>1984</v>
      </c>
      <c r="C642" s="8" t="s">
        <v>3019</v>
      </c>
      <c r="D642" s="8">
        <v>50000</v>
      </c>
      <c r="E642" s="8">
        <v>1</v>
      </c>
      <c r="F642" s="8" t="s">
        <v>3020</v>
      </c>
      <c r="G642" s="8" t="s">
        <v>3021</v>
      </c>
    </row>
    <row r="643" spans="1:7" x14ac:dyDescent="0.2">
      <c r="A643" s="9">
        <v>642</v>
      </c>
      <c r="B643" s="9">
        <v>1986</v>
      </c>
      <c r="C643" s="9" t="s">
        <v>3019</v>
      </c>
      <c r="D643" s="9">
        <v>50000</v>
      </c>
      <c r="E643" s="9">
        <v>1</v>
      </c>
      <c r="F643" s="9" t="s">
        <v>3020</v>
      </c>
      <c r="G643" s="9" t="s">
        <v>3021</v>
      </c>
    </row>
    <row r="644" spans="1:7" x14ac:dyDescent="0.2">
      <c r="A644" s="8">
        <v>643</v>
      </c>
      <c r="B644" s="8">
        <v>1988</v>
      </c>
      <c r="C644" s="8" t="s">
        <v>3019</v>
      </c>
      <c r="D644" s="8">
        <v>50000</v>
      </c>
      <c r="E644" s="8">
        <v>1</v>
      </c>
      <c r="F644" s="8" t="s">
        <v>3020</v>
      </c>
      <c r="G644" s="8" t="s">
        <v>3021</v>
      </c>
    </row>
    <row r="645" spans="1:7" x14ac:dyDescent="0.2">
      <c r="A645" s="9">
        <v>644</v>
      </c>
      <c r="B645" s="9">
        <v>1989</v>
      </c>
      <c r="C645" s="9" t="s">
        <v>3019</v>
      </c>
      <c r="D645" s="9">
        <v>50000</v>
      </c>
      <c r="E645" s="9">
        <v>1</v>
      </c>
      <c r="F645" s="9" t="s">
        <v>3020</v>
      </c>
      <c r="G645" s="9" t="s">
        <v>3021</v>
      </c>
    </row>
    <row r="646" spans="1:7" x14ac:dyDescent="0.2">
      <c r="A646" s="8">
        <v>645</v>
      </c>
      <c r="B646" s="8">
        <v>1991</v>
      </c>
      <c r="C646" s="8" t="s">
        <v>3022</v>
      </c>
      <c r="D646" s="8">
        <v>40000</v>
      </c>
      <c r="E646" s="8">
        <v>2</v>
      </c>
      <c r="F646" s="8" t="s">
        <v>3020</v>
      </c>
      <c r="G646" s="8" t="s">
        <v>3021</v>
      </c>
    </row>
    <row r="647" spans="1:7" x14ac:dyDescent="0.2">
      <c r="A647" s="9">
        <v>646</v>
      </c>
      <c r="B647" s="9">
        <v>1997</v>
      </c>
      <c r="C647" s="9" t="s">
        <v>3022</v>
      </c>
      <c r="D647" s="9">
        <v>40000</v>
      </c>
      <c r="E647" s="9">
        <v>2</v>
      </c>
      <c r="F647" s="9" t="s">
        <v>3020</v>
      </c>
      <c r="G647" s="9" t="s">
        <v>3021</v>
      </c>
    </row>
    <row r="648" spans="1:7" x14ac:dyDescent="0.2">
      <c r="A648" s="8">
        <v>647</v>
      </c>
      <c r="B648" s="8">
        <v>1998</v>
      </c>
      <c r="C648" s="8" t="s">
        <v>3022</v>
      </c>
      <c r="D648" s="8">
        <v>40000</v>
      </c>
      <c r="E648" s="8">
        <v>2</v>
      </c>
      <c r="F648" s="8" t="s">
        <v>3020</v>
      </c>
      <c r="G648" s="8" t="s">
        <v>3021</v>
      </c>
    </row>
    <row r="649" spans="1:7" x14ac:dyDescent="0.2">
      <c r="A649" s="9">
        <v>648</v>
      </c>
      <c r="B649" s="9">
        <v>2004</v>
      </c>
      <c r="C649" s="9" t="s">
        <v>3022</v>
      </c>
      <c r="D649" s="9">
        <v>40000</v>
      </c>
      <c r="E649" s="9">
        <v>2</v>
      </c>
      <c r="F649" s="9" t="s">
        <v>3020</v>
      </c>
      <c r="G649" s="9" t="s">
        <v>3023</v>
      </c>
    </row>
    <row r="650" spans="1:7" x14ac:dyDescent="0.2">
      <c r="A650" s="8">
        <v>649</v>
      </c>
      <c r="B650" s="8">
        <v>2006</v>
      </c>
      <c r="C650" s="8" t="s">
        <v>3022</v>
      </c>
      <c r="D650" s="8">
        <v>60000</v>
      </c>
      <c r="E650" s="8">
        <v>1</v>
      </c>
      <c r="F650" s="8" t="s">
        <v>3027</v>
      </c>
      <c r="G650" s="8" t="s">
        <v>3021</v>
      </c>
    </row>
    <row r="651" spans="1:7" x14ac:dyDescent="0.2">
      <c r="A651" s="9">
        <v>650</v>
      </c>
      <c r="B651" s="9">
        <v>2014</v>
      </c>
      <c r="C651" s="9" t="s">
        <v>3019</v>
      </c>
      <c r="D651" s="9">
        <v>60000</v>
      </c>
      <c r="E651" s="9">
        <v>1</v>
      </c>
      <c r="F651" s="9" t="s">
        <v>3027</v>
      </c>
      <c r="G651" s="9" t="s">
        <v>3021</v>
      </c>
    </row>
    <row r="652" spans="1:7" x14ac:dyDescent="0.2">
      <c r="A652" s="8">
        <v>651</v>
      </c>
      <c r="B652" s="8">
        <v>2016</v>
      </c>
      <c r="C652" s="8" t="s">
        <v>3019</v>
      </c>
      <c r="D652" s="8">
        <v>60000</v>
      </c>
      <c r="E652" s="8">
        <v>1</v>
      </c>
      <c r="F652" s="8" t="s">
        <v>3027</v>
      </c>
      <c r="G652" s="8" t="s">
        <v>3021</v>
      </c>
    </row>
    <row r="653" spans="1:7" x14ac:dyDescent="0.2">
      <c r="A653" s="9">
        <v>652</v>
      </c>
      <c r="B653" s="9">
        <v>2020</v>
      </c>
      <c r="C653" s="9" t="s">
        <v>3019</v>
      </c>
      <c r="D653" s="9">
        <v>60000</v>
      </c>
      <c r="E653" s="9">
        <v>1</v>
      </c>
      <c r="F653" s="9" t="s">
        <v>3027</v>
      </c>
      <c r="G653" s="9" t="s">
        <v>3021</v>
      </c>
    </row>
    <row r="654" spans="1:7" x14ac:dyDescent="0.2">
      <c r="A654" s="8">
        <v>653</v>
      </c>
      <c r="B654" s="8">
        <v>2030</v>
      </c>
      <c r="C654" s="8" t="s">
        <v>3019</v>
      </c>
      <c r="D654" s="8">
        <v>60000</v>
      </c>
      <c r="E654" s="8">
        <v>1</v>
      </c>
      <c r="F654" s="8" t="s">
        <v>3027</v>
      </c>
      <c r="G654" s="8" t="s">
        <v>3021</v>
      </c>
    </row>
    <row r="655" spans="1:7" x14ac:dyDescent="0.2">
      <c r="A655" s="9">
        <v>654</v>
      </c>
      <c r="B655" s="9">
        <v>2035</v>
      </c>
      <c r="C655" s="9" t="s">
        <v>3022</v>
      </c>
      <c r="D655" s="9">
        <v>60000</v>
      </c>
      <c r="E655" s="9">
        <v>1</v>
      </c>
      <c r="F655" s="9" t="s">
        <v>3027</v>
      </c>
      <c r="G655" s="9" t="s">
        <v>3021</v>
      </c>
    </row>
    <row r="656" spans="1:7" x14ac:dyDescent="0.2">
      <c r="A656" s="8">
        <v>655</v>
      </c>
      <c r="B656" s="8">
        <v>2037</v>
      </c>
      <c r="C656" s="8" t="s">
        <v>3019</v>
      </c>
      <c r="D656" s="8">
        <v>60000</v>
      </c>
      <c r="E656" s="8">
        <v>1</v>
      </c>
      <c r="F656" s="8" t="s">
        <v>3027</v>
      </c>
      <c r="G656" s="8" t="s">
        <v>3021</v>
      </c>
    </row>
    <row r="657" spans="1:7" x14ac:dyDescent="0.2">
      <c r="A657" s="9">
        <v>656</v>
      </c>
      <c r="B657" s="9">
        <v>2038</v>
      </c>
      <c r="C657" s="9" t="s">
        <v>3022</v>
      </c>
      <c r="D657" s="9">
        <v>70000</v>
      </c>
      <c r="E657" s="9">
        <v>2</v>
      </c>
      <c r="F657" s="9" t="s">
        <v>3027</v>
      </c>
      <c r="G657" s="9" t="s">
        <v>3021</v>
      </c>
    </row>
    <row r="658" spans="1:7" x14ac:dyDescent="0.2">
      <c r="A658" s="8">
        <v>657</v>
      </c>
      <c r="B658" s="8">
        <v>2044</v>
      </c>
      <c r="C658" s="8" t="s">
        <v>3019</v>
      </c>
      <c r="D658" s="8">
        <v>70000</v>
      </c>
      <c r="E658" s="8">
        <v>3</v>
      </c>
      <c r="F658" s="8" t="s">
        <v>3027</v>
      </c>
      <c r="G658" s="8" t="s">
        <v>3021</v>
      </c>
    </row>
    <row r="659" spans="1:7" x14ac:dyDescent="0.2">
      <c r="A659" s="9">
        <v>658</v>
      </c>
      <c r="B659" s="9">
        <v>2046</v>
      </c>
      <c r="C659" s="9" t="s">
        <v>3019</v>
      </c>
      <c r="D659" s="9">
        <v>70000</v>
      </c>
      <c r="E659" s="9">
        <v>3</v>
      </c>
      <c r="F659" s="9" t="s">
        <v>3027</v>
      </c>
      <c r="G659" s="9" t="s">
        <v>3021</v>
      </c>
    </row>
    <row r="660" spans="1:7" x14ac:dyDescent="0.2">
      <c r="A660" s="8">
        <v>659</v>
      </c>
      <c r="B660" s="8">
        <v>2049</v>
      </c>
      <c r="C660" s="8" t="s">
        <v>3019</v>
      </c>
      <c r="D660" s="8">
        <v>60000</v>
      </c>
      <c r="E660" s="8">
        <v>1</v>
      </c>
      <c r="F660" s="8" t="s">
        <v>3027</v>
      </c>
      <c r="G660" s="8" t="s">
        <v>3021</v>
      </c>
    </row>
    <row r="661" spans="1:7" x14ac:dyDescent="0.2">
      <c r="A661" s="9">
        <v>660</v>
      </c>
      <c r="B661" s="9">
        <v>2052</v>
      </c>
      <c r="C661" s="9" t="s">
        <v>3022</v>
      </c>
      <c r="D661" s="9">
        <v>60000</v>
      </c>
      <c r="E661" s="9">
        <v>1</v>
      </c>
      <c r="F661" s="9" t="s">
        <v>3027</v>
      </c>
      <c r="G661" s="9" t="s">
        <v>3021</v>
      </c>
    </row>
    <row r="662" spans="1:7" x14ac:dyDescent="0.2">
      <c r="A662" s="8">
        <v>661</v>
      </c>
      <c r="B662" s="8">
        <v>2058</v>
      </c>
      <c r="C662" s="8" t="s">
        <v>3019</v>
      </c>
      <c r="D662" s="8">
        <v>60000</v>
      </c>
      <c r="E662" s="8">
        <v>1</v>
      </c>
      <c r="F662" s="8" t="s">
        <v>3027</v>
      </c>
      <c r="G662" s="8" t="s">
        <v>3021</v>
      </c>
    </row>
    <row r="663" spans="1:7" x14ac:dyDescent="0.2">
      <c r="A663" s="9">
        <v>662</v>
      </c>
      <c r="B663" s="9">
        <v>2059</v>
      </c>
      <c r="C663" s="9" t="s">
        <v>3022</v>
      </c>
      <c r="D663" s="9">
        <v>60000</v>
      </c>
      <c r="E663" s="9">
        <v>1</v>
      </c>
      <c r="F663" s="9" t="s">
        <v>3027</v>
      </c>
      <c r="G663" s="9" t="s">
        <v>3021</v>
      </c>
    </row>
    <row r="664" spans="1:7" x14ac:dyDescent="0.2">
      <c r="A664" s="8">
        <v>663</v>
      </c>
      <c r="B664" s="8">
        <v>2061</v>
      </c>
      <c r="C664" s="8" t="s">
        <v>3022</v>
      </c>
      <c r="D664" s="8">
        <v>60000</v>
      </c>
      <c r="E664" s="8">
        <v>2</v>
      </c>
      <c r="F664" s="8" t="s">
        <v>3027</v>
      </c>
      <c r="G664" s="8" t="s">
        <v>3021</v>
      </c>
    </row>
    <row r="665" spans="1:7" x14ac:dyDescent="0.2">
      <c r="A665" s="9">
        <v>664</v>
      </c>
      <c r="B665" s="9">
        <v>2062</v>
      </c>
      <c r="C665" s="9" t="s">
        <v>3019</v>
      </c>
      <c r="D665" s="9">
        <v>70000</v>
      </c>
      <c r="E665" s="9">
        <v>4</v>
      </c>
      <c r="F665" s="9" t="s">
        <v>3027</v>
      </c>
      <c r="G665" s="9" t="s">
        <v>3021</v>
      </c>
    </row>
    <row r="666" spans="1:7" x14ac:dyDescent="0.2">
      <c r="A666" s="8">
        <v>665</v>
      </c>
      <c r="B666" s="8">
        <v>2063</v>
      </c>
      <c r="C666" s="8" t="s">
        <v>3022</v>
      </c>
      <c r="D666" s="8">
        <v>70000</v>
      </c>
      <c r="E666" s="8">
        <v>4</v>
      </c>
      <c r="F666" s="8" t="s">
        <v>3027</v>
      </c>
      <c r="G666" s="8" t="s">
        <v>3021</v>
      </c>
    </row>
    <row r="667" spans="1:7" x14ac:dyDescent="0.2">
      <c r="A667" s="9">
        <v>666</v>
      </c>
      <c r="B667" s="9">
        <v>2066</v>
      </c>
      <c r="C667" s="9" t="s">
        <v>3019</v>
      </c>
      <c r="D667" s="9">
        <v>70000</v>
      </c>
      <c r="E667" s="9">
        <v>4</v>
      </c>
      <c r="F667" s="9" t="s">
        <v>3027</v>
      </c>
      <c r="G667" s="9" t="s">
        <v>3021</v>
      </c>
    </row>
    <row r="668" spans="1:7" x14ac:dyDescent="0.2">
      <c r="A668" s="8">
        <v>667</v>
      </c>
      <c r="B668" s="8">
        <v>2069</v>
      </c>
      <c r="C668" s="8" t="s">
        <v>3019</v>
      </c>
      <c r="D668" s="8">
        <v>80000</v>
      </c>
      <c r="E668" s="8">
        <v>2</v>
      </c>
      <c r="F668" s="8" t="s">
        <v>3027</v>
      </c>
      <c r="G668" s="8" t="s">
        <v>3021</v>
      </c>
    </row>
    <row r="669" spans="1:7" x14ac:dyDescent="0.2">
      <c r="A669" s="9">
        <v>668</v>
      </c>
      <c r="B669" s="9">
        <v>2070</v>
      </c>
      <c r="C669" s="9" t="s">
        <v>3019</v>
      </c>
      <c r="D669" s="9">
        <v>70000</v>
      </c>
      <c r="E669" s="9">
        <v>2</v>
      </c>
      <c r="F669" s="9" t="s">
        <v>3020</v>
      </c>
      <c r="G669" s="9" t="s">
        <v>3021</v>
      </c>
    </row>
    <row r="670" spans="1:7" x14ac:dyDescent="0.2">
      <c r="A670" s="8">
        <v>669</v>
      </c>
      <c r="B670" s="8">
        <v>2071</v>
      </c>
      <c r="C670" s="8" t="s">
        <v>3022</v>
      </c>
      <c r="D670" s="8">
        <v>70000</v>
      </c>
      <c r="E670" s="8">
        <v>2</v>
      </c>
      <c r="F670" s="8" t="s">
        <v>3020</v>
      </c>
      <c r="G670" s="8" t="s">
        <v>3021</v>
      </c>
    </row>
    <row r="671" spans="1:7" x14ac:dyDescent="0.2">
      <c r="A671" s="9">
        <v>670</v>
      </c>
      <c r="B671" s="9">
        <v>2072</v>
      </c>
      <c r="C671" s="9" t="s">
        <v>3022</v>
      </c>
      <c r="D671" s="9">
        <v>70000</v>
      </c>
      <c r="E671" s="9">
        <v>2</v>
      </c>
      <c r="F671" s="9" t="s">
        <v>3020</v>
      </c>
      <c r="G671" s="9" t="s">
        <v>3021</v>
      </c>
    </row>
    <row r="672" spans="1:7" x14ac:dyDescent="0.2">
      <c r="A672" s="8">
        <v>671</v>
      </c>
      <c r="B672" s="8">
        <v>2073</v>
      </c>
      <c r="C672" s="8" t="s">
        <v>3022</v>
      </c>
      <c r="D672" s="8">
        <v>70000</v>
      </c>
      <c r="E672" s="8">
        <v>2</v>
      </c>
      <c r="F672" s="8" t="s">
        <v>3020</v>
      </c>
      <c r="G672" s="8" t="s">
        <v>3021</v>
      </c>
    </row>
    <row r="673" spans="1:7" x14ac:dyDescent="0.2">
      <c r="A673" s="9">
        <v>672</v>
      </c>
      <c r="B673" s="9">
        <v>2081</v>
      </c>
      <c r="C673" s="9" t="s">
        <v>3022</v>
      </c>
      <c r="D673" s="9">
        <v>60000</v>
      </c>
      <c r="E673" s="9">
        <v>3</v>
      </c>
      <c r="F673" s="9" t="s">
        <v>3020</v>
      </c>
      <c r="G673" s="9" t="s">
        <v>3023</v>
      </c>
    </row>
    <row r="674" spans="1:7" x14ac:dyDescent="0.2">
      <c r="A674" s="8">
        <v>673</v>
      </c>
      <c r="B674" s="8">
        <v>2089</v>
      </c>
      <c r="C674" s="8" t="s">
        <v>3019</v>
      </c>
      <c r="D674" s="8">
        <v>60000</v>
      </c>
      <c r="E674" s="8">
        <v>3</v>
      </c>
      <c r="F674" s="8" t="s">
        <v>3020</v>
      </c>
      <c r="G674" s="8" t="s">
        <v>3021</v>
      </c>
    </row>
    <row r="675" spans="1:7" x14ac:dyDescent="0.2">
      <c r="A675" s="9">
        <v>674</v>
      </c>
      <c r="B675" s="9">
        <v>2094</v>
      </c>
      <c r="C675" s="9" t="s">
        <v>3022</v>
      </c>
      <c r="D675" s="9">
        <v>60000</v>
      </c>
      <c r="E675" s="9">
        <v>3</v>
      </c>
      <c r="F675" s="9" t="s">
        <v>3020</v>
      </c>
      <c r="G675" s="9" t="s">
        <v>3021</v>
      </c>
    </row>
    <row r="676" spans="1:7" x14ac:dyDescent="0.2">
      <c r="A676" s="8">
        <v>675</v>
      </c>
      <c r="B676" s="8">
        <v>2097</v>
      </c>
      <c r="C676" s="8" t="s">
        <v>3019</v>
      </c>
      <c r="D676" s="8">
        <v>60000</v>
      </c>
      <c r="E676" s="8">
        <v>0</v>
      </c>
      <c r="F676" s="8" t="s">
        <v>3027</v>
      </c>
      <c r="G676" s="8" t="s">
        <v>3021</v>
      </c>
    </row>
    <row r="677" spans="1:7" x14ac:dyDescent="0.2">
      <c r="A677" s="9">
        <v>676</v>
      </c>
      <c r="B677" s="9">
        <v>2098</v>
      </c>
      <c r="C677" s="9" t="s">
        <v>3022</v>
      </c>
      <c r="D677" s="9">
        <v>70000</v>
      </c>
      <c r="E677" s="9">
        <v>4</v>
      </c>
      <c r="F677" s="9" t="s">
        <v>3027</v>
      </c>
      <c r="G677" s="9" t="s">
        <v>3021</v>
      </c>
    </row>
    <row r="678" spans="1:7" x14ac:dyDescent="0.2">
      <c r="A678" s="8">
        <v>677</v>
      </c>
      <c r="B678" s="8">
        <v>2099</v>
      </c>
      <c r="C678" s="8" t="s">
        <v>3019</v>
      </c>
      <c r="D678" s="8">
        <v>80000</v>
      </c>
      <c r="E678" s="8">
        <v>0</v>
      </c>
      <c r="F678" s="8" t="s">
        <v>3027</v>
      </c>
      <c r="G678" s="8" t="s">
        <v>3021</v>
      </c>
    </row>
    <row r="679" spans="1:7" x14ac:dyDescent="0.2">
      <c r="A679" s="9">
        <v>678</v>
      </c>
      <c r="B679" s="9">
        <v>2107</v>
      </c>
      <c r="C679" s="9" t="s">
        <v>3022</v>
      </c>
      <c r="D679" s="9">
        <v>60000</v>
      </c>
      <c r="E679" s="9">
        <v>2</v>
      </c>
      <c r="F679" s="9" t="s">
        <v>3027</v>
      </c>
      <c r="G679" s="9" t="s">
        <v>3021</v>
      </c>
    </row>
    <row r="680" spans="1:7" x14ac:dyDescent="0.2">
      <c r="A680" s="8">
        <v>679</v>
      </c>
      <c r="B680" s="8">
        <v>2108</v>
      </c>
      <c r="C680" s="8" t="s">
        <v>3019</v>
      </c>
      <c r="D680" s="8">
        <v>70000</v>
      </c>
      <c r="E680" s="8">
        <v>5</v>
      </c>
      <c r="F680" s="8" t="s">
        <v>3027</v>
      </c>
      <c r="G680" s="8" t="s">
        <v>3021</v>
      </c>
    </row>
    <row r="681" spans="1:7" x14ac:dyDescent="0.2">
      <c r="A681" s="9">
        <v>680</v>
      </c>
      <c r="B681" s="9">
        <v>2114</v>
      </c>
      <c r="C681" s="9" t="s">
        <v>3019</v>
      </c>
      <c r="D681" s="9">
        <v>70000</v>
      </c>
      <c r="E681" s="9">
        <v>5</v>
      </c>
      <c r="F681" s="9" t="s">
        <v>3027</v>
      </c>
      <c r="G681" s="9" t="s">
        <v>3021</v>
      </c>
    </row>
    <row r="682" spans="1:7" x14ac:dyDescent="0.2">
      <c r="A682" s="8">
        <v>681</v>
      </c>
      <c r="B682" s="8">
        <v>2115</v>
      </c>
      <c r="C682" s="8" t="s">
        <v>3019</v>
      </c>
      <c r="D682" s="8">
        <v>70000</v>
      </c>
      <c r="E682" s="8">
        <v>5</v>
      </c>
      <c r="F682" s="8" t="s">
        <v>3027</v>
      </c>
      <c r="G682" s="8" t="s">
        <v>3021</v>
      </c>
    </row>
    <row r="683" spans="1:7" x14ac:dyDescent="0.2">
      <c r="A683" s="9">
        <v>682</v>
      </c>
      <c r="B683" s="9">
        <v>2117</v>
      </c>
      <c r="C683" s="9" t="s">
        <v>3019</v>
      </c>
      <c r="D683" s="9">
        <v>70000</v>
      </c>
      <c r="E683" s="9">
        <v>5</v>
      </c>
      <c r="F683" s="9" t="s">
        <v>3027</v>
      </c>
      <c r="G683" s="9" t="s">
        <v>3021</v>
      </c>
    </row>
    <row r="684" spans="1:7" x14ac:dyDescent="0.2">
      <c r="A684" s="8">
        <v>683</v>
      </c>
      <c r="B684" s="8">
        <v>2122</v>
      </c>
      <c r="C684" s="8" t="s">
        <v>3019</v>
      </c>
      <c r="D684" s="8">
        <v>70000</v>
      </c>
      <c r="E684" s="8">
        <v>5</v>
      </c>
      <c r="F684" s="8" t="s">
        <v>3027</v>
      </c>
      <c r="G684" s="8" t="s">
        <v>3023</v>
      </c>
    </row>
    <row r="685" spans="1:7" x14ac:dyDescent="0.2">
      <c r="A685" s="9">
        <v>684</v>
      </c>
      <c r="B685" s="9">
        <v>2124</v>
      </c>
      <c r="C685" s="9" t="s">
        <v>3019</v>
      </c>
      <c r="D685" s="9">
        <v>80000</v>
      </c>
      <c r="E685" s="9">
        <v>2</v>
      </c>
      <c r="F685" s="9" t="s">
        <v>3027</v>
      </c>
      <c r="G685" s="9" t="s">
        <v>3021</v>
      </c>
    </row>
    <row r="686" spans="1:7" x14ac:dyDescent="0.2">
      <c r="A686" s="8">
        <v>685</v>
      </c>
      <c r="B686" s="8">
        <v>2127</v>
      </c>
      <c r="C686" s="8" t="s">
        <v>3022</v>
      </c>
      <c r="D686" s="8">
        <v>40000</v>
      </c>
      <c r="E686" s="8">
        <v>0</v>
      </c>
      <c r="F686" s="8" t="s">
        <v>3020</v>
      </c>
      <c r="G686" s="8" t="s">
        <v>3023</v>
      </c>
    </row>
    <row r="687" spans="1:7" x14ac:dyDescent="0.2">
      <c r="A687" s="9">
        <v>686</v>
      </c>
      <c r="B687" s="9">
        <v>2131</v>
      </c>
      <c r="C687" s="9" t="s">
        <v>3019</v>
      </c>
      <c r="D687" s="9">
        <v>40000</v>
      </c>
      <c r="E687" s="9">
        <v>0</v>
      </c>
      <c r="F687" s="9" t="s">
        <v>3020</v>
      </c>
      <c r="G687" s="9" t="s">
        <v>3023</v>
      </c>
    </row>
    <row r="688" spans="1:7" x14ac:dyDescent="0.2">
      <c r="A688" s="8">
        <v>687</v>
      </c>
      <c r="B688" s="8">
        <v>2132</v>
      </c>
      <c r="C688" s="8" t="s">
        <v>3022</v>
      </c>
      <c r="D688" s="8">
        <v>40000</v>
      </c>
      <c r="E688" s="8">
        <v>0</v>
      </c>
      <c r="F688" s="8" t="s">
        <v>3020</v>
      </c>
      <c r="G688" s="8" t="s">
        <v>3023</v>
      </c>
    </row>
    <row r="689" spans="1:7" x14ac:dyDescent="0.2">
      <c r="A689" s="9">
        <v>688</v>
      </c>
      <c r="B689" s="9">
        <v>2135</v>
      </c>
      <c r="C689" s="9" t="s">
        <v>3022</v>
      </c>
      <c r="D689" s="9">
        <v>40000</v>
      </c>
      <c r="E689" s="9">
        <v>0</v>
      </c>
      <c r="F689" s="9" t="s">
        <v>3020</v>
      </c>
      <c r="G689" s="9" t="s">
        <v>3023</v>
      </c>
    </row>
    <row r="690" spans="1:7" x14ac:dyDescent="0.2">
      <c r="A690" s="8">
        <v>689</v>
      </c>
      <c r="B690" s="8">
        <v>2137</v>
      </c>
      <c r="C690" s="8" t="s">
        <v>3022</v>
      </c>
      <c r="D690" s="8">
        <v>80000</v>
      </c>
      <c r="E690" s="8">
        <v>3</v>
      </c>
      <c r="F690" s="8" t="s">
        <v>3020</v>
      </c>
      <c r="G690" s="8" t="s">
        <v>3021</v>
      </c>
    </row>
    <row r="691" spans="1:7" x14ac:dyDescent="0.2">
      <c r="A691" s="9">
        <v>690</v>
      </c>
      <c r="B691" s="9">
        <v>2139</v>
      </c>
      <c r="C691" s="9" t="s">
        <v>3019</v>
      </c>
      <c r="D691" s="9">
        <v>80000</v>
      </c>
      <c r="E691" s="9">
        <v>3</v>
      </c>
      <c r="F691" s="9" t="s">
        <v>3020</v>
      </c>
      <c r="G691" s="9" t="s">
        <v>3021</v>
      </c>
    </row>
    <row r="692" spans="1:7" x14ac:dyDescent="0.2">
      <c r="A692" s="8">
        <v>691</v>
      </c>
      <c r="B692" s="8">
        <v>2141</v>
      </c>
      <c r="C692" s="8" t="s">
        <v>3019</v>
      </c>
      <c r="D692" s="8">
        <v>60000</v>
      </c>
      <c r="E692" s="8">
        <v>0</v>
      </c>
      <c r="F692" s="8" t="s">
        <v>3027</v>
      </c>
      <c r="G692" s="8" t="s">
        <v>3021</v>
      </c>
    </row>
    <row r="693" spans="1:7" x14ac:dyDescent="0.2">
      <c r="A693" s="9">
        <v>692</v>
      </c>
      <c r="B693" s="9">
        <v>2143</v>
      </c>
      <c r="C693" s="9" t="s">
        <v>3022</v>
      </c>
      <c r="D693" s="9">
        <v>40000</v>
      </c>
      <c r="E693" s="9">
        <v>0</v>
      </c>
      <c r="F693" s="9" t="s">
        <v>3020</v>
      </c>
      <c r="G693" s="9" t="s">
        <v>3023</v>
      </c>
    </row>
    <row r="694" spans="1:7" x14ac:dyDescent="0.2">
      <c r="A694" s="8">
        <v>693</v>
      </c>
      <c r="B694" s="8">
        <v>2145</v>
      </c>
      <c r="C694" s="8" t="s">
        <v>3019</v>
      </c>
      <c r="D694" s="8">
        <v>40000</v>
      </c>
      <c r="E694" s="8">
        <v>0</v>
      </c>
      <c r="F694" s="8" t="s">
        <v>3020</v>
      </c>
      <c r="G694" s="8" t="s">
        <v>3023</v>
      </c>
    </row>
    <row r="695" spans="1:7" x14ac:dyDescent="0.2">
      <c r="A695" s="9">
        <v>694</v>
      </c>
      <c r="B695" s="9">
        <v>2146</v>
      </c>
      <c r="C695" s="9" t="s">
        <v>3022</v>
      </c>
      <c r="D695" s="9">
        <v>50000</v>
      </c>
      <c r="E695" s="9">
        <v>4</v>
      </c>
      <c r="F695" s="9" t="s">
        <v>3020</v>
      </c>
      <c r="G695" s="9" t="s">
        <v>3023</v>
      </c>
    </row>
    <row r="696" spans="1:7" x14ac:dyDescent="0.2">
      <c r="A696" s="8">
        <v>695</v>
      </c>
      <c r="B696" s="8">
        <v>2151</v>
      </c>
      <c r="C696" s="8" t="s">
        <v>3019</v>
      </c>
      <c r="D696" s="8">
        <v>50000</v>
      </c>
      <c r="E696" s="8">
        <v>4</v>
      </c>
      <c r="F696" s="8" t="s">
        <v>3020</v>
      </c>
      <c r="G696" s="8" t="s">
        <v>3021</v>
      </c>
    </row>
    <row r="697" spans="1:7" x14ac:dyDescent="0.2">
      <c r="A697" s="9">
        <v>696</v>
      </c>
      <c r="B697" s="9">
        <v>2157</v>
      </c>
      <c r="C697" s="9" t="s">
        <v>3019</v>
      </c>
      <c r="D697" s="9">
        <v>50000</v>
      </c>
      <c r="E697" s="9">
        <v>5</v>
      </c>
      <c r="F697" s="9" t="s">
        <v>3020</v>
      </c>
      <c r="G697" s="9" t="s">
        <v>3021</v>
      </c>
    </row>
    <row r="698" spans="1:7" x14ac:dyDescent="0.2">
      <c r="A698" s="8">
        <v>697</v>
      </c>
      <c r="B698" s="8">
        <v>2159</v>
      </c>
      <c r="C698" s="8" t="s">
        <v>3022</v>
      </c>
      <c r="D698" s="8">
        <v>50000</v>
      </c>
      <c r="E698" s="8">
        <v>5</v>
      </c>
      <c r="F698" s="8" t="s">
        <v>3020</v>
      </c>
      <c r="G698" s="8" t="s">
        <v>3021</v>
      </c>
    </row>
    <row r="699" spans="1:7" x14ac:dyDescent="0.2">
      <c r="A699" s="9">
        <v>698</v>
      </c>
      <c r="B699" s="9">
        <v>2162</v>
      </c>
      <c r="C699" s="9" t="s">
        <v>3019</v>
      </c>
      <c r="D699" s="9">
        <v>50000</v>
      </c>
      <c r="E699" s="9">
        <v>4</v>
      </c>
      <c r="F699" s="9" t="s">
        <v>3020</v>
      </c>
      <c r="G699" s="9" t="s">
        <v>3021</v>
      </c>
    </row>
    <row r="700" spans="1:7" x14ac:dyDescent="0.2">
      <c r="A700" s="8">
        <v>699</v>
      </c>
      <c r="B700" s="8">
        <v>2164</v>
      </c>
      <c r="C700" s="8" t="s">
        <v>3019</v>
      </c>
      <c r="D700" s="8">
        <v>50000</v>
      </c>
      <c r="E700" s="8">
        <v>4</v>
      </c>
      <c r="F700" s="8" t="s">
        <v>3020</v>
      </c>
      <c r="G700" s="8" t="s">
        <v>3021</v>
      </c>
    </row>
    <row r="701" spans="1:7" x14ac:dyDescent="0.2">
      <c r="A701" s="9">
        <v>700</v>
      </c>
      <c r="B701" s="9">
        <v>2165</v>
      </c>
      <c r="C701" s="9" t="s">
        <v>3022</v>
      </c>
      <c r="D701" s="9">
        <v>60000</v>
      </c>
      <c r="E701" s="9">
        <v>4</v>
      </c>
      <c r="F701" s="9" t="s">
        <v>3020</v>
      </c>
      <c r="G701" s="9" t="s">
        <v>3023</v>
      </c>
    </row>
    <row r="702" spans="1:7" x14ac:dyDescent="0.2">
      <c r="A702" s="8">
        <v>701</v>
      </c>
      <c r="B702" s="8">
        <v>2178</v>
      </c>
      <c r="C702" s="8" t="s">
        <v>3022</v>
      </c>
      <c r="D702" s="8">
        <v>60000</v>
      </c>
      <c r="E702" s="8">
        <v>4</v>
      </c>
      <c r="F702" s="8" t="s">
        <v>3020</v>
      </c>
      <c r="G702" s="8" t="s">
        <v>3023</v>
      </c>
    </row>
    <row r="703" spans="1:7" x14ac:dyDescent="0.2">
      <c r="A703" s="9">
        <v>702</v>
      </c>
      <c r="B703" s="9">
        <v>2183</v>
      </c>
      <c r="C703" s="9" t="s">
        <v>3019</v>
      </c>
      <c r="D703" s="9">
        <v>60000</v>
      </c>
      <c r="E703" s="9">
        <v>4</v>
      </c>
      <c r="F703" s="9" t="s">
        <v>3020</v>
      </c>
      <c r="G703" s="9" t="s">
        <v>3021</v>
      </c>
    </row>
    <row r="704" spans="1:7" x14ac:dyDescent="0.2">
      <c r="A704" s="8">
        <v>703</v>
      </c>
      <c r="B704" s="8">
        <v>2187</v>
      </c>
      <c r="C704" s="8" t="s">
        <v>3022</v>
      </c>
      <c r="D704" s="8">
        <v>60000</v>
      </c>
      <c r="E704" s="8">
        <v>4</v>
      </c>
      <c r="F704" s="8" t="s">
        <v>3020</v>
      </c>
      <c r="G704" s="8" t="s">
        <v>3021</v>
      </c>
    </row>
    <row r="705" spans="1:7" x14ac:dyDescent="0.2">
      <c r="A705" s="9">
        <v>704</v>
      </c>
      <c r="B705" s="9">
        <v>2189</v>
      </c>
      <c r="C705" s="9" t="s">
        <v>3022</v>
      </c>
      <c r="D705" s="9">
        <v>60000</v>
      </c>
      <c r="E705" s="9">
        <v>0</v>
      </c>
      <c r="F705" s="9" t="s">
        <v>3020</v>
      </c>
      <c r="G705" s="9" t="s">
        <v>3023</v>
      </c>
    </row>
    <row r="706" spans="1:7" x14ac:dyDescent="0.2">
      <c r="A706" s="8">
        <v>705</v>
      </c>
      <c r="B706" s="8">
        <v>2190</v>
      </c>
      <c r="C706" s="8" t="s">
        <v>3022</v>
      </c>
      <c r="D706" s="8">
        <v>60000</v>
      </c>
      <c r="E706" s="8">
        <v>0</v>
      </c>
      <c r="F706" s="8" t="s">
        <v>3020</v>
      </c>
      <c r="G706" s="8" t="s">
        <v>3023</v>
      </c>
    </row>
    <row r="707" spans="1:7" x14ac:dyDescent="0.2">
      <c r="A707" s="9">
        <v>706</v>
      </c>
      <c r="B707" s="9">
        <v>2193</v>
      </c>
      <c r="C707" s="9" t="s">
        <v>3022</v>
      </c>
      <c r="D707" s="9">
        <v>60000</v>
      </c>
      <c r="E707" s="9">
        <v>2</v>
      </c>
      <c r="F707" s="9" t="s">
        <v>3027</v>
      </c>
      <c r="G707" s="9" t="s">
        <v>3021</v>
      </c>
    </row>
    <row r="708" spans="1:7" x14ac:dyDescent="0.2">
      <c r="A708" s="8">
        <v>707</v>
      </c>
      <c r="B708" s="8">
        <v>2196</v>
      </c>
      <c r="C708" s="8" t="s">
        <v>3019</v>
      </c>
      <c r="D708" s="8">
        <v>60000</v>
      </c>
      <c r="E708" s="8">
        <v>4</v>
      </c>
      <c r="F708" s="8" t="s">
        <v>3020</v>
      </c>
      <c r="G708" s="8" t="s">
        <v>3021</v>
      </c>
    </row>
    <row r="709" spans="1:7" x14ac:dyDescent="0.2">
      <c r="A709" s="9">
        <v>708</v>
      </c>
      <c r="B709" s="9">
        <v>2197</v>
      </c>
      <c r="C709" s="9" t="s">
        <v>3022</v>
      </c>
      <c r="D709" s="9">
        <v>60000</v>
      </c>
      <c r="E709" s="9">
        <v>4</v>
      </c>
      <c r="F709" s="9" t="s">
        <v>3020</v>
      </c>
      <c r="G709" s="9" t="s">
        <v>3021</v>
      </c>
    </row>
    <row r="710" spans="1:7" x14ac:dyDescent="0.2">
      <c r="A710" s="8">
        <v>709</v>
      </c>
      <c r="B710" s="8">
        <v>2198</v>
      </c>
      <c r="C710" s="8" t="s">
        <v>3022</v>
      </c>
      <c r="D710" s="8">
        <v>60000</v>
      </c>
      <c r="E710" s="8">
        <v>4</v>
      </c>
      <c r="F710" s="8" t="s">
        <v>3020</v>
      </c>
      <c r="G710" s="8" t="s">
        <v>3021</v>
      </c>
    </row>
    <row r="711" spans="1:7" x14ac:dyDescent="0.2">
      <c r="A711" s="9">
        <v>710</v>
      </c>
      <c r="B711" s="9">
        <v>2201</v>
      </c>
      <c r="C711" s="9" t="s">
        <v>3022</v>
      </c>
      <c r="D711" s="9">
        <v>60000</v>
      </c>
      <c r="E711" s="9">
        <v>3</v>
      </c>
      <c r="F711" s="9" t="s">
        <v>3027</v>
      </c>
      <c r="G711" s="9" t="s">
        <v>3023</v>
      </c>
    </row>
    <row r="712" spans="1:7" x14ac:dyDescent="0.2">
      <c r="A712" s="8">
        <v>711</v>
      </c>
      <c r="B712" s="8">
        <v>2202</v>
      </c>
      <c r="C712" s="8" t="s">
        <v>3019</v>
      </c>
      <c r="D712" s="8">
        <v>40000</v>
      </c>
      <c r="E712" s="8">
        <v>3</v>
      </c>
      <c r="F712" s="8" t="s">
        <v>3025</v>
      </c>
      <c r="G712" s="8" t="s">
        <v>3021</v>
      </c>
    </row>
    <row r="713" spans="1:7" x14ac:dyDescent="0.2">
      <c r="A713" s="9">
        <v>712</v>
      </c>
      <c r="B713" s="9">
        <v>2203</v>
      </c>
      <c r="C713" s="9" t="s">
        <v>3022</v>
      </c>
      <c r="D713" s="9">
        <v>70000</v>
      </c>
      <c r="E713" s="9">
        <v>1</v>
      </c>
      <c r="F713" s="9" t="s">
        <v>3020</v>
      </c>
      <c r="G713" s="9" t="s">
        <v>3023</v>
      </c>
    </row>
    <row r="714" spans="1:7" x14ac:dyDescent="0.2">
      <c r="A714" s="8">
        <v>713</v>
      </c>
      <c r="B714" s="8">
        <v>2204</v>
      </c>
      <c r="C714" s="8" t="s">
        <v>3019</v>
      </c>
      <c r="D714" s="8">
        <v>70000</v>
      </c>
      <c r="E714" s="8">
        <v>1</v>
      </c>
      <c r="F714" s="8" t="s">
        <v>3024</v>
      </c>
      <c r="G714" s="8" t="s">
        <v>3021</v>
      </c>
    </row>
    <row r="715" spans="1:7" x14ac:dyDescent="0.2">
      <c r="A715" s="9">
        <v>714</v>
      </c>
      <c r="B715" s="9">
        <v>2206</v>
      </c>
      <c r="C715" s="9" t="s">
        <v>3019</v>
      </c>
      <c r="D715" s="9">
        <v>70000</v>
      </c>
      <c r="E715" s="9">
        <v>1</v>
      </c>
      <c r="F715" s="9" t="s">
        <v>3024</v>
      </c>
      <c r="G715" s="9" t="s">
        <v>3021</v>
      </c>
    </row>
    <row r="716" spans="1:7" x14ac:dyDescent="0.2">
      <c r="A716" s="8">
        <v>715</v>
      </c>
      <c r="B716" s="8">
        <v>2209</v>
      </c>
      <c r="C716" s="8" t="s">
        <v>3019</v>
      </c>
      <c r="D716" s="8">
        <v>70000</v>
      </c>
      <c r="E716" s="8">
        <v>1</v>
      </c>
      <c r="F716" s="8" t="s">
        <v>3024</v>
      </c>
      <c r="G716" s="8" t="s">
        <v>3021</v>
      </c>
    </row>
    <row r="717" spans="1:7" x14ac:dyDescent="0.2">
      <c r="A717" s="9">
        <v>716</v>
      </c>
      <c r="B717" s="9">
        <v>2212</v>
      </c>
      <c r="C717" s="9" t="s">
        <v>3019</v>
      </c>
      <c r="D717" s="9">
        <v>70000</v>
      </c>
      <c r="E717" s="9">
        <v>1</v>
      </c>
      <c r="F717" s="9" t="s">
        <v>3024</v>
      </c>
      <c r="G717" s="9" t="s">
        <v>3021</v>
      </c>
    </row>
    <row r="718" spans="1:7" x14ac:dyDescent="0.2">
      <c r="A718" s="8">
        <v>717</v>
      </c>
      <c r="B718" s="8">
        <v>2215</v>
      </c>
      <c r="C718" s="8" t="s">
        <v>3022</v>
      </c>
      <c r="D718" s="8">
        <v>40000</v>
      </c>
      <c r="E718" s="8">
        <v>4</v>
      </c>
      <c r="F718" s="8" t="s">
        <v>3025</v>
      </c>
      <c r="G718" s="8" t="s">
        <v>3021</v>
      </c>
    </row>
    <row r="719" spans="1:7" x14ac:dyDescent="0.2">
      <c r="A719" s="9">
        <v>718</v>
      </c>
      <c r="B719" s="9">
        <v>2216</v>
      </c>
      <c r="C719" s="9" t="s">
        <v>3019</v>
      </c>
      <c r="D719" s="9">
        <v>60000</v>
      </c>
      <c r="E719" s="9">
        <v>1</v>
      </c>
      <c r="F719" s="9" t="s">
        <v>3024</v>
      </c>
      <c r="G719" s="9" t="s">
        <v>3023</v>
      </c>
    </row>
    <row r="720" spans="1:7" x14ac:dyDescent="0.2">
      <c r="A720" s="8">
        <v>719</v>
      </c>
      <c r="B720" s="8">
        <v>2220</v>
      </c>
      <c r="C720" s="8" t="s">
        <v>3019</v>
      </c>
      <c r="D720" s="8">
        <v>60000</v>
      </c>
      <c r="E720" s="8">
        <v>1</v>
      </c>
      <c r="F720" s="8" t="s">
        <v>3024</v>
      </c>
      <c r="G720" s="8" t="s">
        <v>3021</v>
      </c>
    </row>
    <row r="721" spans="1:7" x14ac:dyDescent="0.2">
      <c r="A721" s="9">
        <v>720</v>
      </c>
      <c r="B721" s="9">
        <v>2225</v>
      </c>
      <c r="C721" s="9" t="s">
        <v>3019</v>
      </c>
      <c r="D721" s="9">
        <v>40000</v>
      </c>
      <c r="E721" s="9">
        <v>4</v>
      </c>
      <c r="F721" s="9" t="s">
        <v>3025</v>
      </c>
      <c r="G721" s="9" t="s">
        <v>3021</v>
      </c>
    </row>
    <row r="722" spans="1:7" x14ac:dyDescent="0.2">
      <c r="A722" s="8">
        <v>721</v>
      </c>
      <c r="B722" s="8">
        <v>2240</v>
      </c>
      <c r="C722" s="8" t="s">
        <v>3019</v>
      </c>
      <c r="D722" s="8">
        <v>40000</v>
      </c>
      <c r="E722" s="8">
        <v>4</v>
      </c>
      <c r="F722" s="8" t="s">
        <v>3025</v>
      </c>
      <c r="G722" s="8" t="s">
        <v>3021</v>
      </c>
    </row>
    <row r="723" spans="1:7" x14ac:dyDescent="0.2">
      <c r="A723" s="9">
        <v>722</v>
      </c>
      <c r="B723" s="9">
        <v>2250</v>
      </c>
      <c r="C723" s="9" t="s">
        <v>3019</v>
      </c>
      <c r="D723" s="9">
        <v>40000</v>
      </c>
      <c r="E723" s="9">
        <v>4</v>
      </c>
      <c r="F723" s="9" t="s">
        <v>3025</v>
      </c>
      <c r="G723" s="9" t="s">
        <v>3021</v>
      </c>
    </row>
    <row r="724" spans="1:7" x14ac:dyDescent="0.2">
      <c r="A724" s="8">
        <v>723</v>
      </c>
      <c r="B724" s="8">
        <v>2254</v>
      </c>
      <c r="C724" s="8" t="s">
        <v>3019</v>
      </c>
      <c r="D724" s="8">
        <v>60000</v>
      </c>
      <c r="E724" s="8">
        <v>1</v>
      </c>
      <c r="F724" s="8" t="s">
        <v>3024</v>
      </c>
      <c r="G724" s="8" t="s">
        <v>3021</v>
      </c>
    </row>
    <row r="725" spans="1:7" x14ac:dyDescent="0.2">
      <c r="A725" s="9">
        <v>724</v>
      </c>
      <c r="B725" s="9">
        <v>2256</v>
      </c>
      <c r="C725" s="9" t="s">
        <v>3022</v>
      </c>
      <c r="D725" s="9">
        <v>70000</v>
      </c>
      <c r="E725" s="9">
        <v>0</v>
      </c>
      <c r="F725" s="9" t="s">
        <v>3024</v>
      </c>
      <c r="G725" s="9" t="s">
        <v>3023</v>
      </c>
    </row>
    <row r="726" spans="1:7" x14ac:dyDescent="0.2">
      <c r="A726" s="8">
        <v>725</v>
      </c>
      <c r="B726" s="8">
        <v>2257</v>
      </c>
      <c r="C726" s="8" t="s">
        <v>3022</v>
      </c>
      <c r="D726" s="8">
        <v>70000</v>
      </c>
      <c r="E726" s="8">
        <v>0</v>
      </c>
      <c r="F726" s="8" t="s">
        <v>3024</v>
      </c>
      <c r="G726" s="8" t="s">
        <v>3023</v>
      </c>
    </row>
    <row r="727" spans="1:7" x14ac:dyDescent="0.2">
      <c r="A727" s="9">
        <v>726</v>
      </c>
      <c r="B727" s="9">
        <v>2258</v>
      </c>
      <c r="C727" s="9" t="s">
        <v>3022</v>
      </c>
      <c r="D727" s="9">
        <v>70000</v>
      </c>
      <c r="E727" s="9">
        <v>0</v>
      </c>
      <c r="F727" s="9" t="s">
        <v>3024</v>
      </c>
      <c r="G727" s="9" t="s">
        <v>3023</v>
      </c>
    </row>
    <row r="728" spans="1:7" x14ac:dyDescent="0.2">
      <c r="A728" s="8">
        <v>727</v>
      </c>
      <c r="B728" s="8">
        <v>2260</v>
      </c>
      <c r="C728" s="8" t="s">
        <v>3022</v>
      </c>
      <c r="D728" s="8">
        <v>70000</v>
      </c>
      <c r="E728" s="8">
        <v>0</v>
      </c>
      <c r="F728" s="8" t="s">
        <v>3024</v>
      </c>
      <c r="G728" s="8" t="s">
        <v>3023</v>
      </c>
    </row>
    <row r="729" spans="1:7" x14ac:dyDescent="0.2">
      <c r="A729" s="9">
        <v>728</v>
      </c>
      <c r="B729" s="9">
        <v>2264</v>
      </c>
      <c r="C729" s="9" t="s">
        <v>3022</v>
      </c>
      <c r="D729" s="9">
        <v>60000</v>
      </c>
      <c r="E729" s="9">
        <v>0</v>
      </c>
      <c r="F729" s="9" t="s">
        <v>3027</v>
      </c>
      <c r="G729" s="9" t="s">
        <v>3023</v>
      </c>
    </row>
    <row r="730" spans="1:7" x14ac:dyDescent="0.2">
      <c r="A730" s="8">
        <v>729</v>
      </c>
      <c r="B730" s="8">
        <v>2265</v>
      </c>
      <c r="C730" s="8" t="s">
        <v>3019</v>
      </c>
      <c r="D730" s="8">
        <v>60000</v>
      </c>
      <c r="E730" s="8">
        <v>1</v>
      </c>
      <c r="F730" s="8" t="s">
        <v>3024</v>
      </c>
      <c r="G730" s="8" t="s">
        <v>3021</v>
      </c>
    </row>
    <row r="731" spans="1:7" x14ac:dyDescent="0.2">
      <c r="A731" s="9">
        <v>730</v>
      </c>
      <c r="B731" s="9">
        <v>2266</v>
      </c>
      <c r="C731" s="9" t="s">
        <v>3019</v>
      </c>
      <c r="D731" s="9">
        <v>60000</v>
      </c>
      <c r="E731" s="9">
        <v>1</v>
      </c>
      <c r="F731" s="9" t="s">
        <v>3024</v>
      </c>
      <c r="G731" s="9" t="s">
        <v>3021</v>
      </c>
    </row>
    <row r="732" spans="1:7" x14ac:dyDescent="0.2">
      <c r="A732" s="8">
        <v>731</v>
      </c>
      <c r="B732" s="8">
        <v>2268</v>
      </c>
      <c r="C732" s="8" t="s">
        <v>3019</v>
      </c>
      <c r="D732" s="8">
        <v>60000</v>
      </c>
      <c r="E732" s="8">
        <v>1</v>
      </c>
      <c r="F732" s="8" t="s">
        <v>3024</v>
      </c>
      <c r="G732" s="8" t="s">
        <v>3021</v>
      </c>
    </row>
    <row r="733" spans="1:7" x14ac:dyDescent="0.2">
      <c r="A733" s="9">
        <v>732</v>
      </c>
      <c r="B733" s="9">
        <v>2270</v>
      </c>
      <c r="C733" s="9" t="s">
        <v>3019</v>
      </c>
      <c r="D733" s="9">
        <v>60000</v>
      </c>
      <c r="E733" s="9">
        <v>1</v>
      </c>
      <c r="F733" s="9" t="s">
        <v>3024</v>
      </c>
      <c r="G733" s="9" t="s">
        <v>3021</v>
      </c>
    </row>
    <row r="734" spans="1:7" x14ac:dyDescent="0.2">
      <c r="A734" s="8">
        <v>733</v>
      </c>
      <c r="B734" s="8">
        <v>2272</v>
      </c>
      <c r="C734" s="8" t="s">
        <v>3019</v>
      </c>
      <c r="D734" s="8">
        <v>60000</v>
      </c>
      <c r="E734" s="8">
        <v>1</v>
      </c>
      <c r="F734" s="8" t="s">
        <v>3024</v>
      </c>
      <c r="G734" s="8" t="s">
        <v>3021</v>
      </c>
    </row>
    <row r="735" spans="1:7" x14ac:dyDescent="0.2">
      <c r="A735" s="9">
        <v>734</v>
      </c>
      <c r="B735" s="9">
        <v>2273</v>
      </c>
      <c r="C735" s="9" t="s">
        <v>3019</v>
      </c>
      <c r="D735" s="9">
        <v>60000</v>
      </c>
      <c r="E735" s="9">
        <v>1</v>
      </c>
      <c r="F735" s="9" t="s">
        <v>3024</v>
      </c>
      <c r="G735" s="9" t="s">
        <v>3021</v>
      </c>
    </row>
    <row r="736" spans="1:7" x14ac:dyDescent="0.2">
      <c r="A736" s="8">
        <v>735</v>
      </c>
      <c r="B736" s="8">
        <v>2274</v>
      </c>
      <c r="C736" s="8" t="s">
        <v>3019</v>
      </c>
      <c r="D736" s="8">
        <v>60000</v>
      </c>
      <c r="E736" s="8">
        <v>1</v>
      </c>
      <c r="F736" s="8" t="s">
        <v>3024</v>
      </c>
      <c r="G736" s="8" t="s">
        <v>3023</v>
      </c>
    </row>
    <row r="737" spans="1:7" x14ac:dyDescent="0.2">
      <c r="A737" s="9">
        <v>736</v>
      </c>
      <c r="B737" s="9">
        <v>2276</v>
      </c>
      <c r="C737" s="9" t="s">
        <v>3019</v>
      </c>
      <c r="D737" s="9">
        <v>60000</v>
      </c>
      <c r="E737" s="9">
        <v>1</v>
      </c>
      <c r="F737" s="9" t="s">
        <v>3024</v>
      </c>
      <c r="G737" s="9" t="s">
        <v>3021</v>
      </c>
    </row>
    <row r="738" spans="1:7" x14ac:dyDescent="0.2">
      <c r="A738" s="8">
        <v>737</v>
      </c>
      <c r="B738" s="8">
        <v>2279</v>
      </c>
      <c r="C738" s="8" t="s">
        <v>3019</v>
      </c>
      <c r="D738" s="8">
        <v>60000</v>
      </c>
      <c r="E738" s="8">
        <v>1</v>
      </c>
      <c r="F738" s="8" t="s">
        <v>3024</v>
      </c>
      <c r="G738" s="8" t="s">
        <v>3023</v>
      </c>
    </row>
    <row r="739" spans="1:7" x14ac:dyDescent="0.2">
      <c r="A739" s="9">
        <v>738</v>
      </c>
      <c r="B739" s="9">
        <v>2281</v>
      </c>
      <c r="C739" s="9" t="s">
        <v>3019</v>
      </c>
      <c r="D739" s="9">
        <v>60000</v>
      </c>
      <c r="E739" s="9">
        <v>4</v>
      </c>
      <c r="F739" s="9" t="s">
        <v>3020</v>
      </c>
      <c r="G739" s="9" t="s">
        <v>3021</v>
      </c>
    </row>
    <row r="740" spans="1:7" x14ac:dyDescent="0.2">
      <c r="A740" s="8">
        <v>739</v>
      </c>
      <c r="B740" s="8">
        <v>2282</v>
      </c>
      <c r="C740" s="8" t="s">
        <v>3019</v>
      </c>
      <c r="D740" s="8">
        <v>60000</v>
      </c>
      <c r="E740" s="8">
        <v>4</v>
      </c>
      <c r="F740" s="8" t="s">
        <v>3020</v>
      </c>
      <c r="G740" s="8" t="s">
        <v>3021</v>
      </c>
    </row>
    <row r="741" spans="1:7" x14ac:dyDescent="0.2">
      <c r="A741" s="9">
        <v>740</v>
      </c>
      <c r="B741" s="9">
        <v>2283</v>
      </c>
      <c r="C741" s="9" t="s">
        <v>3019</v>
      </c>
      <c r="D741" s="9">
        <v>70000</v>
      </c>
      <c r="E741" s="9">
        <v>2</v>
      </c>
      <c r="F741" s="9" t="s">
        <v>3027</v>
      </c>
      <c r="G741" s="9" t="s">
        <v>3021</v>
      </c>
    </row>
    <row r="742" spans="1:7" x14ac:dyDescent="0.2">
      <c r="A742" s="8">
        <v>741</v>
      </c>
      <c r="B742" s="8">
        <v>2285</v>
      </c>
      <c r="C742" s="8" t="s">
        <v>3019</v>
      </c>
      <c r="D742" s="8">
        <v>70000</v>
      </c>
      <c r="E742" s="8">
        <v>5</v>
      </c>
      <c r="F742" s="8" t="s">
        <v>3027</v>
      </c>
      <c r="G742" s="8" t="s">
        <v>3023</v>
      </c>
    </row>
    <row r="743" spans="1:7" x14ac:dyDescent="0.2">
      <c r="A743" s="9">
        <v>742</v>
      </c>
      <c r="B743" s="9">
        <v>2286</v>
      </c>
      <c r="C743" s="9" t="s">
        <v>3019</v>
      </c>
      <c r="D743" s="9">
        <v>80000</v>
      </c>
      <c r="E743" s="9">
        <v>4</v>
      </c>
      <c r="F743" s="9" t="s">
        <v>3027</v>
      </c>
      <c r="G743" s="9" t="s">
        <v>3021</v>
      </c>
    </row>
    <row r="744" spans="1:7" x14ac:dyDescent="0.2">
      <c r="A744" s="8">
        <v>743</v>
      </c>
      <c r="B744" s="8">
        <v>2287</v>
      </c>
      <c r="C744" s="8" t="s">
        <v>3022</v>
      </c>
      <c r="D744" s="8">
        <v>60000</v>
      </c>
      <c r="E744" s="8">
        <v>3</v>
      </c>
      <c r="F744" s="8" t="s">
        <v>3020</v>
      </c>
      <c r="G744" s="8" t="s">
        <v>3023</v>
      </c>
    </row>
    <row r="745" spans="1:7" x14ac:dyDescent="0.2">
      <c r="A745" s="9">
        <v>744</v>
      </c>
      <c r="B745" s="9">
        <v>2289</v>
      </c>
      <c r="C745" s="9" t="s">
        <v>3019</v>
      </c>
      <c r="D745" s="9">
        <v>60000</v>
      </c>
      <c r="E745" s="9">
        <v>1</v>
      </c>
      <c r="F745" s="9" t="s">
        <v>3020</v>
      </c>
      <c r="G745" s="9" t="s">
        <v>3021</v>
      </c>
    </row>
    <row r="746" spans="1:7" x14ac:dyDescent="0.2">
      <c r="A746" s="8">
        <v>745</v>
      </c>
      <c r="B746" s="8">
        <v>2290</v>
      </c>
      <c r="C746" s="8" t="s">
        <v>3019</v>
      </c>
      <c r="D746" s="8">
        <v>60000</v>
      </c>
      <c r="E746" s="8">
        <v>1</v>
      </c>
      <c r="F746" s="8" t="s">
        <v>3020</v>
      </c>
      <c r="G746" s="8" t="s">
        <v>3021</v>
      </c>
    </row>
    <row r="747" spans="1:7" x14ac:dyDescent="0.2">
      <c r="A747" s="9">
        <v>746</v>
      </c>
      <c r="B747" s="9">
        <v>2302</v>
      </c>
      <c r="C747" s="9" t="s">
        <v>3019</v>
      </c>
      <c r="D747" s="9">
        <v>60000</v>
      </c>
      <c r="E747" s="9">
        <v>1</v>
      </c>
      <c r="F747" s="9" t="s">
        <v>3020</v>
      </c>
      <c r="G747" s="9" t="s">
        <v>3021</v>
      </c>
    </row>
    <row r="748" spans="1:7" x14ac:dyDescent="0.2">
      <c r="A748" s="8">
        <v>747</v>
      </c>
      <c r="B748" s="8">
        <v>2303</v>
      </c>
      <c r="C748" s="8" t="s">
        <v>3022</v>
      </c>
      <c r="D748" s="8">
        <v>60000</v>
      </c>
      <c r="E748" s="8">
        <v>1</v>
      </c>
      <c r="F748" s="8" t="s">
        <v>3020</v>
      </c>
      <c r="G748" s="8" t="s">
        <v>3021</v>
      </c>
    </row>
    <row r="749" spans="1:7" x14ac:dyDescent="0.2">
      <c r="A749" s="9">
        <v>748</v>
      </c>
      <c r="B749" s="9">
        <v>2305</v>
      </c>
      <c r="C749" s="9" t="s">
        <v>3019</v>
      </c>
      <c r="D749" s="9">
        <v>70000</v>
      </c>
      <c r="E749" s="9">
        <v>5</v>
      </c>
      <c r="F749" s="9" t="s">
        <v>3027</v>
      </c>
      <c r="G749" s="9" t="s">
        <v>3021</v>
      </c>
    </row>
    <row r="750" spans="1:7" x14ac:dyDescent="0.2">
      <c r="A750" s="8">
        <v>749</v>
      </c>
      <c r="B750" s="8">
        <v>2308</v>
      </c>
      <c r="C750" s="8" t="s">
        <v>3019</v>
      </c>
      <c r="D750" s="8">
        <v>70000</v>
      </c>
      <c r="E750" s="8">
        <v>5</v>
      </c>
      <c r="F750" s="8" t="s">
        <v>3027</v>
      </c>
      <c r="G750" s="8" t="s">
        <v>3021</v>
      </c>
    </row>
    <row r="751" spans="1:7" x14ac:dyDescent="0.2">
      <c r="A751" s="9">
        <v>750</v>
      </c>
      <c r="B751" s="9">
        <v>2323</v>
      </c>
      <c r="C751" s="9" t="s">
        <v>3019</v>
      </c>
      <c r="D751" s="9">
        <v>80000</v>
      </c>
      <c r="E751" s="9">
        <v>4</v>
      </c>
      <c r="F751" s="9" t="s">
        <v>3027</v>
      </c>
      <c r="G751" s="9" t="s">
        <v>3023</v>
      </c>
    </row>
    <row r="752" spans="1:7" x14ac:dyDescent="0.2">
      <c r="A752" s="8">
        <v>751</v>
      </c>
      <c r="B752" s="8">
        <v>2330</v>
      </c>
      <c r="C752" s="8" t="s">
        <v>3019</v>
      </c>
      <c r="D752" s="8">
        <v>60000</v>
      </c>
      <c r="E752" s="8">
        <v>2</v>
      </c>
      <c r="F752" s="8" t="s">
        <v>3020</v>
      </c>
      <c r="G752" s="8" t="s">
        <v>3021</v>
      </c>
    </row>
    <row r="753" spans="1:7" x14ac:dyDescent="0.2">
      <c r="A753" s="9">
        <v>752</v>
      </c>
      <c r="B753" s="9">
        <v>2333</v>
      </c>
      <c r="C753" s="9" t="s">
        <v>3019</v>
      </c>
      <c r="D753" s="9">
        <v>80000</v>
      </c>
      <c r="E753" s="9">
        <v>4</v>
      </c>
      <c r="F753" s="9" t="s">
        <v>3027</v>
      </c>
      <c r="G753" s="9" t="s">
        <v>3021</v>
      </c>
    </row>
    <row r="754" spans="1:7" x14ac:dyDescent="0.2">
      <c r="A754" s="8">
        <v>753</v>
      </c>
      <c r="B754" s="8">
        <v>2334</v>
      </c>
      <c r="C754" s="8" t="s">
        <v>3019</v>
      </c>
      <c r="D754" s="8">
        <v>80000</v>
      </c>
      <c r="E754" s="8">
        <v>4</v>
      </c>
      <c r="F754" s="8" t="s">
        <v>3027</v>
      </c>
      <c r="G754" s="8" t="s">
        <v>3021</v>
      </c>
    </row>
    <row r="755" spans="1:7" x14ac:dyDescent="0.2">
      <c r="A755" s="9">
        <v>754</v>
      </c>
      <c r="B755" s="9">
        <v>2338</v>
      </c>
      <c r="C755" s="9" t="s">
        <v>3019</v>
      </c>
      <c r="D755" s="9">
        <v>80000</v>
      </c>
      <c r="E755" s="9">
        <v>4</v>
      </c>
      <c r="F755" s="9" t="s">
        <v>3027</v>
      </c>
      <c r="G755" s="9" t="s">
        <v>3021</v>
      </c>
    </row>
    <row r="756" spans="1:7" x14ac:dyDescent="0.2">
      <c r="A756" s="8">
        <v>755</v>
      </c>
      <c r="B756" s="8">
        <v>2339</v>
      </c>
      <c r="C756" s="8" t="s">
        <v>3019</v>
      </c>
      <c r="D756" s="8">
        <v>90000</v>
      </c>
      <c r="E756" s="8">
        <v>2</v>
      </c>
      <c r="F756" s="8" t="s">
        <v>3020</v>
      </c>
      <c r="G756" s="8" t="s">
        <v>3021</v>
      </c>
    </row>
    <row r="757" spans="1:7" x14ac:dyDescent="0.2">
      <c r="A757" s="9">
        <v>756</v>
      </c>
      <c r="B757" s="9">
        <v>2345</v>
      </c>
      <c r="C757" s="9" t="s">
        <v>3019</v>
      </c>
      <c r="D757" s="9">
        <v>60000</v>
      </c>
      <c r="E757" s="9">
        <v>2</v>
      </c>
      <c r="F757" s="9" t="s">
        <v>3020</v>
      </c>
      <c r="G757" s="9" t="s">
        <v>3021</v>
      </c>
    </row>
    <row r="758" spans="1:7" x14ac:dyDescent="0.2">
      <c r="A758" s="8">
        <v>757</v>
      </c>
      <c r="B758" s="8">
        <v>2346</v>
      </c>
      <c r="C758" s="8" t="s">
        <v>3022</v>
      </c>
      <c r="D758" s="8">
        <v>60000</v>
      </c>
      <c r="E758" s="8">
        <v>2</v>
      </c>
      <c r="F758" s="8" t="s">
        <v>3020</v>
      </c>
      <c r="G758" s="8" t="s">
        <v>3023</v>
      </c>
    </row>
    <row r="759" spans="1:7" x14ac:dyDescent="0.2">
      <c r="A759" s="9">
        <v>758</v>
      </c>
      <c r="B759" s="9">
        <v>2351</v>
      </c>
      <c r="C759" s="9" t="s">
        <v>3019</v>
      </c>
      <c r="D759" s="9">
        <v>70000</v>
      </c>
      <c r="E759" s="9">
        <v>5</v>
      </c>
      <c r="F759" s="9" t="s">
        <v>3020</v>
      </c>
      <c r="G759" s="9" t="s">
        <v>3021</v>
      </c>
    </row>
    <row r="760" spans="1:7" x14ac:dyDescent="0.2">
      <c r="A760" s="8">
        <v>759</v>
      </c>
      <c r="B760" s="8">
        <v>2352</v>
      </c>
      <c r="C760" s="8" t="s">
        <v>3019</v>
      </c>
      <c r="D760" s="8">
        <v>70000</v>
      </c>
      <c r="E760" s="8">
        <v>5</v>
      </c>
      <c r="F760" s="8" t="s">
        <v>3020</v>
      </c>
      <c r="G760" s="8" t="s">
        <v>3021</v>
      </c>
    </row>
    <row r="761" spans="1:7" x14ac:dyDescent="0.2">
      <c r="A761" s="9">
        <v>760</v>
      </c>
      <c r="B761" s="9">
        <v>2353</v>
      </c>
      <c r="C761" s="9" t="s">
        <v>3019</v>
      </c>
      <c r="D761" s="9">
        <v>110000</v>
      </c>
      <c r="E761" s="9">
        <v>1</v>
      </c>
      <c r="F761" s="9" t="s">
        <v>3027</v>
      </c>
      <c r="G761" s="9" t="s">
        <v>3023</v>
      </c>
    </row>
    <row r="762" spans="1:7" x14ac:dyDescent="0.2">
      <c r="A762" s="8">
        <v>761</v>
      </c>
      <c r="B762" s="8">
        <v>2355</v>
      </c>
      <c r="C762" s="8" t="s">
        <v>3019</v>
      </c>
      <c r="D762" s="8">
        <v>70000</v>
      </c>
      <c r="E762" s="8">
        <v>5</v>
      </c>
      <c r="F762" s="8" t="s">
        <v>3020</v>
      </c>
      <c r="G762" s="8" t="s">
        <v>3021</v>
      </c>
    </row>
    <row r="763" spans="1:7" x14ac:dyDescent="0.2">
      <c r="A763" s="9">
        <v>762</v>
      </c>
      <c r="B763" s="9">
        <v>2356</v>
      </c>
      <c r="C763" s="9" t="s">
        <v>3022</v>
      </c>
      <c r="D763" s="9">
        <v>70000</v>
      </c>
      <c r="E763" s="9">
        <v>5</v>
      </c>
      <c r="F763" s="9" t="s">
        <v>3020</v>
      </c>
      <c r="G763" s="9" t="s">
        <v>3021</v>
      </c>
    </row>
    <row r="764" spans="1:7" x14ac:dyDescent="0.2">
      <c r="A764" s="8">
        <v>763</v>
      </c>
      <c r="B764" s="8">
        <v>2358</v>
      </c>
      <c r="C764" s="8" t="s">
        <v>3019</v>
      </c>
      <c r="D764" s="8">
        <v>70000</v>
      </c>
      <c r="E764" s="8">
        <v>5</v>
      </c>
      <c r="F764" s="8" t="s">
        <v>3020</v>
      </c>
      <c r="G764" s="8" t="s">
        <v>3021</v>
      </c>
    </row>
    <row r="765" spans="1:7" x14ac:dyDescent="0.2">
      <c r="A765" s="9">
        <v>764</v>
      </c>
      <c r="B765" s="9">
        <v>2359</v>
      </c>
      <c r="C765" s="9" t="s">
        <v>3019</v>
      </c>
      <c r="D765" s="9">
        <v>80000</v>
      </c>
      <c r="E765" s="9">
        <v>5</v>
      </c>
      <c r="F765" s="9" t="s">
        <v>3027</v>
      </c>
      <c r="G765" s="9" t="s">
        <v>3021</v>
      </c>
    </row>
    <row r="766" spans="1:7" x14ac:dyDescent="0.2">
      <c r="A766" s="8">
        <v>765</v>
      </c>
      <c r="B766" s="8">
        <v>2361</v>
      </c>
      <c r="C766" s="8" t="s">
        <v>3022</v>
      </c>
      <c r="D766" s="8">
        <v>80000</v>
      </c>
      <c r="E766" s="8">
        <v>5</v>
      </c>
      <c r="F766" s="8" t="s">
        <v>3027</v>
      </c>
      <c r="G766" s="8" t="s">
        <v>3021</v>
      </c>
    </row>
    <row r="767" spans="1:7" x14ac:dyDescent="0.2">
      <c r="A767" s="9">
        <v>766</v>
      </c>
      <c r="B767" s="9">
        <v>2363</v>
      </c>
      <c r="C767" s="9" t="s">
        <v>3019</v>
      </c>
      <c r="D767" s="9">
        <v>80000</v>
      </c>
      <c r="E767" s="9">
        <v>5</v>
      </c>
      <c r="F767" s="9" t="s">
        <v>3020</v>
      </c>
      <c r="G767" s="9" t="s">
        <v>3021</v>
      </c>
    </row>
    <row r="768" spans="1:7" x14ac:dyDescent="0.2">
      <c r="A768" s="8">
        <v>767</v>
      </c>
      <c r="B768" s="8">
        <v>2369</v>
      </c>
      <c r="C768" s="8" t="s">
        <v>3022</v>
      </c>
      <c r="D768" s="8">
        <v>90000</v>
      </c>
      <c r="E768" s="8">
        <v>0</v>
      </c>
      <c r="F768" s="8" t="s">
        <v>3020</v>
      </c>
      <c r="G768" s="8" t="s">
        <v>3023</v>
      </c>
    </row>
    <row r="769" spans="1:7" x14ac:dyDescent="0.2">
      <c r="A769" s="9">
        <v>768</v>
      </c>
      <c r="B769" s="9">
        <v>2372</v>
      </c>
      <c r="C769" s="9" t="s">
        <v>3022</v>
      </c>
      <c r="D769" s="9">
        <v>90000</v>
      </c>
      <c r="E769" s="9">
        <v>0</v>
      </c>
      <c r="F769" s="9" t="s">
        <v>3020</v>
      </c>
      <c r="G769" s="9" t="s">
        <v>3023</v>
      </c>
    </row>
    <row r="770" spans="1:7" x14ac:dyDescent="0.2">
      <c r="A770" s="8">
        <v>769</v>
      </c>
      <c r="B770" s="8">
        <v>2376</v>
      </c>
      <c r="C770" s="8" t="s">
        <v>3019</v>
      </c>
      <c r="D770" s="8">
        <v>90000</v>
      </c>
      <c r="E770" s="8">
        <v>2</v>
      </c>
      <c r="F770" s="8" t="s">
        <v>3020</v>
      </c>
      <c r="G770" s="8" t="s">
        <v>3021</v>
      </c>
    </row>
    <row r="771" spans="1:7" x14ac:dyDescent="0.2">
      <c r="A771" s="9">
        <v>770</v>
      </c>
      <c r="B771" s="9">
        <v>2379</v>
      </c>
      <c r="C771" s="9" t="s">
        <v>3022</v>
      </c>
      <c r="D771" s="9">
        <v>50000</v>
      </c>
      <c r="E771" s="9">
        <v>0</v>
      </c>
      <c r="F771" s="9" t="s">
        <v>3027</v>
      </c>
      <c r="G771" s="9" t="s">
        <v>3021</v>
      </c>
    </row>
    <row r="772" spans="1:7" x14ac:dyDescent="0.2">
      <c r="A772" s="8">
        <v>771</v>
      </c>
      <c r="B772" s="8">
        <v>2380</v>
      </c>
      <c r="C772" s="8" t="s">
        <v>3022</v>
      </c>
      <c r="D772" s="8">
        <v>50000</v>
      </c>
      <c r="E772" s="8">
        <v>0</v>
      </c>
      <c r="F772" s="8" t="s">
        <v>3027</v>
      </c>
      <c r="G772" s="8" t="s">
        <v>3023</v>
      </c>
    </row>
    <row r="773" spans="1:7" x14ac:dyDescent="0.2">
      <c r="A773" s="9">
        <v>772</v>
      </c>
      <c r="B773" s="9">
        <v>2382</v>
      </c>
      <c r="C773" s="9" t="s">
        <v>3022</v>
      </c>
      <c r="D773" s="9">
        <v>50000</v>
      </c>
      <c r="E773" s="9">
        <v>0</v>
      </c>
      <c r="F773" s="9" t="s">
        <v>3027</v>
      </c>
      <c r="G773" s="9" t="s">
        <v>3023</v>
      </c>
    </row>
    <row r="774" spans="1:7" x14ac:dyDescent="0.2">
      <c r="A774" s="8">
        <v>773</v>
      </c>
      <c r="B774" s="8">
        <v>2385</v>
      </c>
      <c r="C774" s="8" t="s">
        <v>3019</v>
      </c>
      <c r="D774" s="8">
        <v>50000</v>
      </c>
      <c r="E774" s="8">
        <v>1</v>
      </c>
      <c r="F774" s="8" t="s">
        <v>3027</v>
      </c>
      <c r="G774" s="8" t="s">
        <v>3021</v>
      </c>
    </row>
    <row r="775" spans="1:7" x14ac:dyDescent="0.2">
      <c r="A775" s="9">
        <v>774</v>
      </c>
      <c r="B775" s="9">
        <v>2391</v>
      </c>
      <c r="C775" s="9" t="s">
        <v>3022</v>
      </c>
      <c r="D775" s="9">
        <v>50000</v>
      </c>
      <c r="E775" s="9">
        <v>1</v>
      </c>
      <c r="F775" s="9" t="s">
        <v>3027</v>
      </c>
      <c r="G775" s="9" t="s">
        <v>3021</v>
      </c>
    </row>
    <row r="776" spans="1:7" x14ac:dyDescent="0.2">
      <c r="A776" s="8">
        <v>775</v>
      </c>
      <c r="B776" s="8">
        <v>2393</v>
      </c>
      <c r="C776" s="8" t="s">
        <v>3019</v>
      </c>
      <c r="D776" s="8">
        <v>50000</v>
      </c>
      <c r="E776" s="8">
        <v>1</v>
      </c>
      <c r="F776" s="8" t="s">
        <v>3027</v>
      </c>
      <c r="G776" s="8" t="s">
        <v>3021</v>
      </c>
    </row>
    <row r="777" spans="1:7" x14ac:dyDescent="0.2">
      <c r="A777" s="9">
        <v>776</v>
      </c>
      <c r="B777" s="9">
        <v>2394</v>
      </c>
      <c r="C777" s="9" t="s">
        <v>3022</v>
      </c>
      <c r="D777" s="9">
        <v>50000</v>
      </c>
      <c r="E777" s="9">
        <v>1</v>
      </c>
      <c r="F777" s="9" t="s">
        <v>3027</v>
      </c>
      <c r="G777" s="9" t="s">
        <v>3021</v>
      </c>
    </row>
    <row r="778" spans="1:7" x14ac:dyDescent="0.2">
      <c r="A778" s="8">
        <v>777</v>
      </c>
      <c r="B778" s="8">
        <v>2395</v>
      </c>
      <c r="C778" s="8" t="s">
        <v>3019</v>
      </c>
      <c r="D778" s="8">
        <v>50000</v>
      </c>
      <c r="E778" s="8">
        <v>1</v>
      </c>
      <c r="F778" s="8" t="s">
        <v>3027</v>
      </c>
      <c r="G778" s="8" t="s">
        <v>3021</v>
      </c>
    </row>
    <row r="779" spans="1:7" x14ac:dyDescent="0.2">
      <c r="A779" s="9">
        <v>778</v>
      </c>
      <c r="B779" s="9">
        <v>2398</v>
      </c>
      <c r="C779" s="9" t="s">
        <v>3022</v>
      </c>
      <c r="D779" s="9">
        <v>40000</v>
      </c>
      <c r="E779" s="9">
        <v>1</v>
      </c>
      <c r="F779" s="9" t="s">
        <v>3027</v>
      </c>
      <c r="G779" s="9" t="s">
        <v>3021</v>
      </c>
    </row>
    <row r="780" spans="1:7" x14ac:dyDescent="0.2">
      <c r="A780" s="8">
        <v>779</v>
      </c>
      <c r="B780" s="8">
        <v>2417</v>
      </c>
      <c r="C780" s="8" t="s">
        <v>3022</v>
      </c>
      <c r="D780" s="8">
        <v>60000</v>
      </c>
      <c r="E780" s="8">
        <v>1</v>
      </c>
      <c r="F780" s="8" t="s">
        <v>3027</v>
      </c>
      <c r="G780" s="8" t="s">
        <v>3021</v>
      </c>
    </row>
    <row r="781" spans="1:7" x14ac:dyDescent="0.2">
      <c r="A781" s="9">
        <v>780</v>
      </c>
      <c r="B781" s="9">
        <v>2418</v>
      </c>
      <c r="C781" s="9" t="s">
        <v>3022</v>
      </c>
      <c r="D781" s="9">
        <v>60000</v>
      </c>
      <c r="E781" s="9">
        <v>1</v>
      </c>
      <c r="F781" s="9" t="s">
        <v>3027</v>
      </c>
      <c r="G781" s="9" t="s">
        <v>3021</v>
      </c>
    </row>
    <row r="782" spans="1:7" x14ac:dyDescent="0.2">
      <c r="A782" s="8">
        <v>781</v>
      </c>
      <c r="B782" s="8">
        <v>2419</v>
      </c>
      <c r="C782" s="8" t="s">
        <v>3022</v>
      </c>
      <c r="D782" s="8">
        <v>60000</v>
      </c>
      <c r="E782" s="8">
        <v>1</v>
      </c>
      <c r="F782" s="8" t="s">
        <v>3027</v>
      </c>
      <c r="G782" s="8" t="s">
        <v>3021</v>
      </c>
    </row>
    <row r="783" spans="1:7" x14ac:dyDescent="0.2">
      <c r="A783" s="9">
        <v>782</v>
      </c>
      <c r="B783" s="9">
        <v>2420</v>
      </c>
      <c r="C783" s="9" t="s">
        <v>3019</v>
      </c>
      <c r="D783" s="9">
        <v>60000</v>
      </c>
      <c r="E783" s="9">
        <v>1</v>
      </c>
      <c r="F783" s="9" t="s">
        <v>3027</v>
      </c>
      <c r="G783" s="9" t="s">
        <v>3021</v>
      </c>
    </row>
    <row r="784" spans="1:7" x14ac:dyDescent="0.2">
      <c r="A784" s="8">
        <v>783</v>
      </c>
      <c r="B784" s="8">
        <v>2422</v>
      </c>
      <c r="C784" s="8" t="s">
        <v>3019</v>
      </c>
      <c r="D784" s="8">
        <v>60000</v>
      </c>
      <c r="E784" s="8">
        <v>1</v>
      </c>
      <c r="F784" s="8" t="s">
        <v>3027</v>
      </c>
      <c r="G784" s="8" t="s">
        <v>3021</v>
      </c>
    </row>
    <row r="785" spans="1:7" x14ac:dyDescent="0.2">
      <c r="A785" s="9">
        <v>784</v>
      </c>
      <c r="B785" s="9">
        <v>2423</v>
      </c>
      <c r="C785" s="9" t="s">
        <v>3019</v>
      </c>
      <c r="D785" s="9">
        <v>60000</v>
      </c>
      <c r="E785" s="9">
        <v>1</v>
      </c>
      <c r="F785" s="9" t="s">
        <v>3027</v>
      </c>
      <c r="G785" s="9" t="s">
        <v>3021</v>
      </c>
    </row>
    <row r="786" spans="1:7" x14ac:dyDescent="0.2">
      <c r="A786" s="8">
        <v>785</v>
      </c>
      <c r="B786" s="8">
        <v>2426</v>
      </c>
      <c r="C786" s="8" t="s">
        <v>3019</v>
      </c>
      <c r="D786" s="8">
        <v>40000</v>
      </c>
      <c r="E786" s="8">
        <v>1</v>
      </c>
      <c r="F786" s="8" t="s">
        <v>3027</v>
      </c>
      <c r="G786" s="8" t="s">
        <v>3021</v>
      </c>
    </row>
    <row r="787" spans="1:7" x14ac:dyDescent="0.2">
      <c r="A787" s="9">
        <v>786</v>
      </c>
      <c r="B787" s="9">
        <v>2427</v>
      </c>
      <c r="C787" s="9" t="s">
        <v>3019</v>
      </c>
      <c r="D787" s="9">
        <v>40000</v>
      </c>
      <c r="E787" s="9">
        <v>1</v>
      </c>
      <c r="F787" s="9" t="s">
        <v>3020</v>
      </c>
      <c r="G787" s="9" t="s">
        <v>3021</v>
      </c>
    </row>
    <row r="788" spans="1:7" x14ac:dyDescent="0.2">
      <c r="A788" s="8">
        <v>787</v>
      </c>
      <c r="B788" s="8">
        <v>2430</v>
      </c>
      <c r="C788" s="8" t="s">
        <v>3022</v>
      </c>
      <c r="D788" s="8">
        <v>60000</v>
      </c>
      <c r="E788" s="8">
        <v>1</v>
      </c>
      <c r="F788" s="8" t="s">
        <v>3027</v>
      </c>
      <c r="G788" s="8" t="s">
        <v>3021</v>
      </c>
    </row>
    <row r="789" spans="1:7" x14ac:dyDescent="0.2">
      <c r="A789" s="9">
        <v>788</v>
      </c>
      <c r="B789" s="9">
        <v>2431</v>
      </c>
      <c r="C789" s="9" t="s">
        <v>3019</v>
      </c>
      <c r="D789" s="9">
        <v>60000</v>
      </c>
      <c r="E789" s="9">
        <v>1</v>
      </c>
      <c r="F789" s="9" t="s">
        <v>3027</v>
      </c>
      <c r="G789" s="9" t="s">
        <v>3021</v>
      </c>
    </row>
    <row r="790" spans="1:7" x14ac:dyDescent="0.2">
      <c r="A790" s="8">
        <v>789</v>
      </c>
      <c r="B790" s="8">
        <v>2432</v>
      </c>
      <c r="C790" s="8" t="s">
        <v>3022</v>
      </c>
      <c r="D790" s="8">
        <v>70000</v>
      </c>
      <c r="E790" s="8">
        <v>1</v>
      </c>
      <c r="F790" s="8" t="s">
        <v>3027</v>
      </c>
      <c r="G790" s="8" t="s">
        <v>3021</v>
      </c>
    </row>
    <row r="791" spans="1:7" x14ac:dyDescent="0.2">
      <c r="A791" s="9">
        <v>790</v>
      </c>
      <c r="B791" s="9">
        <v>2433</v>
      </c>
      <c r="C791" s="9" t="s">
        <v>3019</v>
      </c>
      <c r="D791" s="9">
        <v>50000</v>
      </c>
      <c r="E791" s="9">
        <v>1</v>
      </c>
      <c r="F791" s="9" t="s">
        <v>3020</v>
      </c>
      <c r="G791" s="9" t="s">
        <v>3021</v>
      </c>
    </row>
    <row r="792" spans="1:7" x14ac:dyDescent="0.2">
      <c r="A792" s="8">
        <v>791</v>
      </c>
      <c r="B792" s="8">
        <v>2437</v>
      </c>
      <c r="C792" s="8" t="s">
        <v>3019</v>
      </c>
      <c r="D792" s="8">
        <v>50000</v>
      </c>
      <c r="E792" s="8">
        <v>1</v>
      </c>
      <c r="F792" s="8" t="s">
        <v>3020</v>
      </c>
      <c r="G792" s="8" t="s">
        <v>3021</v>
      </c>
    </row>
    <row r="793" spans="1:7" x14ac:dyDescent="0.2">
      <c r="A793" s="9">
        <v>792</v>
      </c>
      <c r="B793" s="9">
        <v>2441</v>
      </c>
      <c r="C793" s="9" t="s">
        <v>3019</v>
      </c>
      <c r="D793" s="9">
        <v>60000</v>
      </c>
      <c r="E793" s="9">
        <v>1</v>
      </c>
      <c r="F793" s="9" t="s">
        <v>3027</v>
      </c>
      <c r="G793" s="9" t="s">
        <v>3021</v>
      </c>
    </row>
    <row r="794" spans="1:7" x14ac:dyDescent="0.2">
      <c r="A794" s="8">
        <v>793</v>
      </c>
      <c r="B794" s="8">
        <v>2442</v>
      </c>
      <c r="C794" s="8" t="s">
        <v>3019</v>
      </c>
      <c r="D794" s="8">
        <v>40000</v>
      </c>
      <c r="E794" s="8">
        <v>1</v>
      </c>
      <c r="F794" s="8" t="s">
        <v>3020</v>
      </c>
      <c r="G794" s="8" t="s">
        <v>3021</v>
      </c>
    </row>
    <row r="795" spans="1:7" x14ac:dyDescent="0.2">
      <c r="A795" s="9">
        <v>794</v>
      </c>
      <c r="B795" s="9">
        <v>2443</v>
      </c>
      <c r="C795" s="9" t="s">
        <v>3019</v>
      </c>
      <c r="D795" s="9">
        <v>40000</v>
      </c>
      <c r="E795" s="9">
        <v>1</v>
      </c>
      <c r="F795" s="9" t="s">
        <v>3020</v>
      </c>
      <c r="G795" s="9" t="s">
        <v>3021</v>
      </c>
    </row>
    <row r="796" spans="1:7" x14ac:dyDescent="0.2">
      <c r="A796" s="8">
        <v>795</v>
      </c>
      <c r="B796" s="8">
        <v>2448</v>
      </c>
      <c r="C796" s="8" t="s">
        <v>3022</v>
      </c>
      <c r="D796" s="8">
        <v>40000</v>
      </c>
      <c r="E796" s="8">
        <v>2</v>
      </c>
      <c r="F796" s="8" t="s">
        <v>3020</v>
      </c>
      <c r="G796" s="8" t="s">
        <v>3021</v>
      </c>
    </row>
    <row r="797" spans="1:7" x14ac:dyDescent="0.2">
      <c r="A797" s="9">
        <v>796</v>
      </c>
      <c r="B797" s="9">
        <v>2450</v>
      </c>
      <c r="C797" s="9" t="s">
        <v>3022</v>
      </c>
      <c r="D797" s="9">
        <v>40000</v>
      </c>
      <c r="E797" s="9">
        <v>2</v>
      </c>
      <c r="F797" s="9" t="s">
        <v>3020</v>
      </c>
      <c r="G797" s="9" t="s">
        <v>3021</v>
      </c>
    </row>
    <row r="798" spans="1:7" x14ac:dyDescent="0.2">
      <c r="A798" s="8">
        <v>797</v>
      </c>
      <c r="B798" s="8">
        <v>2454</v>
      </c>
      <c r="C798" s="8" t="s">
        <v>3022</v>
      </c>
      <c r="D798" s="8">
        <v>40000</v>
      </c>
      <c r="E798" s="8">
        <v>2</v>
      </c>
      <c r="F798" s="8" t="s">
        <v>3020</v>
      </c>
      <c r="G798" s="8" t="s">
        <v>3023</v>
      </c>
    </row>
    <row r="799" spans="1:7" x14ac:dyDescent="0.2">
      <c r="A799" s="9">
        <v>798</v>
      </c>
      <c r="B799" s="9">
        <v>2456</v>
      </c>
      <c r="C799" s="9" t="s">
        <v>3022</v>
      </c>
      <c r="D799" s="9">
        <v>40000</v>
      </c>
      <c r="E799" s="9">
        <v>2</v>
      </c>
      <c r="F799" s="9" t="s">
        <v>3020</v>
      </c>
      <c r="G799" s="9" t="s">
        <v>3021</v>
      </c>
    </row>
    <row r="800" spans="1:7" x14ac:dyDescent="0.2">
      <c r="A800" s="8">
        <v>799</v>
      </c>
      <c r="B800" s="8">
        <v>2457</v>
      </c>
      <c r="C800" s="8" t="s">
        <v>3019</v>
      </c>
      <c r="D800" s="8">
        <v>40000</v>
      </c>
      <c r="E800" s="8">
        <v>2</v>
      </c>
      <c r="F800" s="8" t="s">
        <v>3020</v>
      </c>
      <c r="G800" s="8" t="s">
        <v>3021</v>
      </c>
    </row>
    <row r="801" spans="1:7" x14ac:dyDescent="0.2">
      <c r="A801" s="9">
        <v>800</v>
      </c>
      <c r="B801" s="9">
        <v>2458</v>
      </c>
      <c r="C801" s="9" t="s">
        <v>3019</v>
      </c>
      <c r="D801" s="9">
        <v>40000</v>
      </c>
      <c r="E801" s="9">
        <v>2</v>
      </c>
      <c r="F801" s="9" t="s">
        <v>3020</v>
      </c>
      <c r="G801" s="9" t="s">
        <v>3021</v>
      </c>
    </row>
    <row r="802" spans="1:7" x14ac:dyDescent="0.2">
      <c r="A802" s="8">
        <v>801</v>
      </c>
      <c r="B802" s="8">
        <v>2460</v>
      </c>
      <c r="C802" s="8" t="s">
        <v>3019</v>
      </c>
      <c r="D802" s="8">
        <v>60000</v>
      </c>
      <c r="E802" s="8">
        <v>1</v>
      </c>
      <c r="F802" s="8" t="s">
        <v>3027</v>
      </c>
      <c r="G802" s="8" t="s">
        <v>3021</v>
      </c>
    </row>
    <row r="803" spans="1:7" x14ac:dyDescent="0.2">
      <c r="A803" s="9">
        <v>802</v>
      </c>
      <c r="B803" s="9">
        <v>2464</v>
      </c>
      <c r="C803" s="9" t="s">
        <v>3019</v>
      </c>
      <c r="D803" s="9">
        <v>60000</v>
      </c>
      <c r="E803" s="9">
        <v>1</v>
      </c>
      <c r="F803" s="9" t="s">
        <v>3027</v>
      </c>
      <c r="G803" s="9" t="s">
        <v>3021</v>
      </c>
    </row>
    <row r="804" spans="1:7" x14ac:dyDescent="0.2">
      <c r="A804" s="8">
        <v>803</v>
      </c>
      <c r="B804" s="8">
        <v>2466</v>
      </c>
      <c r="C804" s="8" t="s">
        <v>3019</v>
      </c>
      <c r="D804" s="8">
        <v>60000</v>
      </c>
      <c r="E804" s="8">
        <v>1</v>
      </c>
      <c r="F804" s="8" t="s">
        <v>3027</v>
      </c>
      <c r="G804" s="8" t="s">
        <v>3021</v>
      </c>
    </row>
    <row r="805" spans="1:7" x14ac:dyDescent="0.2">
      <c r="A805" s="9">
        <v>804</v>
      </c>
      <c r="B805" s="9">
        <v>2468</v>
      </c>
      <c r="C805" s="9" t="s">
        <v>3022</v>
      </c>
      <c r="D805" s="9">
        <v>60000</v>
      </c>
      <c r="E805" s="9">
        <v>1</v>
      </c>
      <c r="F805" s="9" t="s">
        <v>3027</v>
      </c>
      <c r="G805" s="9" t="s">
        <v>3021</v>
      </c>
    </row>
    <row r="806" spans="1:7" x14ac:dyDescent="0.2">
      <c r="A806" s="8">
        <v>805</v>
      </c>
      <c r="B806" s="8">
        <v>2472</v>
      </c>
      <c r="C806" s="8" t="s">
        <v>3019</v>
      </c>
      <c r="D806" s="8">
        <v>60000</v>
      </c>
      <c r="E806" s="8">
        <v>1</v>
      </c>
      <c r="F806" s="8" t="s">
        <v>3027</v>
      </c>
      <c r="G806" s="8" t="s">
        <v>3021</v>
      </c>
    </row>
    <row r="807" spans="1:7" x14ac:dyDescent="0.2">
      <c r="A807" s="9">
        <v>806</v>
      </c>
      <c r="B807" s="9">
        <v>2481</v>
      </c>
      <c r="C807" s="9" t="s">
        <v>3019</v>
      </c>
      <c r="D807" s="9">
        <v>70000</v>
      </c>
      <c r="E807" s="9">
        <v>2</v>
      </c>
      <c r="F807" s="9" t="s">
        <v>3027</v>
      </c>
      <c r="G807" s="9" t="s">
        <v>3021</v>
      </c>
    </row>
    <row r="808" spans="1:7" x14ac:dyDescent="0.2">
      <c r="A808" s="8">
        <v>807</v>
      </c>
      <c r="B808" s="8">
        <v>2484</v>
      </c>
      <c r="C808" s="8" t="s">
        <v>3019</v>
      </c>
      <c r="D808" s="8">
        <v>70000</v>
      </c>
      <c r="E808" s="8">
        <v>2</v>
      </c>
      <c r="F808" s="8" t="s">
        <v>3027</v>
      </c>
      <c r="G808" s="8" t="s">
        <v>3021</v>
      </c>
    </row>
    <row r="809" spans="1:7" x14ac:dyDescent="0.2">
      <c r="A809" s="9">
        <v>808</v>
      </c>
      <c r="B809" s="9">
        <v>2486</v>
      </c>
      <c r="C809" s="9" t="s">
        <v>3019</v>
      </c>
      <c r="D809" s="9">
        <v>70000</v>
      </c>
      <c r="E809" s="9">
        <v>3</v>
      </c>
      <c r="F809" s="9" t="s">
        <v>3027</v>
      </c>
      <c r="G809" s="9" t="s">
        <v>3021</v>
      </c>
    </row>
    <row r="810" spans="1:7" x14ac:dyDescent="0.2">
      <c r="A810" s="8">
        <v>809</v>
      </c>
      <c r="B810" s="8">
        <v>2487</v>
      </c>
      <c r="C810" s="8" t="s">
        <v>3019</v>
      </c>
      <c r="D810" s="8">
        <v>60000</v>
      </c>
      <c r="E810" s="8">
        <v>1</v>
      </c>
      <c r="F810" s="8" t="s">
        <v>3027</v>
      </c>
      <c r="G810" s="8" t="s">
        <v>3021</v>
      </c>
    </row>
    <row r="811" spans="1:7" x14ac:dyDescent="0.2">
      <c r="A811" s="9">
        <v>810</v>
      </c>
      <c r="B811" s="9">
        <v>2488</v>
      </c>
      <c r="C811" s="9" t="s">
        <v>3019</v>
      </c>
      <c r="D811" s="9">
        <v>60000</v>
      </c>
      <c r="E811" s="9">
        <v>2</v>
      </c>
      <c r="F811" s="9" t="s">
        <v>3020</v>
      </c>
      <c r="G811" s="9" t="s">
        <v>3021</v>
      </c>
    </row>
    <row r="812" spans="1:7" x14ac:dyDescent="0.2">
      <c r="A812" s="8">
        <v>811</v>
      </c>
      <c r="B812" s="8">
        <v>2489</v>
      </c>
      <c r="C812" s="8" t="s">
        <v>3022</v>
      </c>
      <c r="D812" s="8">
        <v>40000</v>
      </c>
      <c r="E812" s="8">
        <v>0</v>
      </c>
      <c r="F812" s="8" t="s">
        <v>3020</v>
      </c>
      <c r="G812" s="8" t="s">
        <v>3023</v>
      </c>
    </row>
    <row r="813" spans="1:7" x14ac:dyDescent="0.2">
      <c r="A813" s="9">
        <v>812</v>
      </c>
      <c r="B813" s="9">
        <v>2490</v>
      </c>
      <c r="C813" s="9" t="s">
        <v>3022</v>
      </c>
      <c r="D813" s="9">
        <v>40000</v>
      </c>
      <c r="E813" s="9">
        <v>0</v>
      </c>
      <c r="F813" s="9" t="s">
        <v>3020</v>
      </c>
      <c r="G813" s="9" t="s">
        <v>3021</v>
      </c>
    </row>
    <row r="814" spans="1:7" x14ac:dyDescent="0.2">
      <c r="A814" s="8">
        <v>813</v>
      </c>
      <c r="B814" s="8">
        <v>2491</v>
      </c>
      <c r="C814" s="8" t="s">
        <v>3019</v>
      </c>
      <c r="D814" s="8">
        <v>40000</v>
      </c>
      <c r="E814" s="8">
        <v>0</v>
      </c>
      <c r="F814" s="8" t="s">
        <v>3020</v>
      </c>
      <c r="G814" s="8" t="s">
        <v>3023</v>
      </c>
    </row>
    <row r="815" spans="1:7" x14ac:dyDescent="0.2">
      <c r="A815" s="9">
        <v>814</v>
      </c>
      <c r="B815" s="9">
        <v>2495</v>
      </c>
      <c r="C815" s="9" t="s">
        <v>3019</v>
      </c>
      <c r="D815" s="9">
        <v>40000</v>
      </c>
      <c r="E815" s="9">
        <v>0</v>
      </c>
      <c r="F815" s="9" t="s">
        <v>3020</v>
      </c>
      <c r="G815" s="9" t="s">
        <v>3023</v>
      </c>
    </row>
    <row r="816" spans="1:7" x14ac:dyDescent="0.2">
      <c r="A816" s="8">
        <v>815</v>
      </c>
      <c r="B816" s="8">
        <v>2498</v>
      </c>
      <c r="C816" s="8" t="s">
        <v>3019</v>
      </c>
      <c r="D816" s="8">
        <v>60000</v>
      </c>
      <c r="E816" s="8">
        <v>2</v>
      </c>
      <c r="F816" s="8" t="s">
        <v>3027</v>
      </c>
      <c r="G816" s="8" t="s">
        <v>3021</v>
      </c>
    </row>
    <row r="817" spans="1:7" x14ac:dyDescent="0.2">
      <c r="A817" s="9">
        <v>816</v>
      </c>
      <c r="B817" s="9">
        <v>2499</v>
      </c>
      <c r="C817" s="9" t="s">
        <v>3019</v>
      </c>
      <c r="D817" s="9">
        <v>70000</v>
      </c>
      <c r="E817" s="9">
        <v>3</v>
      </c>
      <c r="F817" s="9" t="s">
        <v>3027</v>
      </c>
      <c r="G817" s="9" t="s">
        <v>3021</v>
      </c>
    </row>
    <row r="818" spans="1:7" x14ac:dyDescent="0.2">
      <c r="A818" s="8">
        <v>817</v>
      </c>
      <c r="B818" s="8">
        <v>2500</v>
      </c>
      <c r="C818" s="8" t="s">
        <v>3019</v>
      </c>
      <c r="D818" s="8">
        <v>70000</v>
      </c>
      <c r="E818" s="8">
        <v>4</v>
      </c>
      <c r="F818" s="8" t="s">
        <v>3027</v>
      </c>
      <c r="G818" s="8" t="s">
        <v>3021</v>
      </c>
    </row>
    <row r="819" spans="1:7" x14ac:dyDescent="0.2">
      <c r="A819" s="9">
        <v>818</v>
      </c>
      <c r="B819" s="9">
        <v>2502</v>
      </c>
      <c r="C819" s="9" t="s">
        <v>3022</v>
      </c>
      <c r="D819" s="9">
        <v>70000</v>
      </c>
      <c r="E819" s="9">
        <v>4</v>
      </c>
      <c r="F819" s="9" t="s">
        <v>3027</v>
      </c>
      <c r="G819" s="9" t="s">
        <v>3021</v>
      </c>
    </row>
    <row r="820" spans="1:7" x14ac:dyDescent="0.2">
      <c r="A820" s="8">
        <v>819</v>
      </c>
      <c r="B820" s="8">
        <v>2506</v>
      </c>
      <c r="C820" s="8" t="s">
        <v>3019</v>
      </c>
      <c r="D820" s="8">
        <v>70000</v>
      </c>
      <c r="E820" s="8">
        <v>4</v>
      </c>
      <c r="F820" s="8" t="s">
        <v>3027</v>
      </c>
      <c r="G820" s="8" t="s">
        <v>3021</v>
      </c>
    </row>
    <row r="821" spans="1:7" x14ac:dyDescent="0.2">
      <c r="A821" s="9">
        <v>820</v>
      </c>
      <c r="B821" s="9">
        <v>2507</v>
      </c>
      <c r="C821" s="9" t="s">
        <v>3019</v>
      </c>
      <c r="D821" s="9">
        <v>70000</v>
      </c>
      <c r="E821" s="9">
        <v>2</v>
      </c>
      <c r="F821" s="9" t="s">
        <v>3020</v>
      </c>
      <c r="G821" s="9" t="s">
        <v>3021</v>
      </c>
    </row>
    <row r="822" spans="1:7" x14ac:dyDescent="0.2">
      <c r="A822" s="8">
        <v>821</v>
      </c>
      <c r="B822" s="8">
        <v>2508</v>
      </c>
      <c r="C822" s="8" t="s">
        <v>3019</v>
      </c>
      <c r="D822" s="8">
        <v>60000</v>
      </c>
      <c r="E822" s="8">
        <v>0</v>
      </c>
      <c r="F822" s="8" t="s">
        <v>3027</v>
      </c>
      <c r="G822" s="8" t="s">
        <v>3021</v>
      </c>
    </row>
    <row r="823" spans="1:7" x14ac:dyDescent="0.2">
      <c r="A823" s="9">
        <v>822</v>
      </c>
      <c r="B823" s="9">
        <v>2509</v>
      </c>
      <c r="C823" s="9" t="s">
        <v>3019</v>
      </c>
      <c r="D823" s="9">
        <v>60000</v>
      </c>
      <c r="E823" s="9">
        <v>0</v>
      </c>
      <c r="F823" s="9" t="s">
        <v>3027</v>
      </c>
      <c r="G823" s="9" t="s">
        <v>3021</v>
      </c>
    </row>
    <row r="824" spans="1:7" x14ac:dyDescent="0.2">
      <c r="A824" s="8">
        <v>823</v>
      </c>
      <c r="B824" s="8">
        <v>2512</v>
      </c>
      <c r="C824" s="8" t="s">
        <v>3019</v>
      </c>
      <c r="D824" s="8">
        <v>60000</v>
      </c>
      <c r="E824" s="8">
        <v>0</v>
      </c>
      <c r="F824" s="8" t="s">
        <v>3027</v>
      </c>
      <c r="G824" s="8" t="s">
        <v>3021</v>
      </c>
    </row>
    <row r="825" spans="1:7" x14ac:dyDescent="0.2">
      <c r="A825" s="9">
        <v>824</v>
      </c>
      <c r="B825" s="9">
        <v>2516</v>
      </c>
      <c r="C825" s="9" t="s">
        <v>3019</v>
      </c>
      <c r="D825" s="9">
        <v>70000</v>
      </c>
      <c r="E825" s="9">
        <v>0</v>
      </c>
      <c r="F825" s="9" t="s">
        <v>3027</v>
      </c>
      <c r="G825" s="9" t="s">
        <v>3021</v>
      </c>
    </row>
    <row r="826" spans="1:7" x14ac:dyDescent="0.2">
      <c r="A826" s="8">
        <v>825</v>
      </c>
      <c r="B826" s="8">
        <v>2520</v>
      </c>
      <c r="C826" s="8" t="s">
        <v>3019</v>
      </c>
      <c r="D826" s="8">
        <v>70000</v>
      </c>
      <c r="E826" s="8">
        <v>4</v>
      </c>
      <c r="F826" s="8" t="s">
        <v>3027</v>
      </c>
      <c r="G826" s="8" t="s">
        <v>3021</v>
      </c>
    </row>
    <row r="827" spans="1:7" x14ac:dyDescent="0.2">
      <c r="A827" s="9">
        <v>826</v>
      </c>
      <c r="B827" s="9">
        <v>2521</v>
      </c>
      <c r="C827" s="9" t="s">
        <v>3022</v>
      </c>
      <c r="D827" s="9">
        <v>70000</v>
      </c>
      <c r="E827" s="9">
        <v>5</v>
      </c>
      <c r="F827" s="9" t="s">
        <v>3027</v>
      </c>
      <c r="G827" s="9" t="s">
        <v>3021</v>
      </c>
    </row>
    <row r="828" spans="1:7" x14ac:dyDescent="0.2">
      <c r="A828" s="8">
        <v>827</v>
      </c>
      <c r="B828" s="8">
        <v>2522</v>
      </c>
      <c r="C828" s="8" t="s">
        <v>3019</v>
      </c>
      <c r="D828" s="8">
        <v>70000</v>
      </c>
      <c r="E828" s="8">
        <v>5</v>
      </c>
      <c r="F828" s="8" t="s">
        <v>3027</v>
      </c>
      <c r="G828" s="8" t="s">
        <v>3021</v>
      </c>
    </row>
    <row r="829" spans="1:7" x14ac:dyDescent="0.2">
      <c r="A829" s="9">
        <v>828</v>
      </c>
      <c r="B829" s="9">
        <v>2526</v>
      </c>
      <c r="C829" s="9" t="s">
        <v>3019</v>
      </c>
      <c r="D829" s="9">
        <v>60000</v>
      </c>
      <c r="E829" s="9">
        <v>2</v>
      </c>
      <c r="F829" s="9" t="s">
        <v>3027</v>
      </c>
      <c r="G829" s="9" t="s">
        <v>3021</v>
      </c>
    </row>
    <row r="830" spans="1:7" x14ac:dyDescent="0.2">
      <c r="A830" s="8">
        <v>829</v>
      </c>
      <c r="B830" s="8">
        <v>2527</v>
      </c>
      <c r="C830" s="8" t="s">
        <v>3019</v>
      </c>
      <c r="D830" s="8">
        <v>70000</v>
      </c>
      <c r="E830" s="8">
        <v>5</v>
      </c>
      <c r="F830" s="8" t="s">
        <v>3027</v>
      </c>
      <c r="G830" s="8" t="s">
        <v>3021</v>
      </c>
    </row>
    <row r="831" spans="1:7" x14ac:dyDescent="0.2">
      <c r="A831" s="9">
        <v>830</v>
      </c>
      <c r="B831" s="9">
        <v>2530</v>
      </c>
      <c r="C831" s="9" t="s">
        <v>3019</v>
      </c>
      <c r="D831" s="9">
        <v>70000</v>
      </c>
      <c r="E831" s="9">
        <v>5</v>
      </c>
      <c r="F831" s="9" t="s">
        <v>3027</v>
      </c>
      <c r="G831" s="9" t="s">
        <v>3021</v>
      </c>
    </row>
    <row r="832" spans="1:7" x14ac:dyDescent="0.2">
      <c r="A832" s="8">
        <v>831</v>
      </c>
      <c r="B832" s="8">
        <v>2531</v>
      </c>
      <c r="C832" s="8" t="s">
        <v>3019</v>
      </c>
      <c r="D832" s="8">
        <v>80000</v>
      </c>
      <c r="E832" s="8">
        <v>3</v>
      </c>
      <c r="F832" s="8" t="s">
        <v>3027</v>
      </c>
      <c r="G832" s="8" t="s">
        <v>3021</v>
      </c>
    </row>
    <row r="833" spans="1:7" x14ac:dyDescent="0.2">
      <c r="A833" s="9">
        <v>832</v>
      </c>
      <c r="B833" s="9">
        <v>2534</v>
      </c>
      <c r="C833" s="9" t="s">
        <v>3019</v>
      </c>
      <c r="D833" s="9">
        <v>80000</v>
      </c>
      <c r="E833" s="9">
        <v>3</v>
      </c>
      <c r="F833" s="9" t="s">
        <v>3027</v>
      </c>
      <c r="G833" s="9" t="s">
        <v>3021</v>
      </c>
    </row>
    <row r="834" spans="1:7" x14ac:dyDescent="0.2">
      <c r="A834" s="8">
        <v>833</v>
      </c>
      <c r="B834" s="8">
        <v>2539</v>
      </c>
      <c r="C834" s="8" t="s">
        <v>3022</v>
      </c>
      <c r="D834" s="8">
        <v>40000</v>
      </c>
      <c r="E834" s="8">
        <v>0</v>
      </c>
      <c r="F834" s="8" t="s">
        <v>3020</v>
      </c>
      <c r="G834" s="8" t="s">
        <v>3023</v>
      </c>
    </row>
    <row r="835" spans="1:7" x14ac:dyDescent="0.2">
      <c r="A835" s="9">
        <v>834</v>
      </c>
      <c r="B835" s="9">
        <v>2540</v>
      </c>
      <c r="C835" s="9" t="s">
        <v>3019</v>
      </c>
      <c r="D835" s="9">
        <v>80000</v>
      </c>
      <c r="E835" s="9">
        <v>3</v>
      </c>
      <c r="F835" s="9" t="s">
        <v>3020</v>
      </c>
      <c r="G835" s="9" t="s">
        <v>3021</v>
      </c>
    </row>
    <row r="836" spans="1:7" x14ac:dyDescent="0.2">
      <c r="A836" s="8">
        <v>835</v>
      </c>
      <c r="B836" s="8">
        <v>2543</v>
      </c>
      <c r="C836" s="8" t="s">
        <v>3022</v>
      </c>
      <c r="D836" s="8">
        <v>80000</v>
      </c>
      <c r="E836" s="8">
        <v>3</v>
      </c>
      <c r="F836" s="8" t="s">
        <v>3020</v>
      </c>
      <c r="G836" s="8" t="s">
        <v>3023</v>
      </c>
    </row>
    <row r="837" spans="1:7" x14ac:dyDescent="0.2">
      <c r="A837" s="9">
        <v>836</v>
      </c>
      <c r="B837" s="9">
        <v>2545</v>
      </c>
      <c r="C837" s="9" t="s">
        <v>3022</v>
      </c>
      <c r="D837" s="9">
        <v>80000</v>
      </c>
      <c r="E837" s="9">
        <v>3</v>
      </c>
      <c r="F837" s="9" t="s">
        <v>3020</v>
      </c>
      <c r="G837" s="9" t="s">
        <v>3021</v>
      </c>
    </row>
    <row r="838" spans="1:7" x14ac:dyDescent="0.2">
      <c r="A838" s="8">
        <v>837</v>
      </c>
      <c r="B838" s="8">
        <v>2547</v>
      </c>
      <c r="C838" s="8" t="s">
        <v>3019</v>
      </c>
      <c r="D838" s="8">
        <v>80000</v>
      </c>
      <c r="E838" s="8">
        <v>3</v>
      </c>
      <c r="F838" s="8" t="s">
        <v>3020</v>
      </c>
      <c r="G838" s="8" t="s">
        <v>3021</v>
      </c>
    </row>
    <row r="839" spans="1:7" x14ac:dyDescent="0.2">
      <c r="A839" s="9">
        <v>838</v>
      </c>
      <c r="B839" s="9">
        <v>2548</v>
      </c>
      <c r="C839" s="9" t="s">
        <v>3022</v>
      </c>
      <c r="D839" s="9">
        <v>80000</v>
      </c>
      <c r="E839" s="9">
        <v>3</v>
      </c>
      <c r="F839" s="9" t="s">
        <v>3020</v>
      </c>
      <c r="G839" s="9" t="s">
        <v>3021</v>
      </c>
    </row>
    <row r="840" spans="1:7" x14ac:dyDescent="0.2">
      <c r="A840" s="8">
        <v>839</v>
      </c>
      <c r="B840" s="8">
        <v>2549</v>
      </c>
      <c r="C840" s="8" t="s">
        <v>3022</v>
      </c>
      <c r="D840" s="8">
        <v>80000</v>
      </c>
      <c r="E840" s="8">
        <v>3</v>
      </c>
      <c r="F840" s="8" t="s">
        <v>3020</v>
      </c>
      <c r="G840" s="8" t="s">
        <v>3023</v>
      </c>
    </row>
    <row r="841" spans="1:7" x14ac:dyDescent="0.2">
      <c r="A841" s="9">
        <v>840</v>
      </c>
      <c r="B841" s="9">
        <v>2551</v>
      </c>
      <c r="C841" s="9" t="s">
        <v>3022</v>
      </c>
      <c r="D841" s="9">
        <v>60000</v>
      </c>
      <c r="E841" s="9">
        <v>0</v>
      </c>
      <c r="F841" s="9" t="s">
        <v>3027</v>
      </c>
      <c r="G841" s="9" t="s">
        <v>3021</v>
      </c>
    </row>
    <row r="842" spans="1:7" x14ac:dyDescent="0.2">
      <c r="A842" s="8">
        <v>841</v>
      </c>
      <c r="B842" s="8">
        <v>2553</v>
      </c>
      <c r="C842" s="8" t="s">
        <v>3019</v>
      </c>
      <c r="D842" s="8">
        <v>60000</v>
      </c>
      <c r="E842" s="8">
        <v>0</v>
      </c>
      <c r="F842" s="8" t="s">
        <v>3027</v>
      </c>
      <c r="G842" s="8" t="s">
        <v>3021</v>
      </c>
    </row>
    <row r="843" spans="1:7" x14ac:dyDescent="0.2">
      <c r="A843" s="9">
        <v>842</v>
      </c>
      <c r="B843" s="9">
        <v>2555</v>
      </c>
      <c r="C843" s="9" t="s">
        <v>3019</v>
      </c>
      <c r="D843" s="9">
        <v>40000</v>
      </c>
      <c r="E843" s="9">
        <v>0</v>
      </c>
      <c r="F843" s="9" t="s">
        <v>3020</v>
      </c>
      <c r="G843" s="9" t="s">
        <v>3023</v>
      </c>
    </row>
    <row r="844" spans="1:7" x14ac:dyDescent="0.2">
      <c r="A844" s="8">
        <v>843</v>
      </c>
      <c r="B844" s="8">
        <v>2561</v>
      </c>
      <c r="C844" s="8" t="s">
        <v>3022</v>
      </c>
      <c r="D844" s="8">
        <v>50000</v>
      </c>
      <c r="E844" s="8">
        <v>4</v>
      </c>
      <c r="F844" s="8" t="s">
        <v>3020</v>
      </c>
      <c r="G844" s="8" t="s">
        <v>3021</v>
      </c>
    </row>
    <row r="845" spans="1:7" x14ac:dyDescent="0.2">
      <c r="A845" s="9">
        <v>844</v>
      </c>
      <c r="B845" s="9">
        <v>2563</v>
      </c>
      <c r="C845" s="9" t="s">
        <v>3022</v>
      </c>
      <c r="D845" s="9">
        <v>50000</v>
      </c>
      <c r="E845" s="9">
        <v>4</v>
      </c>
      <c r="F845" s="9" t="s">
        <v>3020</v>
      </c>
      <c r="G845" s="9" t="s">
        <v>3023</v>
      </c>
    </row>
    <row r="846" spans="1:7" x14ac:dyDescent="0.2">
      <c r="A846" s="8">
        <v>845</v>
      </c>
      <c r="B846" s="8">
        <v>2570</v>
      </c>
      <c r="C846" s="8" t="s">
        <v>3022</v>
      </c>
      <c r="D846" s="8">
        <v>50000</v>
      </c>
      <c r="E846" s="8">
        <v>4</v>
      </c>
      <c r="F846" s="8" t="s">
        <v>3020</v>
      </c>
      <c r="G846" s="8" t="s">
        <v>3021</v>
      </c>
    </row>
    <row r="847" spans="1:7" x14ac:dyDescent="0.2">
      <c r="A847" s="9">
        <v>846</v>
      </c>
      <c r="B847" s="9">
        <v>2571</v>
      </c>
      <c r="C847" s="9" t="s">
        <v>3022</v>
      </c>
      <c r="D847" s="9">
        <v>30000</v>
      </c>
      <c r="E847" s="9">
        <v>2</v>
      </c>
      <c r="F847" s="9" t="s">
        <v>3025</v>
      </c>
      <c r="G847" s="9" t="s">
        <v>3023</v>
      </c>
    </row>
    <row r="848" spans="1:7" x14ac:dyDescent="0.2">
      <c r="A848" s="8">
        <v>847</v>
      </c>
      <c r="B848" s="8">
        <v>2578</v>
      </c>
      <c r="C848" s="8" t="s">
        <v>3022</v>
      </c>
      <c r="D848" s="8">
        <v>50000</v>
      </c>
      <c r="E848" s="8">
        <v>4</v>
      </c>
      <c r="F848" s="8" t="s">
        <v>3020</v>
      </c>
      <c r="G848" s="8" t="s">
        <v>3021</v>
      </c>
    </row>
    <row r="849" spans="1:7" x14ac:dyDescent="0.2">
      <c r="A849" s="9">
        <v>848</v>
      </c>
      <c r="B849" s="9">
        <v>2579</v>
      </c>
      <c r="C849" s="9" t="s">
        <v>3022</v>
      </c>
      <c r="D849" s="9">
        <v>50000</v>
      </c>
      <c r="E849" s="9">
        <v>4</v>
      </c>
      <c r="F849" s="9" t="s">
        <v>3020</v>
      </c>
      <c r="G849" s="9" t="s">
        <v>3023</v>
      </c>
    </row>
    <row r="850" spans="1:7" x14ac:dyDescent="0.2">
      <c r="A850" s="8">
        <v>849</v>
      </c>
      <c r="B850" s="8">
        <v>2583</v>
      </c>
      <c r="C850" s="8" t="s">
        <v>3019</v>
      </c>
      <c r="D850" s="8">
        <v>50000</v>
      </c>
      <c r="E850" s="8">
        <v>4</v>
      </c>
      <c r="F850" s="8" t="s">
        <v>3020</v>
      </c>
      <c r="G850" s="8" t="s">
        <v>3021</v>
      </c>
    </row>
    <row r="851" spans="1:7" x14ac:dyDescent="0.2">
      <c r="A851" s="9">
        <v>850</v>
      </c>
      <c r="B851" s="9">
        <v>2584</v>
      </c>
      <c r="C851" s="9" t="s">
        <v>3022</v>
      </c>
      <c r="D851" s="9">
        <v>50000</v>
      </c>
      <c r="E851" s="9">
        <v>4</v>
      </c>
      <c r="F851" s="9" t="s">
        <v>3020</v>
      </c>
      <c r="G851" s="9" t="s">
        <v>3021</v>
      </c>
    </row>
    <row r="852" spans="1:7" x14ac:dyDescent="0.2">
      <c r="A852" s="8">
        <v>851</v>
      </c>
      <c r="B852" s="8">
        <v>2587</v>
      </c>
      <c r="C852" s="8" t="s">
        <v>3022</v>
      </c>
      <c r="D852" s="8">
        <v>50000</v>
      </c>
      <c r="E852" s="8">
        <v>4</v>
      </c>
      <c r="F852" s="8" t="s">
        <v>3020</v>
      </c>
      <c r="G852" s="8" t="s">
        <v>3021</v>
      </c>
    </row>
    <row r="853" spans="1:7" x14ac:dyDescent="0.2">
      <c r="A853" s="9">
        <v>852</v>
      </c>
      <c r="B853" s="9">
        <v>2593</v>
      </c>
      <c r="C853" s="9" t="s">
        <v>3022</v>
      </c>
      <c r="D853" s="9">
        <v>60000</v>
      </c>
      <c r="E853" s="9">
        <v>4</v>
      </c>
      <c r="F853" s="9" t="s">
        <v>3020</v>
      </c>
      <c r="G853" s="9" t="s">
        <v>3021</v>
      </c>
    </row>
    <row r="854" spans="1:7" x14ac:dyDescent="0.2">
      <c r="A854" s="8">
        <v>853</v>
      </c>
      <c r="B854" s="8">
        <v>2601</v>
      </c>
      <c r="C854" s="8" t="s">
        <v>3022</v>
      </c>
      <c r="D854" s="8">
        <v>60000</v>
      </c>
      <c r="E854" s="8">
        <v>4</v>
      </c>
      <c r="F854" s="8" t="s">
        <v>3020</v>
      </c>
      <c r="G854" s="8" t="s">
        <v>3023</v>
      </c>
    </row>
    <row r="855" spans="1:7" x14ac:dyDescent="0.2">
      <c r="A855" s="9">
        <v>854</v>
      </c>
      <c r="B855" s="9">
        <v>2603</v>
      </c>
      <c r="C855" s="9" t="s">
        <v>3022</v>
      </c>
      <c r="D855" s="9">
        <v>60000</v>
      </c>
      <c r="E855" s="9">
        <v>0</v>
      </c>
      <c r="F855" s="9" t="s">
        <v>3020</v>
      </c>
      <c r="G855" s="9" t="s">
        <v>3021</v>
      </c>
    </row>
    <row r="856" spans="1:7" x14ac:dyDescent="0.2">
      <c r="A856" s="8">
        <v>855</v>
      </c>
      <c r="B856" s="8">
        <v>2604</v>
      </c>
      <c r="C856" s="8" t="s">
        <v>3022</v>
      </c>
      <c r="D856" s="8">
        <v>60000</v>
      </c>
      <c r="E856" s="8">
        <v>2</v>
      </c>
      <c r="F856" s="8" t="s">
        <v>3027</v>
      </c>
      <c r="G856" s="8" t="s">
        <v>3023</v>
      </c>
    </row>
    <row r="857" spans="1:7" x14ac:dyDescent="0.2">
      <c r="A857" s="9">
        <v>856</v>
      </c>
      <c r="B857" s="9">
        <v>2610</v>
      </c>
      <c r="C857" s="9" t="s">
        <v>3019</v>
      </c>
      <c r="D857" s="9">
        <v>60000</v>
      </c>
      <c r="E857" s="9">
        <v>4</v>
      </c>
      <c r="F857" s="9" t="s">
        <v>3020</v>
      </c>
      <c r="G857" s="9" t="s">
        <v>3021</v>
      </c>
    </row>
    <row r="858" spans="1:7" x14ac:dyDescent="0.2">
      <c r="A858" s="8">
        <v>857</v>
      </c>
      <c r="B858" s="8">
        <v>2613</v>
      </c>
      <c r="C858" s="8" t="s">
        <v>3019</v>
      </c>
      <c r="D858" s="8">
        <v>60000</v>
      </c>
      <c r="E858" s="8">
        <v>3</v>
      </c>
      <c r="F858" s="8" t="s">
        <v>3027</v>
      </c>
      <c r="G858" s="8" t="s">
        <v>3021</v>
      </c>
    </row>
    <row r="859" spans="1:7" x14ac:dyDescent="0.2">
      <c r="A859" s="9">
        <v>858</v>
      </c>
      <c r="B859" s="9">
        <v>2616</v>
      </c>
      <c r="C859" s="9" t="s">
        <v>3022</v>
      </c>
      <c r="D859" s="9">
        <v>60000</v>
      </c>
      <c r="E859" s="9">
        <v>3</v>
      </c>
      <c r="F859" s="9" t="s">
        <v>3027</v>
      </c>
      <c r="G859" s="9" t="s">
        <v>3023</v>
      </c>
    </row>
    <row r="860" spans="1:7" x14ac:dyDescent="0.2">
      <c r="A860" s="8">
        <v>859</v>
      </c>
      <c r="B860" s="8">
        <v>2617</v>
      </c>
      <c r="C860" s="8" t="s">
        <v>3019</v>
      </c>
      <c r="D860" s="8">
        <v>40000</v>
      </c>
      <c r="E860" s="8">
        <v>3</v>
      </c>
      <c r="F860" s="8" t="s">
        <v>3025</v>
      </c>
      <c r="G860" s="8" t="s">
        <v>3021</v>
      </c>
    </row>
    <row r="861" spans="1:7" x14ac:dyDescent="0.2">
      <c r="A861" s="9">
        <v>860</v>
      </c>
      <c r="B861" s="9">
        <v>2618</v>
      </c>
      <c r="C861" s="9" t="s">
        <v>3019</v>
      </c>
      <c r="D861" s="9">
        <v>70000</v>
      </c>
      <c r="E861" s="9">
        <v>1</v>
      </c>
      <c r="F861" s="9" t="s">
        <v>3024</v>
      </c>
      <c r="G861" s="9" t="s">
        <v>3021</v>
      </c>
    </row>
    <row r="862" spans="1:7" x14ac:dyDescent="0.2">
      <c r="A862" s="8">
        <v>861</v>
      </c>
      <c r="B862" s="8">
        <v>2619</v>
      </c>
      <c r="C862" s="8" t="s">
        <v>3019</v>
      </c>
      <c r="D862" s="8">
        <v>70000</v>
      </c>
      <c r="E862" s="8">
        <v>1</v>
      </c>
      <c r="F862" s="8" t="s">
        <v>3024</v>
      </c>
      <c r="G862" s="8" t="s">
        <v>3021</v>
      </c>
    </row>
    <row r="863" spans="1:7" x14ac:dyDescent="0.2">
      <c r="A863" s="9">
        <v>862</v>
      </c>
      <c r="B863" s="9">
        <v>2620</v>
      </c>
      <c r="C863" s="9" t="s">
        <v>3019</v>
      </c>
      <c r="D863" s="9">
        <v>70000</v>
      </c>
      <c r="E863" s="9">
        <v>1</v>
      </c>
      <c r="F863" s="9" t="s">
        <v>3024</v>
      </c>
      <c r="G863" s="9" t="s">
        <v>3021</v>
      </c>
    </row>
    <row r="864" spans="1:7" x14ac:dyDescent="0.2">
      <c r="A864" s="8">
        <v>863</v>
      </c>
      <c r="B864" s="8">
        <v>2621</v>
      </c>
      <c r="C864" s="8" t="s">
        <v>3022</v>
      </c>
      <c r="D864" s="8">
        <v>40000</v>
      </c>
      <c r="E864" s="8">
        <v>4</v>
      </c>
      <c r="F864" s="8" t="s">
        <v>3025</v>
      </c>
      <c r="G864" s="8" t="s">
        <v>3021</v>
      </c>
    </row>
    <row r="865" spans="1:7" x14ac:dyDescent="0.2">
      <c r="A865" s="9">
        <v>864</v>
      </c>
      <c r="B865" s="9">
        <v>2626</v>
      </c>
      <c r="C865" s="9" t="s">
        <v>3019</v>
      </c>
      <c r="D865" s="9">
        <v>60000</v>
      </c>
      <c r="E865" s="9">
        <v>1</v>
      </c>
      <c r="F865" s="9" t="s">
        <v>3024</v>
      </c>
      <c r="G865" s="9" t="s">
        <v>3021</v>
      </c>
    </row>
    <row r="866" spans="1:7" x14ac:dyDescent="0.2">
      <c r="A866" s="8">
        <v>865</v>
      </c>
      <c r="B866" s="8">
        <v>2628</v>
      </c>
      <c r="C866" s="8" t="s">
        <v>3019</v>
      </c>
      <c r="D866" s="8">
        <v>60000</v>
      </c>
      <c r="E866" s="8">
        <v>1</v>
      </c>
      <c r="F866" s="8" t="s">
        <v>3024</v>
      </c>
      <c r="G866" s="8" t="s">
        <v>3021</v>
      </c>
    </row>
    <row r="867" spans="1:7" x14ac:dyDescent="0.2">
      <c r="A867" s="9">
        <v>866</v>
      </c>
      <c r="B867" s="9">
        <v>2630</v>
      </c>
      <c r="C867" s="9" t="s">
        <v>3019</v>
      </c>
      <c r="D867" s="9">
        <v>60000</v>
      </c>
      <c r="E867" s="9">
        <v>1</v>
      </c>
      <c r="F867" s="9" t="s">
        <v>3024</v>
      </c>
      <c r="G867" s="9" t="s">
        <v>3021</v>
      </c>
    </row>
    <row r="868" spans="1:7" x14ac:dyDescent="0.2">
      <c r="A868" s="8">
        <v>867</v>
      </c>
      <c r="B868" s="8">
        <v>2638</v>
      </c>
      <c r="C868" s="8" t="s">
        <v>3019</v>
      </c>
      <c r="D868" s="8">
        <v>60000</v>
      </c>
      <c r="E868" s="8">
        <v>1</v>
      </c>
      <c r="F868" s="8" t="s">
        <v>3024</v>
      </c>
      <c r="G868" s="8" t="s">
        <v>3023</v>
      </c>
    </row>
    <row r="869" spans="1:7" x14ac:dyDescent="0.2">
      <c r="A869" s="9">
        <v>868</v>
      </c>
      <c r="B869" s="9">
        <v>2639</v>
      </c>
      <c r="C869" s="9" t="s">
        <v>3019</v>
      </c>
      <c r="D869" s="9">
        <v>40000</v>
      </c>
      <c r="E869" s="9">
        <v>4</v>
      </c>
      <c r="F869" s="9" t="s">
        <v>3025</v>
      </c>
      <c r="G869" s="9" t="s">
        <v>3021</v>
      </c>
    </row>
    <row r="870" spans="1:7" x14ac:dyDescent="0.2">
      <c r="A870" s="8">
        <v>869</v>
      </c>
      <c r="B870" s="8">
        <v>2647</v>
      </c>
      <c r="C870" s="8" t="s">
        <v>3022</v>
      </c>
      <c r="D870" s="8">
        <v>70000</v>
      </c>
      <c r="E870" s="8">
        <v>0</v>
      </c>
      <c r="F870" s="8" t="s">
        <v>3024</v>
      </c>
      <c r="G870" s="8" t="s">
        <v>3021</v>
      </c>
    </row>
    <row r="871" spans="1:7" x14ac:dyDescent="0.2">
      <c r="A871" s="9">
        <v>870</v>
      </c>
      <c r="B871" s="9">
        <v>2649</v>
      </c>
      <c r="C871" s="9" t="s">
        <v>3022</v>
      </c>
      <c r="D871" s="9">
        <v>70000</v>
      </c>
      <c r="E871" s="9">
        <v>0</v>
      </c>
      <c r="F871" s="9" t="s">
        <v>3024</v>
      </c>
      <c r="G871" s="9" t="s">
        <v>3023</v>
      </c>
    </row>
    <row r="872" spans="1:7" x14ac:dyDescent="0.2">
      <c r="A872" s="8">
        <v>871</v>
      </c>
      <c r="B872" s="8">
        <v>2650</v>
      </c>
      <c r="C872" s="8" t="s">
        <v>3022</v>
      </c>
      <c r="D872" s="8">
        <v>70000</v>
      </c>
      <c r="E872" s="8">
        <v>0</v>
      </c>
      <c r="F872" s="8" t="s">
        <v>3024</v>
      </c>
      <c r="G872" s="8" t="s">
        <v>3023</v>
      </c>
    </row>
    <row r="873" spans="1:7" x14ac:dyDescent="0.2">
      <c r="A873" s="9">
        <v>872</v>
      </c>
      <c r="B873" s="9">
        <v>2652</v>
      </c>
      <c r="C873" s="9" t="s">
        <v>3022</v>
      </c>
      <c r="D873" s="9">
        <v>70000</v>
      </c>
      <c r="E873" s="9">
        <v>0</v>
      </c>
      <c r="F873" s="9" t="s">
        <v>3024</v>
      </c>
      <c r="G873" s="9" t="s">
        <v>3023</v>
      </c>
    </row>
    <row r="874" spans="1:7" x14ac:dyDescent="0.2">
      <c r="A874" s="8">
        <v>873</v>
      </c>
      <c r="B874" s="8">
        <v>2653</v>
      </c>
      <c r="C874" s="8" t="s">
        <v>3022</v>
      </c>
      <c r="D874" s="8">
        <v>60000</v>
      </c>
      <c r="E874" s="8">
        <v>0</v>
      </c>
      <c r="F874" s="8" t="s">
        <v>3027</v>
      </c>
      <c r="G874" s="8" t="s">
        <v>3023</v>
      </c>
    </row>
    <row r="875" spans="1:7" x14ac:dyDescent="0.2">
      <c r="A875" s="9">
        <v>874</v>
      </c>
      <c r="B875" s="9">
        <v>2655</v>
      </c>
      <c r="C875" s="9" t="s">
        <v>3019</v>
      </c>
      <c r="D875" s="9">
        <v>60000</v>
      </c>
      <c r="E875" s="9">
        <v>0</v>
      </c>
      <c r="F875" s="9" t="s">
        <v>3027</v>
      </c>
      <c r="G875" s="9" t="s">
        <v>3023</v>
      </c>
    </row>
    <row r="876" spans="1:7" x14ac:dyDescent="0.2">
      <c r="A876" s="8">
        <v>875</v>
      </c>
      <c r="B876" s="8">
        <v>2667</v>
      </c>
      <c r="C876" s="8" t="s">
        <v>3022</v>
      </c>
      <c r="D876" s="8">
        <v>60000</v>
      </c>
      <c r="E876" s="8">
        <v>0</v>
      </c>
      <c r="F876" s="8" t="s">
        <v>3020</v>
      </c>
      <c r="G876" s="8" t="s">
        <v>3023</v>
      </c>
    </row>
    <row r="877" spans="1:7" x14ac:dyDescent="0.2">
      <c r="A877" s="9">
        <v>876</v>
      </c>
      <c r="B877" s="9">
        <v>2668</v>
      </c>
      <c r="C877" s="9" t="s">
        <v>3019</v>
      </c>
      <c r="D877" s="9">
        <v>60000</v>
      </c>
      <c r="E877" s="9">
        <v>1</v>
      </c>
      <c r="F877" s="9" t="s">
        <v>3024</v>
      </c>
      <c r="G877" s="9" t="s">
        <v>3023</v>
      </c>
    </row>
    <row r="878" spans="1:7" x14ac:dyDescent="0.2">
      <c r="A878" s="8">
        <v>877</v>
      </c>
      <c r="B878" s="8">
        <v>2670</v>
      </c>
      <c r="C878" s="8" t="s">
        <v>3019</v>
      </c>
      <c r="D878" s="8">
        <v>60000</v>
      </c>
      <c r="E878" s="8">
        <v>1</v>
      </c>
      <c r="F878" s="8" t="s">
        <v>3024</v>
      </c>
      <c r="G878" s="8" t="s">
        <v>3021</v>
      </c>
    </row>
    <row r="879" spans="1:7" x14ac:dyDescent="0.2">
      <c r="A879" s="9">
        <v>878</v>
      </c>
      <c r="B879" s="9">
        <v>2671</v>
      </c>
      <c r="C879" s="9" t="s">
        <v>3019</v>
      </c>
      <c r="D879" s="9">
        <v>60000</v>
      </c>
      <c r="E879" s="9">
        <v>1</v>
      </c>
      <c r="F879" s="9" t="s">
        <v>3024</v>
      </c>
      <c r="G879" s="9" t="s">
        <v>3021</v>
      </c>
    </row>
    <row r="880" spans="1:7" x14ac:dyDescent="0.2">
      <c r="A880" s="8">
        <v>879</v>
      </c>
      <c r="B880" s="8">
        <v>2677</v>
      </c>
      <c r="C880" s="8" t="s">
        <v>3019</v>
      </c>
      <c r="D880" s="8">
        <v>60000</v>
      </c>
      <c r="E880" s="8">
        <v>1</v>
      </c>
      <c r="F880" s="8" t="s">
        <v>3024</v>
      </c>
      <c r="G880" s="8" t="s">
        <v>3021</v>
      </c>
    </row>
    <row r="881" spans="1:7" x14ac:dyDescent="0.2">
      <c r="A881" s="9">
        <v>880</v>
      </c>
      <c r="B881" s="9">
        <v>2684</v>
      </c>
      <c r="C881" s="9" t="s">
        <v>3019</v>
      </c>
      <c r="D881" s="9">
        <v>60000</v>
      </c>
      <c r="E881" s="9">
        <v>1</v>
      </c>
      <c r="F881" s="9" t="s">
        <v>3024</v>
      </c>
      <c r="G881" s="9" t="s">
        <v>3021</v>
      </c>
    </row>
    <row r="882" spans="1:7" x14ac:dyDescent="0.2">
      <c r="A882" s="8">
        <v>881</v>
      </c>
      <c r="B882" s="8">
        <v>2685</v>
      </c>
      <c r="C882" s="8" t="s">
        <v>3019</v>
      </c>
      <c r="D882" s="8">
        <v>60000</v>
      </c>
      <c r="E882" s="8">
        <v>1</v>
      </c>
      <c r="F882" s="8" t="s">
        <v>3024</v>
      </c>
      <c r="G882" s="8" t="s">
        <v>3021</v>
      </c>
    </row>
    <row r="883" spans="1:7" x14ac:dyDescent="0.2">
      <c r="A883" s="9">
        <v>882</v>
      </c>
      <c r="B883" s="9">
        <v>2689</v>
      </c>
      <c r="C883" s="9" t="s">
        <v>3019</v>
      </c>
      <c r="D883" s="9">
        <v>60000</v>
      </c>
      <c r="E883" s="9">
        <v>4</v>
      </c>
      <c r="F883" s="9" t="s">
        <v>3020</v>
      </c>
      <c r="G883" s="9" t="s">
        <v>3021</v>
      </c>
    </row>
    <row r="884" spans="1:7" x14ac:dyDescent="0.2">
      <c r="A884" s="8">
        <v>883</v>
      </c>
      <c r="B884" s="8">
        <v>2693</v>
      </c>
      <c r="C884" s="8" t="s">
        <v>3019</v>
      </c>
      <c r="D884" s="8">
        <v>60000</v>
      </c>
      <c r="E884" s="8">
        <v>4</v>
      </c>
      <c r="F884" s="8" t="s">
        <v>3020</v>
      </c>
      <c r="G884" s="8" t="s">
        <v>3021</v>
      </c>
    </row>
    <row r="885" spans="1:7" x14ac:dyDescent="0.2">
      <c r="A885" s="9">
        <v>884</v>
      </c>
      <c r="B885" s="9">
        <v>2696</v>
      </c>
      <c r="C885" s="9" t="s">
        <v>3019</v>
      </c>
      <c r="D885" s="9">
        <v>70000</v>
      </c>
      <c r="E885" s="9">
        <v>5</v>
      </c>
      <c r="F885" s="9" t="s">
        <v>3027</v>
      </c>
      <c r="G885" s="9" t="s">
        <v>3021</v>
      </c>
    </row>
    <row r="886" spans="1:7" x14ac:dyDescent="0.2">
      <c r="A886" s="8">
        <v>885</v>
      </c>
      <c r="B886" s="8">
        <v>2697</v>
      </c>
      <c r="C886" s="8" t="s">
        <v>3019</v>
      </c>
      <c r="D886" s="8">
        <v>80000</v>
      </c>
      <c r="E886" s="8">
        <v>5</v>
      </c>
      <c r="F886" s="8" t="s">
        <v>3027</v>
      </c>
      <c r="G886" s="8" t="s">
        <v>3021</v>
      </c>
    </row>
    <row r="887" spans="1:7" x14ac:dyDescent="0.2">
      <c r="A887" s="9">
        <v>886</v>
      </c>
      <c r="B887" s="9">
        <v>2699</v>
      </c>
      <c r="C887" s="9" t="s">
        <v>3019</v>
      </c>
      <c r="D887" s="9">
        <v>80000</v>
      </c>
      <c r="E887" s="9">
        <v>2</v>
      </c>
      <c r="F887" s="9" t="s">
        <v>3027</v>
      </c>
      <c r="G887" s="9" t="s">
        <v>3021</v>
      </c>
    </row>
    <row r="888" spans="1:7" x14ac:dyDescent="0.2">
      <c r="A888" s="8">
        <v>887</v>
      </c>
      <c r="B888" s="8">
        <v>2704</v>
      </c>
      <c r="C888" s="8" t="s">
        <v>3019</v>
      </c>
      <c r="D888" s="8">
        <v>60000</v>
      </c>
      <c r="E888" s="8">
        <v>3</v>
      </c>
      <c r="F888" s="8" t="s">
        <v>3020</v>
      </c>
      <c r="G888" s="8" t="s">
        <v>3021</v>
      </c>
    </row>
    <row r="889" spans="1:7" x14ac:dyDescent="0.2">
      <c r="A889" s="9">
        <v>888</v>
      </c>
      <c r="B889" s="9">
        <v>2709</v>
      </c>
      <c r="C889" s="9" t="s">
        <v>3019</v>
      </c>
      <c r="D889" s="9">
        <v>60000</v>
      </c>
      <c r="E889" s="9">
        <v>1</v>
      </c>
      <c r="F889" s="9" t="s">
        <v>3020</v>
      </c>
      <c r="G889" s="9" t="s">
        <v>3021</v>
      </c>
    </row>
    <row r="890" spans="1:7" x14ac:dyDescent="0.2">
      <c r="A890" s="8">
        <v>889</v>
      </c>
      <c r="B890" s="8">
        <v>2713</v>
      </c>
      <c r="C890" s="8" t="s">
        <v>3019</v>
      </c>
      <c r="D890" s="8">
        <v>60000</v>
      </c>
      <c r="E890" s="8">
        <v>1</v>
      </c>
      <c r="F890" s="8" t="s">
        <v>3020</v>
      </c>
      <c r="G890" s="8" t="s">
        <v>3021</v>
      </c>
    </row>
    <row r="891" spans="1:7" x14ac:dyDescent="0.2">
      <c r="A891" s="9">
        <v>890</v>
      </c>
      <c r="B891" s="9">
        <v>2715</v>
      </c>
      <c r="C891" s="9" t="s">
        <v>3022</v>
      </c>
      <c r="D891" s="9">
        <v>60000</v>
      </c>
      <c r="E891" s="9">
        <v>1</v>
      </c>
      <c r="F891" s="9" t="s">
        <v>3020</v>
      </c>
      <c r="G891" s="9" t="s">
        <v>3021</v>
      </c>
    </row>
    <row r="892" spans="1:7" x14ac:dyDescent="0.2">
      <c r="A892" s="8">
        <v>891</v>
      </c>
      <c r="B892" s="8">
        <v>2718</v>
      </c>
      <c r="C892" s="8" t="s">
        <v>3019</v>
      </c>
      <c r="D892" s="8">
        <v>70000</v>
      </c>
      <c r="E892" s="8">
        <v>5</v>
      </c>
      <c r="F892" s="8" t="s">
        <v>3027</v>
      </c>
      <c r="G892" s="8" t="s">
        <v>3021</v>
      </c>
    </row>
    <row r="893" spans="1:7" x14ac:dyDescent="0.2">
      <c r="A893" s="9">
        <v>892</v>
      </c>
      <c r="B893" s="9">
        <v>2720</v>
      </c>
      <c r="C893" s="9" t="s">
        <v>3019</v>
      </c>
      <c r="D893" s="9">
        <v>70000</v>
      </c>
      <c r="E893" s="9">
        <v>5</v>
      </c>
      <c r="F893" s="9" t="s">
        <v>3027</v>
      </c>
      <c r="G893" s="9" t="s">
        <v>3021</v>
      </c>
    </row>
    <row r="894" spans="1:7" x14ac:dyDescent="0.2">
      <c r="A894" s="8">
        <v>893</v>
      </c>
      <c r="B894" s="8">
        <v>2724</v>
      </c>
      <c r="C894" s="8" t="s">
        <v>3019</v>
      </c>
      <c r="D894" s="8">
        <v>90000</v>
      </c>
      <c r="E894" s="8">
        <v>1</v>
      </c>
      <c r="F894" s="8" t="s">
        <v>3027</v>
      </c>
      <c r="G894" s="8" t="s">
        <v>3021</v>
      </c>
    </row>
    <row r="895" spans="1:7" x14ac:dyDescent="0.2">
      <c r="A895" s="9">
        <v>894</v>
      </c>
      <c r="B895" s="9">
        <v>2725</v>
      </c>
      <c r="C895" s="9" t="s">
        <v>3019</v>
      </c>
      <c r="D895" s="9">
        <v>90000</v>
      </c>
      <c r="E895" s="9">
        <v>2</v>
      </c>
      <c r="F895" s="9" t="s">
        <v>3027</v>
      </c>
      <c r="G895" s="9" t="s">
        <v>3021</v>
      </c>
    </row>
    <row r="896" spans="1:7" x14ac:dyDescent="0.2">
      <c r="A896" s="8">
        <v>895</v>
      </c>
      <c r="B896" s="8">
        <v>2729</v>
      </c>
      <c r="C896" s="8" t="s">
        <v>3019</v>
      </c>
      <c r="D896" s="8">
        <v>100000</v>
      </c>
      <c r="E896" s="8">
        <v>1</v>
      </c>
      <c r="F896" s="8" t="s">
        <v>3027</v>
      </c>
      <c r="G896" s="8" t="s">
        <v>3021</v>
      </c>
    </row>
    <row r="897" spans="1:7" x14ac:dyDescent="0.2">
      <c r="A897" s="9">
        <v>896</v>
      </c>
      <c r="B897" s="9">
        <v>2737</v>
      </c>
      <c r="C897" s="9" t="s">
        <v>3019</v>
      </c>
      <c r="D897" s="9">
        <v>100000</v>
      </c>
      <c r="E897" s="9">
        <v>1</v>
      </c>
      <c r="F897" s="9" t="s">
        <v>3027</v>
      </c>
      <c r="G897" s="9" t="s">
        <v>3021</v>
      </c>
    </row>
    <row r="898" spans="1:7" x14ac:dyDescent="0.2">
      <c r="A898" s="8">
        <v>897</v>
      </c>
      <c r="B898" s="8">
        <v>2738</v>
      </c>
      <c r="C898" s="8" t="s">
        <v>3019</v>
      </c>
      <c r="D898" s="8">
        <v>100000</v>
      </c>
      <c r="E898" s="8">
        <v>1</v>
      </c>
      <c r="F898" s="8" t="s">
        <v>3027</v>
      </c>
      <c r="G898" s="8" t="s">
        <v>3021</v>
      </c>
    </row>
    <row r="899" spans="1:7" x14ac:dyDescent="0.2">
      <c r="A899" s="9">
        <v>898</v>
      </c>
      <c r="B899" s="9">
        <v>2741</v>
      </c>
      <c r="C899" s="9" t="s">
        <v>3022</v>
      </c>
      <c r="D899" s="9">
        <v>60000</v>
      </c>
      <c r="E899" s="9">
        <v>2</v>
      </c>
      <c r="F899" s="9" t="s">
        <v>3020</v>
      </c>
      <c r="G899" s="9" t="s">
        <v>3023</v>
      </c>
    </row>
    <row r="900" spans="1:7" x14ac:dyDescent="0.2">
      <c r="A900" s="8">
        <v>899</v>
      </c>
      <c r="B900" s="8">
        <v>2745</v>
      </c>
      <c r="C900" s="8" t="s">
        <v>3019</v>
      </c>
      <c r="D900" s="8">
        <v>80000</v>
      </c>
      <c r="E900" s="8">
        <v>4</v>
      </c>
      <c r="F900" s="8" t="s">
        <v>3027</v>
      </c>
      <c r="G900" s="8" t="s">
        <v>3021</v>
      </c>
    </row>
    <row r="901" spans="1:7" x14ac:dyDescent="0.2">
      <c r="A901" s="9">
        <v>900</v>
      </c>
      <c r="B901" s="9">
        <v>2747</v>
      </c>
      <c r="C901" s="9" t="s">
        <v>3022</v>
      </c>
      <c r="D901" s="9">
        <v>80000</v>
      </c>
      <c r="E901" s="9">
        <v>4</v>
      </c>
      <c r="F901" s="9" t="s">
        <v>3027</v>
      </c>
      <c r="G901" s="9" t="s">
        <v>3021</v>
      </c>
    </row>
    <row r="902" spans="1:7" x14ac:dyDescent="0.2">
      <c r="A902" s="8">
        <v>901</v>
      </c>
      <c r="B902" s="8">
        <v>2750</v>
      </c>
      <c r="C902" s="8" t="s">
        <v>3022</v>
      </c>
      <c r="D902" s="8">
        <v>90000</v>
      </c>
      <c r="E902" s="8">
        <v>2</v>
      </c>
      <c r="F902" s="8" t="s">
        <v>3020</v>
      </c>
      <c r="G902" s="8" t="s">
        <v>3021</v>
      </c>
    </row>
    <row r="903" spans="1:7" x14ac:dyDescent="0.2">
      <c r="A903" s="9">
        <v>902</v>
      </c>
      <c r="B903" s="9">
        <v>2760</v>
      </c>
      <c r="C903" s="9" t="s">
        <v>3022</v>
      </c>
      <c r="D903" s="9">
        <v>60000</v>
      </c>
      <c r="E903" s="9">
        <v>2</v>
      </c>
      <c r="F903" s="9" t="s">
        <v>3020</v>
      </c>
      <c r="G903" s="9" t="s">
        <v>3023</v>
      </c>
    </row>
    <row r="904" spans="1:7" x14ac:dyDescent="0.2">
      <c r="A904" s="8">
        <v>903</v>
      </c>
      <c r="B904" s="8">
        <v>2764</v>
      </c>
      <c r="C904" s="8" t="s">
        <v>3019</v>
      </c>
      <c r="D904" s="8">
        <v>70000</v>
      </c>
      <c r="E904" s="8">
        <v>5</v>
      </c>
      <c r="F904" s="8" t="s">
        <v>3020</v>
      </c>
      <c r="G904" s="8" t="s">
        <v>3021</v>
      </c>
    </row>
    <row r="905" spans="1:7" x14ac:dyDescent="0.2">
      <c r="A905" s="9">
        <v>904</v>
      </c>
      <c r="B905" s="9">
        <v>2765</v>
      </c>
      <c r="C905" s="9" t="s">
        <v>3022</v>
      </c>
      <c r="D905" s="9">
        <v>110000</v>
      </c>
      <c r="E905" s="9">
        <v>1</v>
      </c>
      <c r="F905" s="9" t="s">
        <v>3027</v>
      </c>
      <c r="G905" s="9" t="s">
        <v>3021</v>
      </c>
    </row>
    <row r="906" spans="1:7" x14ac:dyDescent="0.2">
      <c r="A906" s="8">
        <v>905</v>
      </c>
      <c r="B906" s="8">
        <v>2770</v>
      </c>
      <c r="C906" s="8" t="s">
        <v>3022</v>
      </c>
      <c r="D906" s="8">
        <v>110000</v>
      </c>
      <c r="E906" s="8">
        <v>1</v>
      </c>
      <c r="F906" s="8" t="s">
        <v>3027</v>
      </c>
      <c r="G906" s="8" t="s">
        <v>3021</v>
      </c>
    </row>
    <row r="907" spans="1:7" x14ac:dyDescent="0.2">
      <c r="A907" s="9">
        <v>906</v>
      </c>
      <c r="B907" s="9">
        <v>2771</v>
      </c>
      <c r="C907" s="9" t="s">
        <v>3022</v>
      </c>
      <c r="D907" s="9">
        <v>110000</v>
      </c>
      <c r="E907" s="9">
        <v>1</v>
      </c>
      <c r="F907" s="9" t="s">
        <v>3027</v>
      </c>
      <c r="G907" s="9" t="s">
        <v>3021</v>
      </c>
    </row>
    <row r="908" spans="1:7" x14ac:dyDescent="0.2">
      <c r="A908" s="8">
        <v>907</v>
      </c>
      <c r="B908" s="8">
        <v>2773</v>
      </c>
      <c r="C908" s="8" t="s">
        <v>3019</v>
      </c>
      <c r="D908" s="8">
        <v>80000</v>
      </c>
      <c r="E908" s="8">
        <v>5</v>
      </c>
      <c r="F908" s="8" t="s">
        <v>3027</v>
      </c>
      <c r="G908" s="8" t="s">
        <v>3021</v>
      </c>
    </row>
    <row r="909" spans="1:7" x14ac:dyDescent="0.2">
      <c r="A909" s="9">
        <v>908</v>
      </c>
      <c r="B909" s="9">
        <v>2775</v>
      </c>
      <c r="C909" s="9" t="s">
        <v>3022</v>
      </c>
      <c r="D909" s="9">
        <v>80000</v>
      </c>
      <c r="E909" s="9">
        <v>5</v>
      </c>
      <c r="F909" s="9" t="s">
        <v>3027</v>
      </c>
      <c r="G909" s="9" t="s">
        <v>3021</v>
      </c>
    </row>
    <row r="910" spans="1:7" x14ac:dyDescent="0.2">
      <c r="A910" s="8">
        <v>909</v>
      </c>
      <c r="B910" s="8">
        <v>2776</v>
      </c>
      <c r="C910" s="8" t="s">
        <v>3022</v>
      </c>
      <c r="D910" s="8">
        <v>80000</v>
      </c>
      <c r="E910" s="8">
        <v>5</v>
      </c>
      <c r="F910" s="8" t="s">
        <v>3027</v>
      </c>
      <c r="G910" s="8" t="s">
        <v>3021</v>
      </c>
    </row>
    <row r="911" spans="1:7" x14ac:dyDescent="0.2">
      <c r="A911" s="9">
        <v>910</v>
      </c>
      <c r="B911" s="9">
        <v>2778</v>
      </c>
      <c r="C911" s="9" t="s">
        <v>3019</v>
      </c>
      <c r="D911" s="9">
        <v>80000</v>
      </c>
      <c r="E911" s="9">
        <v>5</v>
      </c>
      <c r="F911" s="9" t="s">
        <v>3027</v>
      </c>
      <c r="G911" s="9" t="s">
        <v>3023</v>
      </c>
    </row>
    <row r="912" spans="1:7" x14ac:dyDescent="0.2">
      <c r="A912" s="8">
        <v>911</v>
      </c>
      <c r="B912" s="8">
        <v>2779</v>
      </c>
      <c r="C912" s="8" t="s">
        <v>3019</v>
      </c>
      <c r="D912" s="8">
        <v>80000</v>
      </c>
      <c r="E912" s="8">
        <v>5</v>
      </c>
      <c r="F912" s="8" t="s">
        <v>3027</v>
      </c>
      <c r="G912" s="8" t="s">
        <v>3021</v>
      </c>
    </row>
    <row r="913" spans="1:7" x14ac:dyDescent="0.2">
      <c r="A913" s="9">
        <v>912</v>
      </c>
      <c r="B913" s="9">
        <v>2781</v>
      </c>
      <c r="C913" s="9" t="s">
        <v>3019</v>
      </c>
      <c r="D913" s="9">
        <v>80000</v>
      </c>
      <c r="E913" s="9">
        <v>5</v>
      </c>
      <c r="F913" s="9" t="s">
        <v>3027</v>
      </c>
      <c r="G913" s="9" t="s">
        <v>3021</v>
      </c>
    </row>
    <row r="914" spans="1:7" x14ac:dyDescent="0.2">
      <c r="A914" s="8">
        <v>913</v>
      </c>
      <c r="B914" s="8">
        <v>2787</v>
      </c>
      <c r="C914" s="8" t="s">
        <v>3022</v>
      </c>
      <c r="D914" s="8">
        <v>60000</v>
      </c>
      <c r="E914" s="8">
        <v>3</v>
      </c>
      <c r="F914" s="8" t="s">
        <v>3020</v>
      </c>
      <c r="G914" s="8" t="s">
        <v>3021</v>
      </c>
    </row>
    <row r="915" spans="1:7" x14ac:dyDescent="0.2">
      <c r="A915" s="9">
        <v>914</v>
      </c>
      <c r="B915" s="9">
        <v>2791</v>
      </c>
      <c r="C915" s="9" t="s">
        <v>3019</v>
      </c>
      <c r="D915" s="9">
        <v>60000</v>
      </c>
      <c r="E915" s="9">
        <v>3</v>
      </c>
      <c r="F915" s="9" t="s">
        <v>3020</v>
      </c>
      <c r="G915" s="9" t="s">
        <v>3021</v>
      </c>
    </row>
    <row r="916" spans="1:7" x14ac:dyDescent="0.2">
      <c r="A916" s="8">
        <v>915</v>
      </c>
      <c r="B916" s="8">
        <v>2794</v>
      </c>
      <c r="C916" s="8" t="s">
        <v>3022</v>
      </c>
      <c r="D916" s="8">
        <v>70000</v>
      </c>
      <c r="E916" s="8">
        <v>0</v>
      </c>
      <c r="F916" s="8" t="s">
        <v>3020</v>
      </c>
      <c r="G916" s="8" t="s">
        <v>3023</v>
      </c>
    </row>
    <row r="917" spans="1:7" x14ac:dyDescent="0.2">
      <c r="A917" s="9">
        <v>916</v>
      </c>
      <c r="B917" s="9">
        <v>2795</v>
      </c>
      <c r="C917" s="9" t="s">
        <v>3022</v>
      </c>
      <c r="D917" s="9">
        <v>70000</v>
      </c>
      <c r="E917" s="9">
        <v>0</v>
      </c>
      <c r="F917" s="9" t="s">
        <v>3020</v>
      </c>
      <c r="G917" s="9" t="s">
        <v>3021</v>
      </c>
    </row>
    <row r="918" spans="1:7" x14ac:dyDescent="0.2">
      <c r="A918" s="8">
        <v>917</v>
      </c>
      <c r="B918" s="8">
        <v>2796</v>
      </c>
      <c r="C918" s="8" t="s">
        <v>3022</v>
      </c>
      <c r="D918" s="8">
        <v>70000</v>
      </c>
      <c r="E918" s="8">
        <v>0</v>
      </c>
      <c r="F918" s="8" t="s">
        <v>3020</v>
      </c>
      <c r="G918" s="8" t="s">
        <v>3023</v>
      </c>
    </row>
    <row r="919" spans="1:7" x14ac:dyDescent="0.2">
      <c r="A919" s="9">
        <v>918</v>
      </c>
      <c r="B919" s="9">
        <v>2797</v>
      </c>
      <c r="C919" s="9" t="s">
        <v>3022</v>
      </c>
      <c r="D919" s="9">
        <v>70000</v>
      </c>
      <c r="E919" s="9">
        <v>0</v>
      </c>
      <c r="F919" s="9" t="s">
        <v>3020</v>
      </c>
      <c r="G919" s="9" t="s">
        <v>3021</v>
      </c>
    </row>
    <row r="920" spans="1:7" x14ac:dyDescent="0.2">
      <c r="A920" s="8">
        <v>919</v>
      </c>
      <c r="B920" s="8">
        <v>2801</v>
      </c>
      <c r="C920" s="8" t="s">
        <v>3019</v>
      </c>
      <c r="D920" s="8">
        <v>60000</v>
      </c>
      <c r="E920" s="8">
        <v>3</v>
      </c>
      <c r="F920" s="8" t="s">
        <v>3020</v>
      </c>
      <c r="G920" s="8" t="s">
        <v>3021</v>
      </c>
    </row>
    <row r="921" spans="1:7" x14ac:dyDescent="0.2">
      <c r="A921" s="9">
        <v>920</v>
      </c>
      <c r="B921" s="9">
        <v>2803</v>
      </c>
      <c r="C921" s="9" t="s">
        <v>3019</v>
      </c>
      <c r="D921" s="9">
        <v>60000</v>
      </c>
      <c r="E921" s="9">
        <v>4</v>
      </c>
      <c r="F921" s="9" t="s">
        <v>3020</v>
      </c>
      <c r="G921" s="9" t="s">
        <v>3021</v>
      </c>
    </row>
    <row r="922" spans="1:7" x14ac:dyDescent="0.2">
      <c r="A922" s="8">
        <v>921</v>
      </c>
      <c r="B922" s="8">
        <v>2813</v>
      </c>
      <c r="C922" s="8" t="s">
        <v>3022</v>
      </c>
      <c r="D922" s="8">
        <v>60000</v>
      </c>
      <c r="E922" s="8">
        <v>4</v>
      </c>
      <c r="F922" s="8" t="s">
        <v>3020</v>
      </c>
      <c r="G922" s="8" t="s">
        <v>3021</v>
      </c>
    </row>
    <row r="923" spans="1:7" x14ac:dyDescent="0.2">
      <c r="A923" s="9">
        <v>922</v>
      </c>
      <c r="B923" s="9">
        <v>2817</v>
      </c>
      <c r="C923" s="9" t="s">
        <v>3019</v>
      </c>
      <c r="D923" s="9">
        <v>60000</v>
      </c>
      <c r="E923" s="9">
        <v>4</v>
      </c>
      <c r="F923" s="9" t="s">
        <v>3020</v>
      </c>
      <c r="G923" s="9" t="s">
        <v>3021</v>
      </c>
    </row>
    <row r="924" spans="1:7" x14ac:dyDescent="0.2">
      <c r="A924" s="8">
        <v>923</v>
      </c>
      <c r="B924" s="8">
        <v>2820</v>
      </c>
      <c r="C924" s="8" t="s">
        <v>3022</v>
      </c>
      <c r="D924" s="8">
        <v>90000</v>
      </c>
      <c r="E924" s="8">
        <v>4</v>
      </c>
      <c r="F924" s="8" t="s">
        <v>3024</v>
      </c>
      <c r="G924" s="8" t="s">
        <v>3023</v>
      </c>
    </row>
    <row r="925" spans="1:7" x14ac:dyDescent="0.2">
      <c r="A925" s="9">
        <v>924</v>
      </c>
      <c r="B925" s="9">
        <v>2823</v>
      </c>
      <c r="C925" s="9" t="s">
        <v>3019</v>
      </c>
      <c r="D925" s="9">
        <v>60000</v>
      </c>
      <c r="E925" s="9">
        <v>0</v>
      </c>
      <c r="F925" s="9" t="s">
        <v>3024</v>
      </c>
      <c r="G925" s="9" t="s">
        <v>3023</v>
      </c>
    </row>
    <row r="926" spans="1:7" x14ac:dyDescent="0.2">
      <c r="A926" s="8">
        <v>925</v>
      </c>
      <c r="B926" s="8">
        <v>2825</v>
      </c>
      <c r="C926" s="8" t="s">
        <v>3022</v>
      </c>
      <c r="D926" s="8">
        <v>60000</v>
      </c>
      <c r="E926" s="8">
        <v>0</v>
      </c>
      <c r="F926" s="8" t="s">
        <v>3024</v>
      </c>
      <c r="G926" s="8" t="s">
        <v>3023</v>
      </c>
    </row>
    <row r="927" spans="1:7" x14ac:dyDescent="0.2">
      <c r="A927" s="9">
        <v>926</v>
      </c>
      <c r="B927" s="9">
        <v>2828</v>
      </c>
      <c r="C927" s="9" t="s">
        <v>3022</v>
      </c>
      <c r="D927" s="9">
        <v>40000</v>
      </c>
      <c r="E927" s="9">
        <v>0</v>
      </c>
      <c r="F927" s="9" t="s">
        <v>3024</v>
      </c>
      <c r="G927" s="9" t="s">
        <v>3021</v>
      </c>
    </row>
    <row r="928" spans="1:7" x14ac:dyDescent="0.2">
      <c r="A928" s="8">
        <v>927</v>
      </c>
      <c r="B928" s="8">
        <v>2833</v>
      </c>
      <c r="C928" s="8" t="s">
        <v>3022</v>
      </c>
      <c r="D928" s="8">
        <v>40000</v>
      </c>
      <c r="E928" s="8">
        <v>0</v>
      </c>
      <c r="F928" s="8" t="s">
        <v>3024</v>
      </c>
      <c r="G928" s="8" t="s">
        <v>3023</v>
      </c>
    </row>
    <row r="929" spans="1:7" x14ac:dyDescent="0.2">
      <c r="A929" s="9">
        <v>928</v>
      </c>
      <c r="B929" s="9">
        <v>2837</v>
      </c>
      <c r="C929" s="9" t="s">
        <v>3022</v>
      </c>
      <c r="D929" s="9">
        <v>40000</v>
      </c>
      <c r="E929" s="9">
        <v>0</v>
      </c>
      <c r="F929" s="9" t="s">
        <v>3024</v>
      </c>
      <c r="G929" s="9" t="s">
        <v>3023</v>
      </c>
    </row>
    <row r="930" spans="1:7" x14ac:dyDescent="0.2">
      <c r="A930" s="8">
        <v>929</v>
      </c>
      <c r="B930" s="8">
        <v>2840</v>
      </c>
      <c r="C930" s="8" t="s">
        <v>3019</v>
      </c>
      <c r="D930" s="8">
        <v>60000</v>
      </c>
      <c r="E930" s="8">
        <v>0</v>
      </c>
      <c r="F930" s="8" t="s">
        <v>3024</v>
      </c>
      <c r="G930" s="8" t="s">
        <v>3021</v>
      </c>
    </row>
    <row r="931" spans="1:7" x14ac:dyDescent="0.2">
      <c r="A931" s="9">
        <v>930</v>
      </c>
      <c r="B931" s="9">
        <v>2847</v>
      </c>
      <c r="C931" s="9" t="s">
        <v>3022</v>
      </c>
      <c r="D931" s="9">
        <v>30000</v>
      </c>
      <c r="E931" s="9">
        <v>2</v>
      </c>
      <c r="F931" s="9" t="s">
        <v>3024</v>
      </c>
      <c r="G931" s="9" t="s">
        <v>3021</v>
      </c>
    </row>
    <row r="932" spans="1:7" x14ac:dyDescent="0.2">
      <c r="A932" s="8">
        <v>931</v>
      </c>
      <c r="B932" s="8">
        <v>2848</v>
      </c>
      <c r="C932" s="8" t="s">
        <v>3019</v>
      </c>
      <c r="D932" s="8">
        <v>20000</v>
      </c>
      <c r="E932" s="8">
        <v>4</v>
      </c>
      <c r="F932" s="8" t="s">
        <v>3025</v>
      </c>
      <c r="G932" s="8" t="s">
        <v>3023</v>
      </c>
    </row>
    <row r="933" spans="1:7" x14ac:dyDescent="0.2">
      <c r="A933" s="9">
        <v>932</v>
      </c>
      <c r="B933" s="9">
        <v>2851</v>
      </c>
      <c r="C933" s="9" t="s">
        <v>3022</v>
      </c>
      <c r="D933" s="9">
        <v>70000</v>
      </c>
      <c r="E933" s="9">
        <v>0</v>
      </c>
      <c r="F933" s="9" t="s">
        <v>3024</v>
      </c>
      <c r="G933" s="9" t="s">
        <v>3021</v>
      </c>
    </row>
    <row r="934" spans="1:7" x14ac:dyDescent="0.2">
      <c r="A934" s="8">
        <v>933</v>
      </c>
      <c r="B934" s="8">
        <v>2855</v>
      </c>
      <c r="C934" s="8" t="s">
        <v>3019</v>
      </c>
      <c r="D934" s="8">
        <v>70000</v>
      </c>
      <c r="E934" s="8">
        <v>0</v>
      </c>
      <c r="F934" s="8" t="s">
        <v>3024</v>
      </c>
      <c r="G934" s="8" t="s">
        <v>3023</v>
      </c>
    </row>
    <row r="935" spans="1:7" x14ac:dyDescent="0.2">
      <c r="A935" s="9">
        <v>934</v>
      </c>
      <c r="B935" s="9">
        <v>2858</v>
      </c>
      <c r="C935" s="9" t="s">
        <v>3022</v>
      </c>
      <c r="D935" s="9">
        <v>40000</v>
      </c>
      <c r="E935" s="9">
        <v>0</v>
      </c>
      <c r="F935" s="9" t="s">
        <v>3026</v>
      </c>
      <c r="G935" s="9" t="s">
        <v>3023</v>
      </c>
    </row>
    <row r="936" spans="1:7" x14ac:dyDescent="0.2">
      <c r="A936" s="8">
        <v>935</v>
      </c>
      <c r="B936" s="8">
        <v>2859</v>
      </c>
      <c r="C936" s="8" t="s">
        <v>3022</v>
      </c>
      <c r="D936" s="8">
        <v>40000</v>
      </c>
      <c r="E936" s="8">
        <v>0</v>
      </c>
      <c r="F936" s="8" t="s">
        <v>3026</v>
      </c>
      <c r="G936" s="8" t="s">
        <v>3021</v>
      </c>
    </row>
    <row r="937" spans="1:7" x14ac:dyDescent="0.2">
      <c r="A937" s="9">
        <v>936</v>
      </c>
      <c r="B937" s="9">
        <v>2861</v>
      </c>
      <c r="C937" s="9" t="s">
        <v>3022</v>
      </c>
      <c r="D937" s="9">
        <v>30000</v>
      </c>
      <c r="E937" s="9">
        <v>0</v>
      </c>
      <c r="F937" s="9" t="s">
        <v>3024</v>
      </c>
      <c r="G937" s="9" t="s">
        <v>3021</v>
      </c>
    </row>
    <row r="938" spans="1:7" x14ac:dyDescent="0.2">
      <c r="A938" s="8">
        <v>937</v>
      </c>
      <c r="B938" s="8">
        <v>2862</v>
      </c>
      <c r="C938" s="8" t="s">
        <v>3019</v>
      </c>
      <c r="D938" s="8">
        <v>30000</v>
      </c>
      <c r="E938" s="8">
        <v>0</v>
      </c>
      <c r="F938" s="8" t="s">
        <v>3024</v>
      </c>
      <c r="G938" s="8" t="s">
        <v>3021</v>
      </c>
    </row>
    <row r="939" spans="1:7" x14ac:dyDescent="0.2">
      <c r="A939" s="9">
        <v>938</v>
      </c>
      <c r="B939" s="9">
        <v>2865</v>
      </c>
      <c r="C939" s="9" t="s">
        <v>3019</v>
      </c>
      <c r="D939" s="9">
        <v>30000</v>
      </c>
      <c r="E939" s="9">
        <v>0</v>
      </c>
      <c r="F939" s="9" t="s">
        <v>3024</v>
      </c>
      <c r="G939" s="9" t="s">
        <v>3023</v>
      </c>
    </row>
    <row r="940" spans="1:7" x14ac:dyDescent="0.2">
      <c r="A940" s="8">
        <v>939</v>
      </c>
      <c r="B940" s="8">
        <v>2867</v>
      </c>
      <c r="C940" s="8" t="s">
        <v>3019</v>
      </c>
      <c r="D940" s="8">
        <v>60000</v>
      </c>
      <c r="E940" s="8">
        <v>0</v>
      </c>
      <c r="F940" s="8" t="s">
        <v>3024</v>
      </c>
      <c r="G940" s="8" t="s">
        <v>3021</v>
      </c>
    </row>
    <row r="941" spans="1:7" x14ac:dyDescent="0.2">
      <c r="A941" s="9">
        <v>940</v>
      </c>
      <c r="B941" s="9">
        <v>2868</v>
      </c>
      <c r="C941" s="9" t="s">
        <v>3022</v>
      </c>
      <c r="D941" s="9">
        <v>60000</v>
      </c>
      <c r="E941" s="9">
        <v>0</v>
      </c>
      <c r="F941" s="9" t="s">
        <v>3024</v>
      </c>
      <c r="G941" s="9" t="s">
        <v>3023</v>
      </c>
    </row>
    <row r="942" spans="1:7" x14ac:dyDescent="0.2">
      <c r="A942" s="8">
        <v>941</v>
      </c>
      <c r="B942" s="8">
        <v>2873</v>
      </c>
      <c r="C942" s="8" t="s">
        <v>3019</v>
      </c>
      <c r="D942" s="8">
        <v>100000</v>
      </c>
      <c r="E942" s="8">
        <v>3</v>
      </c>
      <c r="F942" s="8" t="s">
        <v>3020</v>
      </c>
      <c r="G942" s="8" t="s">
        <v>3021</v>
      </c>
    </row>
    <row r="943" spans="1:7" x14ac:dyDescent="0.2">
      <c r="A943" s="9">
        <v>942</v>
      </c>
      <c r="B943" s="9">
        <v>2874</v>
      </c>
      <c r="C943" s="9" t="s">
        <v>3022</v>
      </c>
      <c r="D943" s="9">
        <v>60000</v>
      </c>
      <c r="E943" s="9">
        <v>0</v>
      </c>
      <c r="F943" s="9" t="s">
        <v>3024</v>
      </c>
      <c r="G943" s="9" t="s">
        <v>3021</v>
      </c>
    </row>
    <row r="944" spans="1:7" x14ac:dyDescent="0.2">
      <c r="A944" s="8">
        <v>943</v>
      </c>
      <c r="B944" s="8">
        <v>2877</v>
      </c>
      <c r="C944" s="8" t="s">
        <v>3019</v>
      </c>
      <c r="D944" s="8">
        <v>20000</v>
      </c>
      <c r="E944" s="8">
        <v>2</v>
      </c>
      <c r="F944" s="8" t="s">
        <v>3026</v>
      </c>
      <c r="G944" s="8" t="s">
        <v>3021</v>
      </c>
    </row>
    <row r="945" spans="1:7" x14ac:dyDescent="0.2">
      <c r="A945" s="9">
        <v>944</v>
      </c>
      <c r="B945" s="9">
        <v>2878</v>
      </c>
      <c r="C945" s="9" t="s">
        <v>3019</v>
      </c>
      <c r="D945" s="9">
        <v>20000</v>
      </c>
      <c r="E945" s="9">
        <v>2</v>
      </c>
      <c r="F945" s="9" t="s">
        <v>3026</v>
      </c>
      <c r="G945" s="9" t="s">
        <v>3021</v>
      </c>
    </row>
    <row r="946" spans="1:7" x14ac:dyDescent="0.2">
      <c r="A946" s="8">
        <v>945</v>
      </c>
      <c r="B946" s="8">
        <v>2880</v>
      </c>
      <c r="C946" s="8" t="s">
        <v>3022</v>
      </c>
      <c r="D946" s="8">
        <v>30000</v>
      </c>
      <c r="E946" s="8">
        <v>3</v>
      </c>
      <c r="F946" s="8" t="s">
        <v>3024</v>
      </c>
      <c r="G946" s="8" t="s">
        <v>3023</v>
      </c>
    </row>
    <row r="947" spans="1:7" x14ac:dyDescent="0.2">
      <c r="A947" s="9">
        <v>946</v>
      </c>
      <c r="B947" s="9">
        <v>2882</v>
      </c>
      <c r="C947" s="9" t="s">
        <v>3019</v>
      </c>
      <c r="D947" s="9">
        <v>20000</v>
      </c>
      <c r="E947" s="9">
        <v>0</v>
      </c>
      <c r="F947" s="9" t="s">
        <v>3024</v>
      </c>
      <c r="G947" s="9" t="s">
        <v>3023</v>
      </c>
    </row>
    <row r="948" spans="1:7" x14ac:dyDescent="0.2">
      <c r="A948" s="8">
        <v>947</v>
      </c>
      <c r="B948" s="8">
        <v>2883</v>
      </c>
      <c r="C948" s="8" t="s">
        <v>3022</v>
      </c>
      <c r="D948" s="8">
        <v>30000</v>
      </c>
      <c r="E948" s="8">
        <v>3</v>
      </c>
      <c r="F948" s="8" t="s">
        <v>3025</v>
      </c>
      <c r="G948" s="8" t="s">
        <v>3021</v>
      </c>
    </row>
    <row r="949" spans="1:7" x14ac:dyDescent="0.2">
      <c r="A949" s="9">
        <v>948</v>
      </c>
      <c r="B949" s="9">
        <v>2884</v>
      </c>
      <c r="C949" s="9" t="s">
        <v>3022</v>
      </c>
      <c r="D949" s="9">
        <v>30000</v>
      </c>
      <c r="E949" s="9">
        <v>3</v>
      </c>
      <c r="F949" s="9" t="s">
        <v>3025</v>
      </c>
      <c r="G949" s="9" t="s">
        <v>3023</v>
      </c>
    </row>
    <row r="950" spans="1:7" x14ac:dyDescent="0.2">
      <c r="A950" s="8">
        <v>949</v>
      </c>
      <c r="B950" s="8">
        <v>2885</v>
      </c>
      <c r="C950" s="8" t="s">
        <v>3019</v>
      </c>
      <c r="D950" s="8">
        <v>30000</v>
      </c>
      <c r="E950" s="8">
        <v>3</v>
      </c>
      <c r="F950" s="8" t="s">
        <v>3025</v>
      </c>
      <c r="G950" s="8" t="s">
        <v>3021</v>
      </c>
    </row>
    <row r="951" spans="1:7" x14ac:dyDescent="0.2">
      <c r="A951" s="9">
        <v>950</v>
      </c>
      <c r="B951" s="9">
        <v>2886</v>
      </c>
      <c r="C951" s="9" t="s">
        <v>3022</v>
      </c>
      <c r="D951" s="9">
        <v>70000</v>
      </c>
      <c r="E951" s="9">
        <v>0</v>
      </c>
      <c r="F951" s="9" t="s">
        <v>3024</v>
      </c>
      <c r="G951" s="9" t="s">
        <v>3021</v>
      </c>
    </row>
    <row r="952" spans="1:7" x14ac:dyDescent="0.2">
      <c r="A952" s="8">
        <v>951</v>
      </c>
      <c r="B952" s="8">
        <v>2892</v>
      </c>
      <c r="C952" s="8" t="s">
        <v>3019</v>
      </c>
      <c r="D952" s="8">
        <v>70000</v>
      </c>
      <c r="E952" s="8">
        <v>0</v>
      </c>
      <c r="F952" s="8" t="s">
        <v>3024</v>
      </c>
      <c r="G952" s="8" t="s">
        <v>3021</v>
      </c>
    </row>
    <row r="953" spans="1:7" x14ac:dyDescent="0.2">
      <c r="A953" s="9">
        <v>952</v>
      </c>
      <c r="B953" s="9">
        <v>2893</v>
      </c>
      <c r="C953" s="9" t="s">
        <v>3019</v>
      </c>
      <c r="D953" s="9">
        <v>40000</v>
      </c>
      <c r="E953" s="9">
        <v>2</v>
      </c>
      <c r="F953" s="9" t="s">
        <v>3024</v>
      </c>
      <c r="G953" s="9" t="s">
        <v>3021</v>
      </c>
    </row>
    <row r="954" spans="1:7" x14ac:dyDescent="0.2">
      <c r="A954" s="8">
        <v>953</v>
      </c>
      <c r="B954" s="8">
        <v>2896</v>
      </c>
      <c r="C954" s="8" t="s">
        <v>3022</v>
      </c>
      <c r="D954" s="8">
        <v>80000</v>
      </c>
      <c r="E954" s="8">
        <v>2</v>
      </c>
      <c r="F954" s="8" t="s">
        <v>3024</v>
      </c>
      <c r="G954" s="8" t="s">
        <v>3023</v>
      </c>
    </row>
    <row r="955" spans="1:7" x14ac:dyDescent="0.2">
      <c r="A955" s="9">
        <v>954</v>
      </c>
      <c r="B955" s="9">
        <v>2897</v>
      </c>
      <c r="C955" s="9" t="s">
        <v>3022</v>
      </c>
      <c r="D955" s="9">
        <v>40000</v>
      </c>
      <c r="E955" s="9">
        <v>0</v>
      </c>
      <c r="F955" s="9" t="s">
        <v>3025</v>
      </c>
      <c r="G955" s="9" t="s">
        <v>3023</v>
      </c>
    </row>
    <row r="956" spans="1:7" x14ac:dyDescent="0.2">
      <c r="A956" s="8">
        <v>955</v>
      </c>
      <c r="B956" s="8">
        <v>2903</v>
      </c>
      <c r="C956" s="8" t="s">
        <v>3019</v>
      </c>
      <c r="D956" s="8">
        <v>60000</v>
      </c>
      <c r="E956" s="8">
        <v>0</v>
      </c>
      <c r="F956" s="8" t="s">
        <v>3024</v>
      </c>
      <c r="G956" s="8" t="s">
        <v>3021</v>
      </c>
    </row>
    <row r="957" spans="1:7" x14ac:dyDescent="0.2">
      <c r="A957" s="9">
        <v>956</v>
      </c>
      <c r="B957" s="9">
        <v>2908</v>
      </c>
      <c r="C957" s="9" t="s">
        <v>3022</v>
      </c>
      <c r="D957" s="9">
        <v>60000</v>
      </c>
      <c r="E957" s="9">
        <v>0</v>
      </c>
      <c r="F957" s="9" t="s">
        <v>3024</v>
      </c>
      <c r="G957" s="9" t="s">
        <v>3021</v>
      </c>
    </row>
    <row r="958" spans="1:7" x14ac:dyDescent="0.2">
      <c r="A958" s="8">
        <v>957</v>
      </c>
      <c r="B958" s="8">
        <v>2912</v>
      </c>
      <c r="C958" s="8" t="s">
        <v>3022</v>
      </c>
      <c r="D958" s="8">
        <v>40000</v>
      </c>
      <c r="E958" s="8">
        <v>0</v>
      </c>
      <c r="F958" s="8" t="s">
        <v>3025</v>
      </c>
      <c r="G958" s="8" t="s">
        <v>3021</v>
      </c>
    </row>
    <row r="959" spans="1:7" x14ac:dyDescent="0.2">
      <c r="A959" s="9">
        <v>958</v>
      </c>
      <c r="B959" s="9">
        <v>2920</v>
      </c>
      <c r="C959" s="9" t="s">
        <v>3022</v>
      </c>
      <c r="D959" s="9">
        <v>60000</v>
      </c>
      <c r="E959" s="9">
        <v>0</v>
      </c>
      <c r="F959" s="9" t="s">
        <v>3024</v>
      </c>
      <c r="G959" s="9" t="s">
        <v>3023</v>
      </c>
    </row>
    <row r="960" spans="1:7" x14ac:dyDescent="0.2">
      <c r="A960" s="8">
        <v>959</v>
      </c>
      <c r="B960" s="8">
        <v>2923</v>
      </c>
      <c r="C960" s="8" t="s">
        <v>3022</v>
      </c>
      <c r="D960" s="8">
        <v>70000</v>
      </c>
      <c r="E960" s="8">
        <v>0</v>
      </c>
      <c r="F960" s="8" t="s">
        <v>3024</v>
      </c>
      <c r="G960" s="8" t="s">
        <v>3021</v>
      </c>
    </row>
    <row r="961" spans="1:7" x14ac:dyDescent="0.2">
      <c r="A961" s="9">
        <v>960</v>
      </c>
      <c r="B961" s="9">
        <v>2924</v>
      </c>
      <c r="C961" s="9" t="s">
        <v>3022</v>
      </c>
      <c r="D961" s="9">
        <v>70000</v>
      </c>
      <c r="E961" s="9">
        <v>0</v>
      </c>
      <c r="F961" s="9" t="s">
        <v>3024</v>
      </c>
      <c r="G961" s="9" t="s">
        <v>3023</v>
      </c>
    </row>
    <row r="962" spans="1:7" x14ac:dyDescent="0.2">
      <c r="A962" s="8">
        <v>961</v>
      </c>
      <c r="B962" s="8">
        <v>2928</v>
      </c>
      <c r="C962" s="8" t="s">
        <v>3022</v>
      </c>
      <c r="D962" s="8">
        <v>70000</v>
      </c>
      <c r="E962" s="8">
        <v>0</v>
      </c>
      <c r="F962" s="8" t="s">
        <v>3024</v>
      </c>
      <c r="G962" s="8" t="s">
        <v>3023</v>
      </c>
    </row>
    <row r="963" spans="1:7" x14ac:dyDescent="0.2">
      <c r="A963" s="9">
        <v>962</v>
      </c>
      <c r="B963" s="9">
        <v>2931</v>
      </c>
      <c r="C963" s="9" t="s">
        <v>3022</v>
      </c>
      <c r="D963" s="9">
        <v>70000</v>
      </c>
      <c r="E963" s="9">
        <v>0</v>
      </c>
      <c r="F963" s="9" t="s">
        <v>3024</v>
      </c>
      <c r="G963" s="9" t="s">
        <v>3021</v>
      </c>
    </row>
    <row r="964" spans="1:7" x14ac:dyDescent="0.2">
      <c r="A964" s="8">
        <v>963</v>
      </c>
      <c r="B964" s="8">
        <v>2932</v>
      </c>
      <c r="C964" s="8" t="s">
        <v>3022</v>
      </c>
      <c r="D964" s="8">
        <v>60000</v>
      </c>
      <c r="E964" s="8">
        <v>0</v>
      </c>
      <c r="F964" s="8" t="s">
        <v>3024</v>
      </c>
      <c r="G964" s="8" t="s">
        <v>3023</v>
      </c>
    </row>
    <row r="965" spans="1:7" x14ac:dyDescent="0.2">
      <c r="A965" s="9">
        <v>964</v>
      </c>
      <c r="B965" s="9">
        <v>2935</v>
      </c>
      <c r="C965" s="9" t="s">
        <v>3019</v>
      </c>
      <c r="D965" s="9">
        <v>80000</v>
      </c>
      <c r="E965" s="9">
        <v>2</v>
      </c>
      <c r="F965" s="9" t="s">
        <v>3025</v>
      </c>
      <c r="G965" s="9" t="s">
        <v>3023</v>
      </c>
    </row>
    <row r="966" spans="1:7" x14ac:dyDescent="0.2">
      <c r="A966" s="8">
        <v>965</v>
      </c>
      <c r="B966" s="8">
        <v>2938</v>
      </c>
      <c r="C966" s="8" t="s">
        <v>3022</v>
      </c>
      <c r="D966" s="8">
        <v>70000</v>
      </c>
      <c r="E966" s="8">
        <v>2</v>
      </c>
      <c r="F966" s="8" t="s">
        <v>3025</v>
      </c>
      <c r="G966" s="8" t="s">
        <v>3023</v>
      </c>
    </row>
    <row r="967" spans="1:7" x14ac:dyDescent="0.2">
      <c r="A967" s="9">
        <v>966</v>
      </c>
      <c r="B967" s="9">
        <v>2941</v>
      </c>
      <c r="C967" s="9" t="s">
        <v>3022</v>
      </c>
      <c r="D967" s="9">
        <v>70000</v>
      </c>
      <c r="E967" s="9">
        <v>2</v>
      </c>
      <c r="F967" s="9" t="s">
        <v>3025</v>
      </c>
      <c r="G967" s="9" t="s">
        <v>3021</v>
      </c>
    </row>
    <row r="968" spans="1:7" x14ac:dyDescent="0.2">
      <c r="A968" s="8">
        <v>967</v>
      </c>
      <c r="B968" s="8">
        <v>2944</v>
      </c>
      <c r="C968" s="8" t="s">
        <v>3022</v>
      </c>
      <c r="D968" s="8">
        <v>70000</v>
      </c>
      <c r="E968" s="8">
        <v>2</v>
      </c>
      <c r="F968" s="8" t="s">
        <v>3025</v>
      </c>
      <c r="G968" s="8" t="s">
        <v>3021</v>
      </c>
    </row>
    <row r="969" spans="1:7" x14ac:dyDescent="0.2">
      <c r="A969" s="9">
        <v>968</v>
      </c>
      <c r="B969" s="9">
        <v>2947</v>
      </c>
      <c r="C969" s="9" t="s">
        <v>3022</v>
      </c>
      <c r="D969" s="9">
        <v>80000</v>
      </c>
      <c r="E969" s="9">
        <v>2</v>
      </c>
      <c r="F969" s="9" t="s">
        <v>3025</v>
      </c>
      <c r="G969" s="9" t="s">
        <v>3021</v>
      </c>
    </row>
    <row r="970" spans="1:7" x14ac:dyDescent="0.2">
      <c r="A970" s="8">
        <v>969</v>
      </c>
      <c r="B970" s="8">
        <v>2951</v>
      </c>
      <c r="C970" s="8" t="s">
        <v>3022</v>
      </c>
      <c r="D970" s="8">
        <v>130000</v>
      </c>
      <c r="E970" s="8">
        <v>0</v>
      </c>
      <c r="F970" s="8" t="s">
        <v>3027</v>
      </c>
      <c r="G970" s="8" t="s">
        <v>3023</v>
      </c>
    </row>
    <row r="971" spans="1:7" x14ac:dyDescent="0.2">
      <c r="A971" s="9">
        <v>970</v>
      </c>
      <c r="B971" s="9">
        <v>2952</v>
      </c>
      <c r="C971" s="9" t="s">
        <v>3022</v>
      </c>
      <c r="D971" s="9">
        <v>130000</v>
      </c>
      <c r="E971" s="9">
        <v>0</v>
      </c>
      <c r="F971" s="9" t="s">
        <v>3027</v>
      </c>
      <c r="G971" s="9" t="s">
        <v>3023</v>
      </c>
    </row>
    <row r="972" spans="1:7" x14ac:dyDescent="0.2">
      <c r="A972" s="8">
        <v>971</v>
      </c>
      <c r="B972" s="8">
        <v>2954</v>
      </c>
      <c r="C972" s="8" t="s">
        <v>3022</v>
      </c>
      <c r="D972" s="8">
        <v>80000</v>
      </c>
      <c r="E972" s="8">
        <v>0</v>
      </c>
      <c r="F972" s="8" t="s">
        <v>3020</v>
      </c>
      <c r="G972" s="8" t="s">
        <v>3023</v>
      </c>
    </row>
    <row r="973" spans="1:7" x14ac:dyDescent="0.2">
      <c r="A973" s="9">
        <v>972</v>
      </c>
      <c r="B973" s="9">
        <v>2957</v>
      </c>
      <c r="C973" s="9" t="s">
        <v>3022</v>
      </c>
      <c r="D973" s="9">
        <v>80000</v>
      </c>
      <c r="E973" s="9">
        <v>0</v>
      </c>
      <c r="F973" s="9" t="s">
        <v>3020</v>
      </c>
      <c r="G973" s="9" t="s">
        <v>3023</v>
      </c>
    </row>
    <row r="974" spans="1:7" x14ac:dyDescent="0.2">
      <c r="A974" s="8">
        <v>973</v>
      </c>
      <c r="B974" s="8">
        <v>2958</v>
      </c>
      <c r="C974" s="8" t="s">
        <v>3019</v>
      </c>
      <c r="D974" s="8">
        <v>60000</v>
      </c>
      <c r="E974" s="8">
        <v>0</v>
      </c>
      <c r="F974" s="8" t="s">
        <v>3024</v>
      </c>
      <c r="G974" s="8" t="s">
        <v>3023</v>
      </c>
    </row>
    <row r="975" spans="1:7" x14ac:dyDescent="0.2">
      <c r="A975" s="9">
        <v>974</v>
      </c>
      <c r="B975" s="9">
        <v>2960</v>
      </c>
      <c r="C975" s="9" t="s">
        <v>3022</v>
      </c>
      <c r="D975" s="9">
        <v>60000</v>
      </c>
      <c r="E975" s="9">
        <v>0</v>
      </c>
      <c r="F975" s="9" t="s">
        <v>3024</v>
      </c>
      <c r="G975" s="9" t="s">
        <v>3023</v>
      </c>
    </row>
    <row r="976" spans="1:7" x14ac:dyDescent="0.2">
      <c r="A976" s="8">
        <v>975</v>
      </c>
      <c r="B976" s="8">
        <v>2962</v>
      </c>
      <c r="C976" s="8" t="s">
        <v>3022</v>
      </c>
      <c r="D976" s="8">
        <v>60000</v>
      </c>
      <c r="E976" s="8">
        <v>0</v>
      </c>
      <c r="F976" s="8" t="s">
        <v>3024</v>
      </c>
      <c r="G976" s="8" t="s">
        <v>3023</v>
      </c>
    </row>
    <row r="977" spans="1:7" x14ac:dyDescent="0.2">
      <c r="A977" s="9">
        <v>976</v>
      </c>
      <c r="B977" s="9">
        <v>2963</v>
      </c>
      <c r="C977" s="9" t="s">
        <v>3022</v>
      </c>
      <c r="D977" s="9">
        <v>60000</v>
      </c>
      <c r="E977" s="9">
        <v>0</v>
      </c>
      <c r="F977" s="9" t="s">
        <v>3025</v>
      </c>
      <c r="G977" s="9" t="s">
        <v>3023</v>
      </c>
    </row>
    <row r="978" spans="1:7" x14ac:dyDescent="0.2">
      <c r="A978" s="8">
        <v>977</v>
      </c>
      <c r="B978" s="8">
        <v>2964</v>
      </c>
      <c r="C978" s="8" t="s">
        <v>3022</v>
      </c>
      <c r="D978" s="8">
        <v>120000</v>
      </c>
      <c r="E978" s="8">
        <v>1</v>
      </c>
      <c r="F978" s="8" t="s">
        <v>3020</v>
      </c>
      <c r="G978" s="8" t="s">
        <v>3023</v>
      </c>
    </row>
    <row r="979" spans="1:7" x14ac:dyDescent="0.2">
      <c r="A979" s="9">
        <v>978</v>
      </c>
      <c r="B979" s="9">
        <v>2968</v>
      </c>
      <c r="C979" s="9" t="s">
        <v>3019</v>
      </c>
      <c r="D979" s="9">
        <v>130000</v>
      </c>
      <c r="E979" s="9">
        <v>0</v>
      </c>
      <c r="F979" s="9" t="s">
        <v>3027</v>
      </c>
      <c r="G979" s="9" t="s">
        <v>3021</v>
      </c>
    </row>
    <row r="980" spans="1:7" x14ac:dyDescent="0.2">
      <c r="A980" s="8">
        <v>979</v>
      </c>
      <c r="B980" s="8">
        <v>2973</v>
      </c>
      <c r="C980" s="8" t="s">
        <v>3019</v>
      </c>
      <c r="D980" s="8">
        <v>130000</v>
      </c>
      <c r="E980" s="8">
        <v>0</v>
      </c>
      <c r="F980" s="8" t="s">
        <v>3027</v>
      </c>
      <c r="G980" s="8" t="s">
        <v>3021</v>
      </c>
    </row>
    <row r="981" spans="1:7" x14ac:dyDescent="0.2">
      <c r="A981" s="9">
        <v>980</v>
      </c>
      <c r="B981" s="9">
        <v>2976</v>
      </c>
      <c r="C981" s="9" t="s">
        <v>3019</v>
      </c>
      <c r="D981" s="9">
        <v>80000</v>
      </c>
      <c r="E981" s="9">
        <v>2</v>
      </c>
      <c r="F981" s="9" t="s">
        <v>3026</v>
      </c>
      <c r="G981" s="9" t="s">
        <v>3023</v>
      </c>
    </row>
    <row r="982" spans="1:7" x14ac:dyDescent="0.2">
      <c r="A982" s="8">
        <v>981</v>
      </c>
      <c r="B982" s="8">
        <v>2979</v>
      </c>
      <c r="C982" s="8" t="s">
        <v>3022</v>
      </c>
      <c r="D982" s="8">
        <v>60000</v>
      </c>
      <c r="E982" s="8">
        <v>2</v>
      </c>
      <c r="F982" s="8" t="s">
        <v>3025</v>
      </c>
      <c r="G982" s="8" t="s">
        <v>3023</v>
      </c>
    </row>
    <row r="983" spans="1:7" x14ac:dyDescent="0.2">
      <c r="A983" s="9">
        <v>982</v>
      </c>
      <c r="B983" s="9">
        <v>2980</v>
      </c>
      <c r="C983" s="9" t="s">
        <v>3022</v>
      </c>
      <c r="D983" s="9">
        <v>60000</v>
      </c>
      <c r="E983" s="9">
        <v>2</v>
      </c>
      <c r="F983" s="9" t="s">
        <v>3025</v>
      </c>
      <c r="G983" s="9" t="s">
        <v>3023</v>
      </c>
    </row>
    <row r="984" spans="1:7" x14ac:dyDescent="0.2">
      <c r="A984" s="8">
        <v>983</v>
      </c>
      <c r="B984" s="8">
        <v>2987</v>
      </c>
      <c r="C984" s="8" t="s">
        <v>3022</v>
      </c>
      <c r="D984" s="8">
        <v>60000</v>
      </c>
      <c r="E984" s="8">
        <v>2</v>
      </c>
      <c r="F984" s="8" t="s">
        <v>3025</v>
      </c>
      <c r="G984" s="8" t="s">
        <v>3021</v>
      </c>
    </row>
    <row r="985" spans="1:7" x14ac:dyDescent="0.2">
      <c r="A985" s="9">
        <v>984</v>
      </c>
      <c r="B985" s="9">
        <v>2991</v>
      </c>
      <c r="C985" s="9" t="s">
        <v>3019</v>
      </c>
      <c r="D985" s="9">
        <v>70000</v>
      </c>
      <c r="E985" s="9">
        <v>3</v>
      </c>
      <c r="F985" s="9" t="s">
        <v>3024</v>
      </c>
      <c r="G985" s="9" t="s">
        <v>3021</v>
      </c>
    </row>
    <row r="986" spans="1:7" x14ac:dyDescent="0.2">
      <c r="A986" s="8">
        <v>985</v>
      </c>
      <c r="B986" s="8">
        <v>2992</v>
      </c>
      <c r="C986" s="8" t="s">
        <v>3019</v>
      </c>
      <c r="D986" s="8">
        <v>80000</v>
      </c>
      <c r="E986" s="8">
        <v>2</v>
      </c>
      <c r="F986" s="8" t="s">
        <v>3020</v>
      </c>
      <c r="G986" s="8" t="s">
        <v>3021</v>
      </c>
    </row>
    <row r="987" spans="1:7" x14ac:dyDescent="0.2">
      <c r="A987" s="9">
        <v>986</v>
      </c>
      <c r="B987" s="9">
        <v>2999</v>
      </c>
      <c r="C987" s="9" t="s">
        <v>3019</v>
      </c>
      <c r="D987" s="9">
        <v>80000</v>
      </c>
      <c r="E987" s="9">
        <v>2</v>
      </c>
      <c r="F987" s="9" t="s">
        <v>3020</v>
      </c>
      <c r="G987" s="9" t="s">
        <v>3023</v>
      </c>
    </row>
    <row r="988" spans="1:7" x14ac:dyDescent="0.2">
      <c r="A988" s="8">
        <v>987</v>
      </c>
      <c r="B988" s="8">
        <v>3000</v>
      </c>
      <c r="C988" s="8" t="s">
        <v>3022</v>
      </c>
      <c r="D988" s="8">
        <v>70000</v>
      </c>
      <c r="E988" s="8">
        <v>0</v>
      </c>
      <c r="F988" s="8" t="s">
        <v>3020</v>
      </c>
      <c r="G988" s="8" t="s">
        <v>3021</v>
      </c>
    </row>
    <row r="989" spans="1:7" x14ac:dyDescent="0.2">
      <c r="A989" s="9">
        <v>988</v>
      </c>
      <c r="B989" s="9">
        <v>3001</v>
      </c>
      <c r="C989" s="9" t="s">
        <v>3019</v>
      </c>
      <c r="D989" s="9">
        <v>90000</v>
      </c>
      <c r="E989" s="9">
        <v>4</v>
      </c>
      <c r="F989" s="9" t="s">
        <v>3020</v>
      </c>
      <c r="G989" s="9" t="s">
        <v>3021</v>
      </c>
    </row>
    <row r="990" spans="1:7" x14ac:dyDescent="0.2">
      <c r="A990" s="8">
        <v>989</v>
      </c>
      <c r="B990" s="8">
        <v>3003</v>
      </c>
      <c r="C990" s="8" t="s">
        <v>3022</v>
      </c>
      <c r="D990" s="8">
        <v>70000</v>
      </c>
      <c r="E990" s="8">
        <v>1</v>
      </c>
      <c r="F990" s="8" t="s">
        <v>3024</v>
      </c>
      <c r="G990" s="8" t="s">
        <v>3021</v>
      </c>
    </row>
    <row r="991" spans="1:7" x14ac:dyDescent="0.2">
      <c r="A991" s="9">
        <v>990</v>
      </c>
      <c r="B991" s="9">
        <v>3004</v>
      </c>
      <c r="C991" s="9" t="s">
        <v>3022</v>
      </c>
      <c r="D991" s="9">
        <v>70000</v>
      </c>
      <c r="E991" s="9">
        <v>1</v>
      </c>
      <c r="F991" s="9" t="s">
        <v>3024</v>
      </c>
      <c r="G991" s="9" t="s">
        <v>3021</v>
      </c>
    </row>
    <row r="992" spans="1:7" x14ac:dyDescent="0.2">
      <c r="A992" s="8">
        <v>991</v>
      </c>
      <c r="B992" s="8">
        <v>3005</v>
      </c>
      <c r="C992" s="8" t="s">
        <v>3022</v>
      </c>
      <c r="D992" s="8">
        <v>70000</v>
      </c>
      <c r="E992" s="8">
        <v>1</v>
      </c>
      <c r="F992" s="8" t="s">
        <v>3024</v>
      </c>
      <c r="G992" s="8" t="s">
        <v>3021</v>
      </c>
    </row>
    <row r="993" spans="1:7" x14ac:dyDescent="0.2">
      <c r="A993" s="9">
        <v>992</v>
      </c>
      <c r="B993" s="9">
        <v>3006</v>
      </c>
      <c r="C993" s="9" t="s">
        <v>3019</v>
      </c>
      <c r="D993" s="9">
        <v>60000</v>
      </c>
      <c r="E993" s="9">
        <v>1</v>
      </c>
      <c r="F993" s="9" t="s">
        <v>3020</v>
      </c>
      <c r="G993" s="9" t="s">
        <v>3021</v>
      </c>
    </row>
    <row r="994" spans="1:7" x14ac:dyDescent="0.2">
      <c r="A994" s="8">
        <v>993</v>
      </c>
      <c r="B994" s="8">
        <v>3008</v>
      </c>
      <c r="C994" s="8" t="s">
        <v>3022</v>
      </c>
      <c r="D994" s="8">
        <v>60000</v>
      </c>
      <c r="E994" s="8">
        <v>1</v>
      </c>
      <c r="F994" s="8" t="s">
        <v>3024</v>
      </c>
      <c r="G994" s="8" t="s">
        <v>3021</v>
      </c>
    </row>
    <row r="995" spans="1:7" x14ac:dyDescent="0.2">
      <c r="A995" s="9">
        <v>994</v>
      </c>
      <c r="B995" s="9">
        <v>3011</v>
      </c>
      <c r="C995" s="9" t="s">
        <v>3022</v>
      </c>
      <c r="D995" s="9">
        <v>60000</v>
      </c>
      <c r="E995" s="9">
        <v>1</v>
      </c>
      <c r="F995" s="9" t="s">
        <v>3024</v>
      </c>
      <c r="G995" s="9" t="s">
        <v>3023</v>
      </c>
    </row>
    <row r="996" spans="1:7" x14ac:dyDescent="0.2">
      <c r="A996" s="8">
        <v>995</v>
      </c>
      <c r="B996" s="8">
        <v>3012</v>
      </c>
      <c r="C996" s="8" t="s">
        <v>3022</v>
      </c>
      <c r="D996" s="8">
        <v>110000</v>
      </c>
      <c r="E996" s="8">
        <v>0</v>
      </c>
      <c r="F996" s="8" t="s">
        <v>3027</v>
      </c>
      <c r="G996" s="8" t="s">
        <v>3023</v>
      </c>
    </row>
    <row r="997" spans="1:7" x14ac:dyDescent="0.2">
      <c r="A997" s="9">
        <v>996</v>
      </c>
      <c r="B997" s="9">
        <v>3017</v>
      </c>
      <c r="C997" s="9" t="s">
        <v>3019</v>
      </c>
      <c r="D997" s="9">
        <v>60000</v>
      </c>
      <c r="E997" s="9">
        <v>1</v>
      </c>
      <c r="F997" s="9" t="s">
        <v>3024</v>
      </c>
      <c r="G997" s="9" t="s">
        <v>3021</v>
      </c>
    </row>
    <row r="998" spans="1:7" x14ac:dyDescent="0.2">
      <c r="A998" s="8">
        <v>997</v>
      </c>
      <c r="B998" s="8">
        <v>3035</v>
      </c>
      <c r="C998" s="8" t="s">
        <v>3022</v>
      </c>
      <c r="D998" s="8">
        <v>60000</v>
      </c>
      <c r="E998" s="8">
        <v>1</v>
      </c>
      <c r="F998" s="8" t="s">
        <v>3024</v>
      </c>
      <c r="G998" s="8" t="s">
        <v>3021</v>
      </c>
    </row>
    <row r="999" spans="1:7" x14ac:dyDescent="0.2">
      <c r="A999" s="9">
        <v>998</v>
      </c>
      <c r="B999" s="9">
        <v>3036</v>
      </c>
      <c r="C999" s="9" t="s">
        <v>3019</v>
      </c>
      <c r="D999" s="9">
        <v>60000</v>
      </c>
      <c r="E999" s="9">
        <v>1</v>
      </c>
      <c r="F999" s="9" t="s">
        <v>3024</v>
      </c>
      <c r="G999" s="9" t="s">
        <v>3021</v>
      </c>
    </row>
    <row r="1000" spans="1:7" x14ac:dyDescent="0.2">
      <c r="A1000" s="8">
        <v>999</v>
      </c>
      <c r="B1000" s="8">
        <v>3041</v>
      </c>
      <c r="C1000" s="8" t="s">
        <v>3019</v>
      </c>
      <c r="D1000" s="8">
        <v>60000</v>
      </c>
      <c r="E1000" s="8">
        <v>1</v>
      </c>
      <c r="F1000" s="8" t="s">
        <v>3024</v>
      </c>
      <c r="G1000" s="8" t="s">
        <v>3021</v>
      </c>
    </row>
    <row r="1001" spans="1:7" x14ac:dyDescent="0.2">
      <c r="A1001" s="9">
        <v>1000</v>
      </c>
      <c r="B1001" s="9">
        <v>3042</v>
      </c>
      <c r="C1001" s="9" t="s">
        <v>3019</v>
      </c>
      <c r="D1001" s="9">
        <v>60000</v>
      </c>
      <c r="E1001" s="9">
        <v>1</v>
      </c>
      <c r="F1001" s="9" t="s">
        <v>3024</v>
      </c>
      <c r="G1001" s="9" t="s">
        <v>3021</v>
      </c>
    </row>
    <row r="1002" spans="1:7" x14ac:dyDescent="0.2">
      <c r="A1002" s="8">
        <v>1001</v>
      </c>
      <c r="B1002" s="8">
        <v>3045</v>
      </c>
      <c r="C1002" s="8" t="s">
        <v>3022</v>
      </c>
      <c r="D1002" s="8">
        <v>70000</v>
      </c>
      <c r="E1002" s="8">
        <v>0</v>
      </c>
      <c r="F1002" s="8" t="s">
        <v>3020</v>
      </c>
      <c r="G1002" s="8" t="s">
        <v>3023</v>
      </c>
    </row>
    <row r="1003" spans="1:7" x14ac:dyDescent="0.2">
      <c r="A1003" s="9">
        <v>1002</v>
      </c>
      <c r="B1003" s="9">
        <v>3046</v>
      </c>
      <c r="C1003" s="9" t="s">
        <v>3022</v>
      </c>
      <c r="D1003" s="9">
        <v>80000</v>
      </c>
      <c r="E1003" s="9">
        <v>5</v>
      </c>
      <c r="F1003" s="9" t="s">
        <v>3020</v>
      </c>
      <c r="G1003" s="9" t="s">
        <v>3021</v>
      </c>
    </row>
    <row r="1004" spans="1:7" x14ac:dyDescent="0.2">
      <c r="A1004" s="8">
        <v>1003</v>
      </c>
      <c r="B1004" s="8">
        <v>3053</v>
      </c>
      <c r="C1004" s="8" t="s">
        <v>3022</v>
      </c>
      <c r="D1004" s="8">
        <v>70000</v>
      </c>
      <c r="E1004" s="8">
        <v>0</v>
      </c>
      <c r="F1004" s="8" t="s">
        <v>3020</v>
      </c>
      <c r="G1004" s="8" t="s">
        <v>3021</v>
      </c>
    </row>
    <row r="1005" spans="1:7" x14ac:dyDescent="0.2">
      <c r="A1005" s="9">
        <v>1004</v>
      </c>
      <c r="B1005" s="9">
        <v>3063</v>
      </c>
      <c r="C1005" s="9" t="s">
        <v>3022</v>
      </c>
      <c r="D1005" s="9">
        <v>70000</v>
      </c>
      <c r="E1005" s="9">
        <v>0</v>
      </c>
      <c r="F1005" s="9" t="s">
        <v>3020</v>
      </c>
      <c r="G1005" s="9" t="s">
        <v>3021</v>
      </c>
    </row>
    <row r="1006" spans="1:7" x14ac:dyDescent="0.2">
      <c r="A1006" s="8">
        <v>1005</v>
      </c>
      <c r="B1006" s="8">
        <v>3064</v>
      </c>
      <c r="C1006" s="8" t="s">
        <v>3022</v>
      </c>
      <c r="D1006" s="8">
        <v>70000</v>
      </c>
      <c r="E1006" s="8">
        <v>0</v>
      </c>
      <c r="F1006" s="8" t="s">
        <v>3020</v>
      </c>
      <c r="G1006" s="8" t="s">
        <v>3023</v>
      </c>
    </row>
    <row r="1007" spans="1:7" x14ac:dyDescent="0.2">
      <c r="A1007" s="9">
        <v>1006</v>
      </c>
      <c r="B1007" s="9">
        <v>3067</v>
      </c>
      <c r="C1007" s="9" t="s">
        <v>3019</v>
      </c>
      <c r="D1007" s="9">
        <v>60000</v>
      </c>
      <c r="E1007" s="9">
        <v>1</v>
      </c>
      <c r="F1007" s="9" t="s">
        <v>3024</v>
      </c>
      <c r="G1007" s="9" t="s">
        <v>3021</v>
      </c>
    </row>
    <row r="1008" spans="1:7" x14ac:dyDescent="0.2">
      <c r="A1008" s="8">
        <v>1007</v>
      </c>
      <c r="B1008" s="8">
        <v>3069</v>
      </c>
      <c r="C1008" s="8" t="s">
        <v>3019</v>
      </c>
      <c r="D1008" s="8">
        <v>70000</v>
      </c>
      <c r="E1008" s="8">
        <v>5</v>
      </c>
      <c r="F1008" s="8" t="s">
        <v>3024</v>
      </c>
      <c r="G1008" s="8" t="s">
        <v>3021</v>
      </c>
    </row>
    <row r="1009" spans="1:7" x14ac:dyDescent="0.2">
      <c r="A1009" s="9">
        <v>1008</v>
      </c>
      <c r="B1009" s="9">
        <v>3075</v>
      </c>
      <c r="C1009" s="9" t="s">
        <v>3019</v>
      </c>
      <c r="D1009" s="9">
        <v>60000</v>
      </c>
      <c r="E1009" s="9">
        <v>1</v>
      </c>
      <c r="F1009" s="9" t="s">
        <v>3024</v>
      </c>
      <c r="G1009" s="9" t="s">
        <v>3021</v>
      </c>
    </row>
    <row r="1010" spans="1:7" x14ac:dyDescent="0.2">
      <c r="A1010" s="8">
        <v>1009</v>
      </c>
      <c r="B1010" s="8">
        <v>3076</v>
      </c>
      <c r="C1010" s="8" t="s">
        <v>3019</v>
      </c>
      <c r="D1010" s="8">
        <v>70000</v>
      </c>
      <c r="E1010" s="8">
        <v>5</v>
      </c>
      <c r="F1010" s="8" t="s">
        <v>3024</v>
      </c>
      <c r="G1010" s="8" t="s">
        <v>3021</v>
      </c>
    </row>
    <row r="1011" spans="1:7" x14ac:dyDescent="0.2">
      <c r="A1011" s="9">
        <v>1010</v>
      </c>
      <c r="B1011" s="9">
        <v>3077</v>
      </c>
      <c r="C1011" s="9" t="s">
        <v>3022</v>
      </c>
      <c r="D1011" s="9">
        <v>80000</v>
      </c>
      <c r="E1011" s="9">
        <v>1</v>
      </c>
      <c r="F1011" s="9" t="s">
        <v>3024</v>
      </c>
      <c r="G1011" s="9" t="s">
        <v>3021</v>
      </c>
    </row>
    <row r="1012" spans="1:7" x14ac:dyDescent="0.2">
      <c r="A1012" s="8">
        <v>1011</v>
      </c>
      <c r="B1012" s="8">
        <v>3078</v>
      </c>
      <c r="C1012" s="8" t="s">
        <v>3019</v>
      </c>
      <c r="D1012" s="8">
        <v>80000</v>
      </c>
      <c r="E1012" s="8">
        <v>1</v>
      </c>
      <c r="F1012" s="8" t="s">
        <v>3024</v>
      </c>
      <c r="G1012" s="8" t="s">
        <v>3021</v>
      </c>
    </row>
    <row r="1013" spans="1:7" x14ac:dyDescent="0.2">
      <c r="A1013" s="9">
        <v>1012</v>
      </c>
      <c r="B1013" s="9">
        <v>3079</v>
      </c>
      <c r="C1013" s="9" t="s">
        <v>3022</v>
      </c>
      <c r="D1013" s="9">
        <v>30000</v>
      </c>
      <c r="E1013" s="9">
        <v>2</v>
      </c>
      <c r="F1013" s="9" t="s">
        <v>3024</v>
      </c>
      <c r="G1013" s="9" t="s">
        <v>3023</v>
      </c>
    </row>
    <row r="1014" spans="1:7" x14ac:dyDescent="0.2">
      <c r="A1014" s="8">
        <v>1013</v>
      </c>
      <c r="B1014" s="8">
        <v>3084</v>
      </c>
      <c r="C1014" s="8" t="s">
        <v>3019</v>
      </c>
      <c r="D1014" s="8">
        <v>60000</v>
      </c>
      <c r="E1014" s="8">
        <v>3</v>
      </c>
      <c r="F1014" s="8" t="s">
        <v>3024</v>
      </c>
      <c r="G1014" s="8" t="s">
        <v>3023</v>
      </c>
    </row>
    <row r="1015" spans="1:7" x14ac:dyDescent="0.2">
      <c r="A1015" s="9">
        <v>1014</v>
      </c>
      <c r="B1015" s="9">
        <v>3086</v>
      </c>
      <c r="C1015" s="9" t="s">
        <v>3022</v>
      </c>
      <c r="D1015" s="9">
        <v>30000</v>
      </c>
      <c r="E1015" s="9">
        <v>2</v>
      </c>
      <c r="F1015" s="9" t="s">
        <v>3024</v>
      </c>
      <c r="G1015" s="9" t="s">
        <v>3021</v>
      </c>
    </row>
    <row r="1016" spans="1:7" x14ac:dyDescent="0.2">
      <c r="A1016" s="8">
        <v>1015</v>
      </c>
      <c r="B1016" s="8">
        <v>3089</v>
      </c>
      <c r="C1016" s="8" t="s">
        <v>3019</v>
      </c>
      <c r="D1016" s="8">
        <v>10000</v>
      </c>
      <c r="E1016" s="8">
        <v>2</v>
      </c>
      <c r="F1016" s="8" t="s">
        <v>3025</v>
      </c>
      <c r="G1016" s="8" t="s">
        <v>3021</v>
      </c>
    </row>
    <row r="1017" spans="1:7" x14ac:dyDescent="0.2">
      <c r="A1017" s="9">
        <v>1016</v>
      </c>
      <c r="B1017" s="9">
        <v>3095</v>
      </c>
      <c r="C1017" s="9" t="s">
        <v>3022</v>
      </c>
      <c r="D1017" s="9">
        <v>30000</v>
      </c>
      <c r="E1017" s="9">
        <v>0</v>
      </c>
      <c r="F1017" s="9" t="s">
        <v>3025</v>
      </c>
      <c r="G1017" s="9" t="s">
        <v>3023</v>
      </c>
    </row>
    <row r="1018" spans="1:7" x14ac:dyDescent="0.2">
      <c r="A1018" s="8">
        <v>1017</v>
      </c>
      <c r="B1018" s="8">
        <v>3096</v>
      </c>
      <c r="C1018" s="8" t="s">
        <v>3022</v>
      </c>
      <c r="D1018" s="8">
        <v>40000</v>
      </c>
      <c r="E1018" s="8">
        <v>0</v>
      </c>
      <c r="F1018" s="8" t="s">
        <v>3025</v>
      </c>
      <c r="G1018" s="8" t="s">
        <v>3023</v>
      </c>
    </row>
    <row r="1019" spans="1:7" x14ac:dyDescent="0.2">
      <c r="A1019" s="9">
        <v>1018</v>
      </c>
      <c r="B1019" s="9">
        <v>3098</v>
      </c>
      <c r="C1019" s="9" t="s">
        <v>3019</v>
      </c>
      <c r="D1019" s="9">
        <v>40000</v>
      </c>
      <c r="E1019" s="9">
        <v>0</v>
      </c>
      <c r="F1019" s="9" t="s">
        <v>3025</v>
      </c>
      <c r="G1019" s="9" t="s">
        <v>3021</v>
      </c>
    </row>
    <row r="1020" spans="1:7" x14ac:dyDescent="0.2">
      <c r="A1020" s="8">
        <v>1019</v>
      </c>
      <c r="B1020" s="8">
        <v>3100</v>
      </c>
      <c r="C1020" s="8" t="s">
        <v>3019</v>
      </c>
      <c r="D1020" s="8">
        <v>30000</v>
      </c>
      <c r="E1020" s="8">
        <v>0</v>
      </c>
      <c r="F1020" s="8" t="s">
        <v>3025</v>
      </c>
      <c r="G1020" s="8" t="s">
        <v>3021</v>
      </c>
    </row>
    <row r="1021" spans="1:7" x14ac:dyDescent="0.2">
      <c r="A1021" s="9">
        <v>1020</v>
      </c>
      <c r="B1021" s="9">
        <v>3105</v>
      </c>
      <c r="C1021" s="9" t="s">
        <v>3022</v>
      </c>
      <c r="D1021" s="9">
        <v>30000</v>
      </c>
      <c r="E1021" s="9">
        <v>0</v>
      </c>
      <c r="F1021" s="9" t="s">
        <v>3025</v>
      </c>
      <c r="G1021" s="9" t="s">
        <v>3023</v>
      </c>
    </row>
    <row r="1022" spans="1:7" x14ac:dyDescent="0.2">
      <c r="A1022" s="8">
        <v>1021</v>
      </c>
      <c r="B1022" s="8">
        <v>3106</v>
      </c>
      <c r="C1022" s="8" t="s">
        <v>3019</v>
      </c>
      <c r="D1022" s="8">
        <v>30000</v>
      </c>
      <c r="E1022" s="8">
        <v>0</v>
      </c>
      <c r="F1022" s="8" t="s">
        <v>3025</v>
      </c>
      <c r="G1022" s="8" t="s">
        <v>3021</v>
      </c>
    </row>
    <row r="1023" spans="1:7" x14ac:dyDescent="0.2">
      <c r="A1023" s="9">
        <v>1022</v>
      </c>
      <c r="B1023" s="9">
        <v>3113</v>
      </c>
      <c r="C1023" s="9" t="s">
        <v>3022</v>
      </c>
      <c r="D1023" s="9">
        <v>10000</v>
      </c>
      <c r="E1023" s="9">
        <v>5</v>
      </c>
      <c r="F1023" s="9" t="s">
        <v>3025</v>
      </c>
      <c r="G1023" s="9" t="s">
        <v>3023</v>
      </c>
    </row>
    <row r="1024" spans="1:7" x14ac:dyDescent="0.2">
      <c r="A1024" s="8">
        <v>1023</v>
      </c>
      <c r="B1024" s="8">
        <v>3120</v>
      </c>
      <c r="C1024" s="8" t="s">
        <v>3022</v>
      </c>
      <c r="D1024" s="8">
        <v>40000</v>
      </c>
      <c r="E1024" s="8">
        <v>0</v>
      </c>
      <c r="F1024" s="8" t="s">
        <v>3025</v>
      </c>
      <c r="G1024" s="8" t="s">
        <v>3021</v>
      </c>
    </row>
    <row r="1025" spans="1:7" x14ac:dyDescent="0.2">
      <c r="A1025" s="9">
        <v>1024</v>
      </c>
      <c r="B1025" s="9">
        <v>3123</v>
      </c>
      <c r="C1025" s="9" t="s">
        <v>3022</v>
      </c>
      <c r="D1025" s="9">
        <v>30000</v>
      </c>
      <c r="E1025" s="9">
        <v>0</v>
      </c>
      <c r="F1025" s="9" t="s">
        <v>3026</v>
      </c>
      <c r="G1025" s="9" t="s">
        <v>3023</v>
      </c>
    </row>
    <row r="1026" spans="1:7" x14ac:dyDescent="0.2">
      <c r="A1026" s="8">
        <v>1025</v>
      </c>
      <c r="B1026" s="8">
        <v>3124</v>
      </c>
      <c r="C1026" s="8" t="s">
        <v>3022</v>
      </c>
      <c r="D1026" s="8">
        <v>40000</v>
      </c>
      <c r="E1026" s="8">
        <v>0</v>
      </c>
      <c r="F1026" s="8" t="s">
        <v>3025</v>
      </c>
      <c r="G1026" s="8" t="s">
        <v>3021</v>
      </c>
    </row>
    <row r="1027" spans="1:7" x14ac:dyDescent="0.2">
      <c r="A1027" s="9">
        <v>1026</v>
      </c>
      <c r="B1027" s="9">
        <v>3125</v>
      </c>
      <c r="C1027" s="9" t="s">
        <v>3019</v>
      </c>
      <c r="D1027" s="9">
        <v>40000</v>
      </c>
      <c r="E1027" s="9">
        <v>0</v>
      </c>
      <c r="F1027" s="9" t="s">
        <v>3025</v>
      </c>
      <c r="G1027" s="9" t="s">
        <v>3021</v>
      </c>
    </row>
    <row r="1028" spans="1:7" x14ac:dyDescent="0.2">
      <c r="A1028" s="8">
        <v>1027</v>
      </c>
      <c r="B1028" s="8">
        <v>3128</v>
      </c>
      <c r="C1028" s="8" t="s">
        <v>3019</v>
      </c>
      <c r="D1028" s="8">
        <v>40000</v>
      </c>
      <c r="E1028" s="8">
        <v>0</v>
      </c>
      <c r="F1028" s="8" t="s">
        <v>3025</v>
      </c>
      <c r="G1028" s="8" t="s">
        <v>3023</v>
      </c>
    </row>
    <row r="1029" spans="1:7" x14ac:dyDescent="0.2">
      <c r="A1029" s="9">
        <v>1028</v>
      </c>
      <c r="B1029" s="9">
        <v>3132</v>
      </c>
      <c r="C1029" s="9" t="s">
        <v>3019</v>
      </c>
      <c r="D1029" s="9">
        <v>40000</v>
      </c>
      <c r="E1029" s="9">
        <v>0</v>
      </c>
      <c r="F1029" s="9" t="s">
        <v>3025</v>
      </c>
      <c r="G1029" s="9" t="s">
        <v>3021</v>
      </c>
    </row>
    <row r="1030" spans="1:7" x14ac:dyDescent="0.2">
      <c r="A1030" s="8">
        <v>1029</v>
      </c>
      <c r="B1030" s="8">
        <v>3133</v>
      </c>
      <c r="C1030" s="8" t="s">
        <v>3022</v>
      </c>
      <c r="D1030" s="8">
        <v>30000</v>
      </c>
      <c r="E1030" s="8">
        <v>0</v>
      </c>
      <c r="F1030" s="8" t="s">
        <v>3026</v>
      </c>
      <c r="G1030" s="8" t="s">
        <v>3023</v>
      </c>
    </row>
    <row r="1031" spans="1:7" x14ac:dyDescent="0.2">
      <c r="A1031" s="9">
        <v>1030</v>
      </c>
      <c r="B1031" s="9">
        <v>3136</v>
      </c>
      <c r="C1031" s="9" t="s">
        <v>3019</v>
      </c>
      <c r="D1031" s="9">
        <v>30000</v>
      </c>
      <c r="E1031" s="9">
        <v>0</v>
      </c>
      <c r="F1031" s="9" t="s">
        <v>3026</v>
      </c>
      <c r="G1031" s="9" t="s">
        <v>3023</v>
      </c>
    </row>
    <row r="1032" spans="1:7" x14ac:dyDescent="0.2">
      <c r="A1032" s="8">
        <v>1031</v>
      </c>
      <c r="B1032" s="8">
        <v>3137</v>
      </c>
      <c r="C1032" s="8" t="s">
        <v>3022</v>
      </c>
      <c r="D1032" s="8">
        <v>40000</v>
      </c>
      <c r="E1032" s="8">
        <v>0</v>
      </c>
      <c r="F1032" s="8" t="s">
        <v>3025</v>
      </c>
      <c r="G1032" s="8" t="s">
        <v>3021</v>
      </c>
    </row>
    <row r="1033" spans="1:7" x14ac:dyDescent="0.2">
      <c r="A1033" s="9">
        <v>1032</v>
      </c>
      <c r="B1033" s="9">
        <v>3138</v>
      </c>
      <c r="C1033" s="9" t="s">
        <v>3022</v>
      </c>
      <c r="D1033" s="9">
        <v>30000</v>
      </c>
      <c r="E1033" s="9">
        <v>0</v>
      </c>
      <c r="F1033" s="9" t="s">
        <v>3026</v>
      </c>
      <c r="G1033" s="9" t="s">
        <v>3023</v>
      </c>
    </row>
    <row r="1034" spans="1:7" x14ac:dyDescent="0.2">
      <c r="A1034" s="8">
        <v>1033</v>
      </c>
      <c r="B1034" s="8">
        <v>3139</v>
      </c>
      <c r="C1034" s="8" t="s">
        <v>3022</v>
      </c>
      <c r="D1034" s="8">
        <v>30000</v>
      </c>
      <c r="E1034" s="8">
        <v>0</v>
      </c>
      <c r="F1034" s="8" t="s">
        <v>3026</v>
      </c>
      <c r="G1034" s="8" t="s">
        <v>3023</v>
      </c>
    </row>
    <row r="1035" spans="1:7" x14ac:dyDescent="0.2">
      <c r="A1035" s="9">
        <v>1034</v>
      </c>
      <c r="B1035" s="9">
        <v>3141</v>
      </c>
      <c r="C1035" s="9" t="s">
        <v>3022</v>
      </c>
      <c r="D1035" s="9">
        <v>40000</v>
      </c>
      <c r="E1035" s="9">
        <v>0</v>
      </c>
      <c r="F1035" s="9" t="s">
        <v>3025</v>
      </c>
      <c r="G1035" s="9" t="s">
        <v>3023</v>
      </c>
    </row>
    <row r="1036" spans="1:7" x14ac:dyDescent="0.2">
      <c r="A1036" s="8">
        <v>1035</v>
      </c>
      <c r="B1036" s="8">
        <v>3143</v>
      </c>
      <c r="C1036" s="8" t="s">
        <v>3019</v>
      </c>
      <c r="D1036" s="8">
        <v>40000</v>
      </c>
      <c r="E1036" s="8">
        <v>2</v>
      </c>
      <c r="F1036" s="8" t="s">
        <v>3020</v>
      </c>
      <c r="G1036" s="8" t="s">
        <v>3021</v>
      </c>
    </row>
    <row r="1037" spans="1:7" x14ac:dyDescent="0.2">
      <c r="A1037" s="9">
        <v>1036</v>
      </c>
      <c r="B1037" s="9">
        <v>3146</v>
      </c>
      <c r="C1037" s="9" t="s">
        <v>3019</v>
      </c>
      <c r="D1037" s="9">
        <v>40000</v>
      </c>
      <c r="E1037" s="9">
        <v>2</v>
      </c>
      <c r="F1037" s="9" t="s">
        <v>3020</v>
      </c>
      <c r="G1037" s="9" t="s">
        <v>3023</v>
      </c>
    </row>
    <row r="1038" spans="1:7" x14ac:dyDescent="0.2">
      <c r="A1038" s="8">
        <v>1037</v>
      </c>
      <c r="B1038" s="8">
        <v>3148</v>
      </c>
      <c r="C1038" s="8" t="s">
        <v>3019</v>
      </c>
      <c r="D1038" s="8">
        <v>40000</v>
      </c>
      <c r="E1038" s="8">
        <v>2</v>
      </c>
      <c r="F1038" s="8" t="s">
        <v>3020</v>
      </c>
      <c r="G1038" s="8" t="s">
        <v>3021</v>
      </c>
    </row>
    <row r="1039" spans="1:7" x14ac:dyDescent="0.2">
      <c r="A1039" s="9">
        <v>1038</v>
      </c>
      <c r="B1039" s="9">
        <v>3149</v>
      </c>
      <c r="C1039" s="9" t="s">
        <v>3022</v>
      </c>
      <c r="D1039" s="9">
        <v>40000</v>
      </c>
      <c r="E1039" s="9">
        <v>2</v>
      </c>
      <c r="F1039" s="9" t="s">
        <v>3020</v>
      </c>
      <c r="G1039" s="9" t="s">
        <v>3021</v>
      </c>
    </row>
    <row r="1040" spans="1:7" x14ac:dyDescent="0.2">
      <c r="A1040" s="8">
        <v>1039</v>
      </c>
      <c r="B1040" s="8">
        <v>3151</v>
      </c>
      <c r="C1040" s="8" t="s">
        <v>3022</v>
      </c>
      <c r="D1040" s="8">
        <v>40000</v>
      </c>
      <c r="E1040" s="8">
        <v>2</v>
      </c>
      <c r="F1040" s="8" t="s">
        <v>3020</v>
      </c>
      <c r="G1040" s="8" t="s">
        <v>3021</v>
      </c>
    </row>
    <row r="1041" spans="1:7" x14ac:dyDescent="0.2">
      <c r="A1041" s="9">
        <v>1040</v>
      </c>
      <c r="B1041" s="9">
        <v>3154</v>
      </c>
      <c r="C1041" s="9" t="s">
        <v>3019</v>
      </c>
      <c r="D1041" s="9">
        <v>70000</v>
      </c>
      <c r="E1041" s="9">
        <v>2</v>
      </c>
      <c r="F1041" s="9" t="s">
        <v>3027</v>
      </c>
      <c r="G1041" s="9" t="s">
        <v>3021</v>
      </c>
    </row>
    <row r="1042" spans="1:7" x14ac:dyDescent="0.2">
      <c r="A1042" s="8">
        <v>1041</v>
      </c>
      <c r="B1042" s="8">
        <v>3155</v>
      </c>
      <c r="C1042" s="8" t="s">
        <v>3019</v>
      </c>
      <c r="D1042" s="8">
        <v>40000</v>
      </c>
      <c r="E1042" s="8">
        <v>0</v>
      </c>
      <c r="F1042" s="8" t="s">
        <v>3024</v>
      </c>
      <c r="G1042" s="8" t="s">
        <v>3021</v>
      </c>
    </row>
    <row r="1043" spans="1:7" x14ac:dyDescent="0.2">
      <c r="A1043" s="9">
        <v>1042</v>
      </c>
      <c r="B1043" s="9">
        <v>3167</v>
      </c>
      <c r="C1043" s="9" t="s">
        <v>3019</v>
      </c>
      <c r="D1043" s="9">
        <v>40000</v>
      </c>
      <c r="E1043" s="9">
        <v>0</v>
      </c>
      <c r="F1043" s="9" t="s">
        <v>3025</v>
      </c>
      <c r="G1043" s="9" t="s">
        <v>3021</v>
      </c>
    </row>
    <row r="1044" spans="1:7" x14ac:dyDescent="0.2">
      <c r="A1044" s="8">
        <v>1043</v>
      </c>
      <c r="B1044" s="8">
        <v>3169</v>
      </c>
      <c r="C1044" s="8" t="s">
        <v>3019</v>
      </c>
      <c r="D1044" s="8">
        <v>40000</v>
      </c>
      <c r="E1044" s="8">
        <v>0</v>
      </c>
      <c r="F1044" s="8" t="s">
        <v>3025</v>
      </c>
      <c r="G1044" s="8" t="s">
        <v>3021</v>
      </c>
    </row>
    <row r="1045" spans="1:7" x14ac:dyDescent="0.2">
      <c r="A1045" s="9">
        <v>1044</v>
      </c>
      <c r="B1045" s="9">
        <v>3170</v>
      </c>
      <c r="C1045" s="9" t="s">
        <v>3019</v>
      </c>
      <c r="D1045" s="9">
        <v>40000</v>
      </c>
      <c r="E1045" s="9">
        <v>0</v>
      </c>
      <c r="F1045" s="9" t="s">
        <v>3024</v>
      </c>
      <c r="G1045" s="9" t="s">
        <v>3021</v>
      </c>
    </row>
    <row r="1046" spans="1:7" x14ac:dyDescent="0.2">
      <c r="A1046" s="8">
        <v>1045</v>
      </c>
      <c r="B1046" s="8">
        <v>3176</v>
      </c>
      <c r="C1046" s="8" t="s">
        <v>3022</v>
      </c>
      <c r="D1046" s="8">
        <v>40000</v>
      </c>
      <c r="E1046" s="8">
        <v>0</v>
      </c>
      <c r="F1046" s="8" t="s">
        <v>3024</v>
      </c>
      <c r="G1046" s="8" t="s">
        <v>3021</v>
      </c>
    </row>
    <row r="1047" spans="1:7" x14ac:dyDescent="0.2">
      <c r="A1047" s="9">
        <v>1046</v>
      </c>
      <c r="B1047" s="9">
        <v>3177</v>
      </c>
      <c r="C1047" s="9" t="s">
        <v>3022</v>
      </c>
      <c r="D1047" s="9">
        <v>40000</v>
      </c>
      <c r="E1047" s="9">
        <v>0</v>
      </c>
      <c r="F1047" s="9" t="s">
        <v>3024</v>
      </c>
      <c r="G1047" s="9" t="s">
        <v>3023</v>
      </c>
    </row>
    <row r="1048" spans="1:7" x14ac:dyDescent="0.2">
      <c r="A1048" s="8">
        <v>1047</v>
      </c>
      <c r="B1048" s="8">
        <v>3179</v>
      </c>
      <c r="C1048" s="8" t="s">
        <v>3022</v>
      </c>
      <c r="D1048" s="8">
        <v>40000</v>
      </c>
      <c r="E1048" s="8">
        <v>0</v>
      </c>
      <c r="F1048" s="8" t="s">
        <v>3024</v>
      </c>
      <c r="G1048" s="8" t="s">
        <v>3023</v>
      </c>
    </row>
    <row r="1049" spans="1:7" x14ac:dyDescent="0.2">
      <c r="A1049" s="9">
        <v>1048</v>
      </c>
      <c r="B1049" s="9">
        <v>3187</v>
      </c>
      <c r="C1049" s="9" t="s">
        <v>3022</v>
      </c>
      <c r="D1049" s="9">
        <v>40000</v>
      </c>
      <c r="E1049" s="9">
        <v>0</v>
      </c>
      <c r="F1049" s="9" t="s">
        <v>3024</v>
      </c>
      <c r="G1049" s="9" t="s">
        <v>3023</v>
      </c>
    </row>
    <row r="1050" spans="1:7" x14ac:dyDescent="0.2">
      <c r="A1050" s="8">
        <v>1049</v>
      </c>
      <c r="B1050" s="8">
        <v>3191</v>
      </c>
      <c r="C1050" s="8" t="s">
        <v>3022</v>
      </c>
      <c r="D1050" s="8">
        <v>70000</v>
      </c>
      <c r="E1050" s="8">
        <v>0</v>
      </c>
      <c r="F1050" s="8" t="s">
        <v>3024</v>
      </c>
      <c r="G1050" s="8" t="s">
        <v>3021</v>
      </c>
    </row>
    <row r="1051" spans="1:7" x14ac:dyDescent="0.2">
      <c r="A1051" s="9">
        <v>1050</v>
      </c>
      <c r="B1051" s="9">
        <v>3194</v>
      </c>
      <c r="C1051" s="9" t="s">
        <v>3022</v>
      </c>
      <c r="D1051" s="9">
        <v>80000</v>
      </c>
      <c r="E1051" s="9">
        <v>0</v>
      </c>
      <c r="F1051" s="9" t="s">
        <v>3020</v>
      </c>
      <c r="G1051" s="9" t="s">
        <v>3021</v>
      </c>
    </row>
    <row r="1052" spans="1:7" x14ac:dyDescent="0.2">
      <c r="A1052" s="8">
        <v>1051</v>
      </c>
      <c r="B1052" s="8">
        <v>3196</v>
      </c>
      <c r="C1052" s="8" t="s">
        <v>3022</v>
      </c>
      <c r="D1052" s="8">
        <v>110000</v>
      </c>
      <c r="E1052" s="8">
        <v>0</v>
      </c>
      <c r="F1052" s="8" t="s">
        <v>3027</v>
      </c>
      <c r="G1052" s="8" t="s">
        <v>3023</v>
      </c>
    </row>
    <row r="1053" spans="1:7" x14ac:dyDescent="0.2">
      <c r="A1053" s="9">
        <v>1052</v>
      </c>
      <c r="B1053" s="9">
        <v>3197</v>
      </c>
      <c r="C1053" s="9" t="s">
        <v>3022</v>
      </c>
      <c r="D1053" s="9">
        <v>120000</v>
      </c>
      <c r="E1053" s="9">
        <v>0</v>
      </c>
      <c r="F1053" s="9" t="s">
        <v>3020</v>
      </c>
      <c r="G1053" s="9" t="s">
        <v>3023</v>
      </c>
    </row>
    <row r="1054" spans="1:7" x14ac:dyDescent="0.2">
      <c r="A1054" s="8">
        <v>1053</v>
      </c>
      <c r="B1054" s="8">
        <v>3205</v>
      </c>
      <c r="C1054" s="8" t="s">
        <v>3022</v>
      </c>
      <c r="D1054" s="8">
        <v>120000</v>
      </c>
      <c r="E1054" s="8">
        <v>0</v>
      </c>
      <c r="F1054" s="8" t="s">
        <v>3020</v>
      </c>
      <c r="G1054" s="8" t="s">
        <v>3023</v>
      </c>
    </row>
    <row r="1055" spans="1:7" x14ac:dyDescent="0.2">
      <c r="A1055" s="9">
        <v>1054</v>
      </c>
      <c r="B1055" s="9">
        <v>3206</v>
      </c>
      <c r="C1055" s="9" t="s">
        <v>3022</v>
      </c>
      <c r="D1055" s="9">
        <v>130000</v>
      </c>
      <c r="E1055" s="9">
        <v>0</v>
      </c>
      <c r="F1055" s="9" t="s">
        <v>3027</v>
      </c>
      <c r="G1055" s="9" t="s">
        <v>3021</v>
      </c>
    </row>
    <row r="1056" spans="1:7" x14ac:dyDescent="0.2">
      <c r="A1056" s="8">
        <v>1055</v>
      </c>
      <c r="B1056" s="8">
        <v>3209</v>
      </c>
      <c r="C1056" s="8" t="s">
        <v>3019</v>
      </c>
      <c r="D1056" s="8">
        <v>90000</v>
      </c>
      <c r="E1056" s="8">
        <v>4</v>
      </c>
      <c r="F1056" s="8" t="s">
        <v>3020</v>
      </c>
      <c r="G1056" s="8" t="s">
        <v>3021</v>
      </c>
    </row>
    <row r="1057" spans="1:7" x14ac:dyDescent="0.2">
      <c r="A1057" s="9">
        <v>1056</v>
      </c>
      <c r="B1057" s="9">
        <v>3211</v>
      </c>
      <c r="C1057" s="9" t="s">
        <v>3019</v>
      </c>
      <c r="D1057" s="9">
        <v>90000</v>
      </c>
      <c r="E1057" s="9">
        <v>4</v>
      </c>
      <c r="F1057" s="9" t="s">
        <v>3020</v>
      </c>
      <c r="G1057" s="9" t="s">
        <v>3023</v>
      </c>
    </row>
    <row r="1058" spans="1:7" x14ac:dyDescent="0.2">
      <c r="A1058" s="8">
        <v>1057</v>
      </c>
      <c r="B1058" s="8">
        <v>3221</v>
      </c>
      <c r="C1058" s="8" t="s">
        <v>3019</v>
      </c>
      <c r="D1058" s="8">
        <v>120000</v>
      </c>
      <c r="E1058" s="8">
        <v>2</v>
      </c>
      <c r="F1058" s="8" t="s">
        <v>3027</v>
      </c>
      <c r="G1058" s="8" t="s">
        <v>3021</v>
      </c>
    </row>
    <row r="1059" spans="1:7" x14ac:dyDescent="0.2">
      <c r="A1059" s="9">
        <v>1058</v>
      </c>
      <c r="B1059" s="9">
        <v>3222</v>
      </c>
      <c r="C1059" s="9" t="s">
        <v>3019</v>
      </c>
      <c r="D1059" s="9">
        <v>120000</v>
      </c>
      <c r="E1059" s="9">
        <v>2</v>
      </c>
      <c r="F1059" s="9" t="s">
        <v>3027</v>
      </c>
      <c r="G1059" s="9" t="s">
        <v>3021</v>
      </c>
    </row>
    <row r="1060" spans="1:7" x14ac:dyDescent="0.2">
      <c r="A1060" s="8">
        <v>1059</v>
      </c>
      <c r="B1060" s="8">
        <v>3224</v>
      </c>
      <c r="C1060" s="8" t="s">
        <v>3019</v>
      </c>
      <c r="D1060" s="8">
        <v>130000</v>
      </c>
      <c r="E1060" s="8">
        <v>2</v>
      </c>
      <c r="F1060" s="8" t="s">
        <v>3020</v>
      </c>
      <c r="G1060" s="8" t="s">
        <v>3021</v>
      </c>
    </row>
    <row r="1061" spans="1:7" x14ac:dyDescent="0.2">
      <c r="A1061" s="9">
        <v>1060</v>
      </c>
      <c r="B1061" s="9">
        <v>3225</v>
      </c>
      <c r="C1061" s="9" t="s">
        <v>3019</v>
      </c>
      <c r="D1061" s="9">
        <v>130000</v>
      </c>
      <c r="E1061" s="9">
        <v>2</v>
      </c>
      <c r="F1061" s="9" t="s">
        <v>3020</v>
      </c>
      <c r="G1061" s="9" t="s">
        <v>3021</v>
      </c>
    </row>
    <row r="1062" spans="1:7" x14ac:dyDescent="0.2">
      <c r="A1062" s="8">
        <v>1061</v>
      </c>
      <c r="B1062" s="8">
        <v>3226</v>
      </c>
      <c r="C1062" s="8" t="s">
        <v>3022</v>
      </c>
      <c r="D1062" s="8">
        <v>150000</v>
      </c>
      <c r="E1062" s="8">
        <v>1</v>
      </c>
      <c r="F1062" s="8" t="s">
        <v>3027</v>
      </c>
      <c r="G1062" s="8" t="s">
        <v>3023</v>
      </c>
    </row>
    <row r="1063" spans="1:7" x14ac:dyDescent="0.2">
      <c r="A1063" s="9">
        <v>1062</v>
      </c>
      <c r="B1063" s="9">
        <v>3229</v>
      </c>
      <c r="C1063" s="9" t="s">
        <v>3019</v>
      </c>
      <c r="D1063" s="9">
        <v>160000</v>
      </c>
      <c r="E1063" s="9">
        <v>1</v>
      </c>
      <c r="F1063" s="9" t="s">
        <v>3020</v>
      </c>
      <c r="G1063" s="9" t="s">
        <v>3021</v>
      </c>
    </row>
    <row r="1064" spans="1:7" x14ac:dyDescent="0.2">
      <c r="A1064" s="8">
        <v>1063</v>
      </c>
      <c r="B1064" s="8">
        <v>3230</v>
      </c>
      <c r="C1064" s="8" t="s">
        <v>3019</v>
      </c>
      <c r="D1064" s="8">
        <v>70000</v>
      </c>
      <c r="E1064" s="8">
        <v>4</v>
      </c>
      <c r="F1064" s="8" t="s">
        <v>3020</v>
      </c>
      <c r="G1064" s="8" t="s">
        <v>3021</v>
      </c>
    </row>
    <row r="1065" spans="1:7" x14ac:dyDescent="0.2">
      <c r="A1065" s="9">
        <v>1064</v>
      </c>
      <c r="B1065" s="9">
        <v>3238</v>
      </c>
      <c r="C1065" s="9" t="s">
        <v>3019</v>
      </c>
      <c r="D1065" s="9">
        <v>70000</v>
      </c>
      <c r="E1065" s="9">
        <v>4</v>
      </c>
      <c r="F1065" s="9" t="s">
        <v>3020</v>
      </c>
      <c r="G1065" s="9" t="s">
        <v>3021</v>
      </c>
    </row>
    <row r="1066" spans="1:7" x14ac:dyDescent="0.2">
      <c r="A1066" s="8">
        <v>1065</v>
      </c>
      <c r="B1066" s="8">
        <v>3243</v>
      </c>
      <c r="C1066" s="8" t="s">
        <v>3022</v>
      </c>
      <c r="D1066" s="8">
        <v>70000</v>
      </c>
      <c r="E1066" s="8">
        <v>4</v>
      </c>
      <c r="F1066" s="8" t="s">
        <v>3020</v>
      </c>
      <c r="G1066" s="8" t="s">
        <v>3021</v>
      </c>
    </row>
    <row r="1067" spans="1:7" x14ac:dyDescent="0.2">
      <c r="A1067" s="9">
        <v>1066</v>
      </c>
      <c r="B1067" s="9">
        <v>3246</v>
      </c>
      <c r="C1067" s="9" t="s">
        <v>3019</v>
      </c>
      <c r="D1067" s="9">
        <v>70000</v>
      </c>
      <c r="E1067" s="9">
        <v>4</v>
      </c>
      <c r="F1067" s="9" t="s">
        <v>3020</v>
      </c>
      <c r="G1067" s="9" t="s">
        <v>3021</v>
      </c>
    </row>
    <row r="1068" spans="1:7" x14ac:dyDescent="0.2">
      <c r="A1068" s="8">
        <v>1067</v>
      </c>
      <c r="B1068" s="8">
        <v>3248</v>
      </c>
      <c r="C1068" s="8" t="s">
        <v>3019</v>
      </c>
      <c r="D1068" s="8">
        <v>70000</v>
      </c>
      <c r="E1068" s="8">
        <v>4</v>
      </c>
      <c r="F1068" s="8" t="s">
        <v>3020</v>
      </c>
      <c r="G1068" s="8" t="s">
        <v>3021</v>
      </c>
    </row>
    <row r="1069" spans="1:7" x14ac:dyDescent="0.2">
      <c r="A1069" s="9">
        <v>1068</v>
      </c>
      <c r="B1069" s="9">
        <v>3249</v>
      </c>
      <c r="C1069" s="9" t="s">
        <v>3022</v>
      </c>
      <c r="D1069" s="9">
        <v>70000</v>
      </c>
      <c r="E1069" s="9">
        <v>4</v>
      </c>
      <c r="F1069" s="9" t="s">
        <v>3020</v>
      </c>
      <c r="G1069" s="9" t="s">
        <v>3021</v>
      </c>
    </row>
    <row r="1070" spans="1:7" x14ac:dyDescent="0.2">
      <c r="A1070" s="8">
        <v>1069</v>
      </c>
      <c r="B1070" s="8">
        <v>3251</v>
      </c>
      <c r="C1070" s="8" t="s">
        <v>3022</v>
      </c>
      <c r="D1070" s="8">
        <v>70000</v>
      </c>
      <c r="E1070" s="8">
        <v>4</v>
      </c>
      <c r="F1070" s="8" t="s">
        <v>3020</v>
      </c>
      <c r="G1070" s="8" t="s">
        <v>3021</v>
      </c>
    </row>
    <row r="1071" spans="1:7" x14ac:dyDescent="0.2">
      <c r="A1071" s="9">
        <v>1070</v>
      </c>
      <c r="B1071" s="9">
        <v>3252</v>
      </c>
      <c r="C1071" s="9" t="s">
        <v>3019</v>
      </c>
      <c r="D1071" s="9">
        <v>70000</v>
      </c>
      <c r="E1071" s="9">
        <v>4</v>
      </c>
      <c r="F1071" s="9" t="s">
        <v>3020</v>
      </c>
      <c r="G1071" s="9" t="s">
        <v>3023</v>
      </c>
    </row>
    <row r="1072" spans="1:7" x14ac:dyDescent="0.2">
      <c r="A1072" s="8">
        <v>1071</v>
      </c>
      <c r="B1072" s="8">
        <v>3255</v>
      </c>
      <c r="C1072" s="8" t="s">
        <v>3019</v>
      </c>
      <c r="D1072" s="8">
        <v>70000</v>
      </c>
      <c r="E1072" s="8">
        <v>4</v>
      </c>
      <c r="F1072" s="8" t="s">
        <v>3020</v>
      </c>
      <c r="G1072" s="8" t="s">
        <v>3021</v>
      </c>
    </row>
    <row r="1073" spans="1:7" x14ac:dyDescent="0.2">
      <c r="A1073" s="9">
        <v>1072</v>
      </c>
      <c r="B1073" s="9">
        <v>3257</v>
      </c>
      <c r="C1073" s="9" t="s">
        <v>3019</v>
      </c>
      <c r="D1073" s="9">
        <v>70000</v>
      </c>
      <c r="E1073" s="9">
        <v>4</v>
      </c>
      <c r="F1073" s="9" t="s">
        <v>3020</v>
      </c>
      <c r="G1073" s="9" t="s">
        <v>3021</v>
      </c>
    </row>
    <row r="1074" spans="1:7" x14ac:dyDescent="0.2">
      <c r="A1074" s="8">
        <v>1073</v>
      </c>
      <c r="B1074" s="8">
        <v>3258</v>
      </c>
      <c r="C1074" s="8" t="s">
        <v>3019</v>
      </c>
      <c r="D1074" s="8">
        <v>70000</v>
      </c>
      <c r="E1074" s="8">
        <v>4</v>
      </c>
      <c r="F1074" s="8" t="s">
        <v>3020</v>
      </c>
      <c r="G1074" s="8" t="s">
        <v>3021</v>
      </c>
    </row>
    <row r="1075" spans="1:7" x14ac:dyDescent="0.2">
      <c r="A1075" s="9">
        <v>1074</v>
      </c>
      <c r="B1075" s="9">
        <v>3261</v>
      </c>
      <c r="C1075" s="9" t="s">
        <v>3019</v>
      </c>
      <c r="D1075" s="9">
        <v>70000</v>
      </c>
      <c r="E1075" s="9">
        <v>4</v>
      </c>
      <c r="F1075" s="9" t="s">
        <v>3020</v>
      </c>
      <c r="G1075" s="9" t="s">
        <v>3021</v>
      </c>
    </row>
    <row r="1076" spans="1:7" x14ac:dyDescent="0.2">
      <c r="A1076" s="8">
        <v>1075</v>
      </c>
      <c r="B1076" s="8">
        <v>3264</v>
      </c>
      <c r="C1076" s="8" t="s">
        <v>3022</v>
      </c>
      <c r="D1076" s="8">
        <v>70000</v>
      </c>
      <c r="E1076" s="8">
        <v>4</v>
      </c>
      <c r="F1076" s="8" t="s">
        <v>3020</v>
      </c>
      <c r="G1076" s="8" t="s">
        <v>3021</v>
      </c>
    </row>
    <row r="1077" spans="1:7" x14ac:dyDescent="0.2">
      <c r="A1077" s="9">
        <v>1076</v>
      </c>
      <c r="B1077" s="9">
        <v>3266</v>
      </c>
      <c r="C1077" s="9" t="s">
        <v>3022</v>
      </c>
      <c r="D1077" s="9">
        <v>60000</v>
      </c>
      <c r="E1077" s="9">
        <v>4</v>
      </c>
      <c r="F1077" s="9" t="s">
        <v>3020</v>
      </c>
      <c r="G1077" s="9" t="s">
        <v>3021</v>
      </c>
    </row>
    <row r="1078" spans="1:7" x14ac:dyDescent="0.2">
      <c r="A1078" s="8">
        <v>1077</v>
      </c>
      <c r="B1078" s="8">
        <v>3269</v>
      </c>
      <c r="C1078" s="8" t="s">
        <v>3019</v>
      </c>
      <c r="D1078" s="8">
        <v>70000</v>
      </c>
      <c r="E1078" s="8">
        <v>5</v>
      </c>
      <c r="F1078" s="8" t="s">
        <v>3020</v>
      </c>
      <c r="G1078" s="8" t="s">
        <v>3021</v>
      </c>
    </row>
    <row r="1079" spans="1:7" x14ac:dyDescent="0.2">
      <c r="A1079" s="9">
        <v>1078</v>
      </c>
      <c r="B1079" s="9">
        <v>3275</v>
      </c>
      <c r="C1079" s="9" t="s">
        <v>3022</v>
      </c>
      <c r="D1079" s="9">
        <v>70000</v>
      </c>
      <c r="E1079" s="9">
        <v>5</v>
      </c>
      <c r="F1079" s="9" t="s">
        <v>3020</v>
      </c>
      <c r="G1079" s="9" t="s">
        <v>3021</v>
      </c>
    </row>
    <row r="1080" spans="1:7" x14ac:dyDescent="0.2">
      <c r="A1080" s="8">
        <v>1079</v>
      </c>
      <c r="B1080" s="8">
        <v>3279</v>
      </c>
      <c r="C1080" s="8" t="s">
        <v>3019</v>
      </c>
      <c r="D1080" s="8">
        <v>60000</v>
      </c>
      <c r="E1080" s="8">
        <v>4</v>
      </c>
      <c r="F1080" s="8" t="s">
        <v>3020</v>
      </c>
      <c r="G1080" s="8" t="s">
        <v>3021</v>
      </c>
    </row>
    <row r="1081" spans="1:7" x14ac:dyDescent="0.2">
      <c r="A1081" s="9">
        <v>1080</v>
      </c>
      <c r="B1081" s="9">
        <v>3283</v>
      </c>
      <c r="C1081" s="9" t="s">
        <v>3019</v>
      </c>
      <c r="D1081" s="9">
        <v>60000</v>
      </c>
      <c r="E1081" s="9">
        <v>4</v>
      </c>
      <c r="F1081" s="9" t="s">
        <v>3020</v>
      </c>
      <c r="G1081" s="9" t="s">
        <v>3023</v>
      </c>
    </row>
    <row r="1082" spans="1:7" x14ac:dyDescent="0.2">
      <c r="A1082" s="8">
        <v>1081</v>
      </c>
      <c r="B1082" s="8">
        <v>3284</v>
      </c>
      <c r="C1082" s="8" t="s">
        <v>3022</v>
      </c>
      <c r="D1082" s="8">
        <v>60000</v>
      </c>
      <c r="E1082" s="8">
        <v>4</v>
      </c>
      <c r="F1082" s="8" t="s">
        <v>3020</v>
      </c>
      <c r="G1082" s="8" t="s">
        <v>3021</v>
      </c>
    </row>
    <row r="1083" spans="1:7" x14ac:dyDescent="0.2">
      <c r="A1083" s="9">
        <v>1082</v>
      </c>
      <c r="B1083" s="9">
        <v>3285</v>
      </c>
      <c r="C1083" s="9" t="s">
        <v>3022</v>
      </c>
      <c r="D1083" s="9">
        <v>60000</v>
      </c>
      <c r="E1083" s="9">
        <v>5</v>
      </c>
      <c r="F1083" s="9" t="s">
        <v>3020</v>
      </c>
      <c r="G1083" s="9" t="s">
        <v>3021</v>
      </c>
    </row>
    <row r="1084" spans="1:7" x14ac:dyDescent="0.2">
      <c r="A1084" s="8">
        <v>1083</v>
      </c>
      <c r="B1084" s="8">
        <v>3287</v>
      </c>
      <c r="C1084" s="8" t="s">
        <v>3019</v>
      </c>
      <c r="D1084" s="8">
        <v>70000</v>
      </c>
      <c r="E1084" s="8">
        <v>5</v>
      </c>
      <c r="F1084" s="8" t="s">
        <v>3020</v>
      </c>
      <c r="G1084" s="8" t="s">
        <v>3021</v>
      </c>
    </row>
    <row r="1085" spans="1:7" x14ac:dyDescent="0.2">
      <c r="A1085" s="9">
        <v>1084</v>
      </c>
      <c r="B1085" s="9">
        <v>3303</v>
      </c>
      <c r="C1085" s="9" t="s">
        <v>3019</v>
      </c>
      <c r="D1085" s="9">
        <v>70000</v>
      </c>
      <c r="E1085" s="9">
        <v>4</v>
      </c>
      <c r="F1085" s="9" t="s">
        <v>3020</v>
      </c>
      <c r="G1085" s="9" t="s">
        <v>3021</v>
      </c>
    </row>
    <row r="1086" spans="1:7" x14ac:dyDescent="0.2">
      <c r="A1086" s="8">
        <v>1085</v>
      </c>
      <c r="B1086" s="8">
        <v>3306</v>
      </c>
      <c r="C1086" s="8" t="s">
        <v>3019</v>
      </c>
      <c r="D1086" s="8">
        <v>60000</v>
      </c>
      <c r="E1086" s="8">
        <v>5</v>
      </c>
      <c r="F1086" s="8" t="s">
        <v>3020</v>
      </c>
      <c r="G1086" s="8" t="s">
        <v>3023</v>
      </c>
    </row>
    <row r="1087" spans="1:7" x14ac:dyDescent="0.2">
      <c r="A1087" s="9">
        <v>1086</v>
      </c>
      <c r="B1087" s="9">
        <v>3307</v>
      </c>
      <c r="C1087" s="9" t="s">
        <v>3019</v>
      </c>
      <c r="D1087" s="9">
        <v>60000</v>
      </c>
      <c r="E1087" s="9">
        <v>2</v>
      </c>
      <c r="F1087" s="9" t="s">
        <v>3020</v>
      </c>
      <c r="G1087" s="9" t="s">
        <v>3021</v>
      </c>
    </row>
    <row r="1088" spans="1:7" x14ac:dyDescent="0.2">
      <c r="A1088" s="8">
        <v>1087</v>
      </c>
      <c r="B1088" s="8">
        <v>3309</v>
      </c>
      <c r="C1088" s="8" t="s">
        <v>3022</v>
      </c>
      <c r="D1088" s="8">
        <v>60000</v>
      </c>
      <c r="E1088" s="8">
        <v>2</v>
      </c>
      <c r="F1088" s="8" t="s">
        <v>3020</v>
      </c>
      <c r="G1088" s="8" t="s">
        <v>3021</v>
      </c>
    </row>
    <row r="1089" spans="1:7" x14ac:dyDescent="0.2">
      <c r="A1089" s="9">
        <v>1088</v>
      </c>
      <c r="B1089" s="9">
        <v>3310</v>
      </c>
      <c r="C1089" s="9" t="s">
        <v>3022</v>
      </c>
      <c r="D1089" s="9">
        <v>70000</v>
      </c>
      <c r="E1089" s="9">
        <v>4</v>
      </c>
      <c r="F1089" s="9" t="s">
        <v>3020</v>
      </c>
      <c r="G1089" s="9" t="s">
        <v>3021</v>
      </c>
    </row>
    <row r="1090" spans="1:7" x14ac:dyDescent="0.2">
      <c r="A1090" s="8">
        <v>1089</v>
      </c>
      <c r="B1090" s="8">
        <v>3311</v>
      </c>
      <c r="C1090" s="8" t="s">
        <v>3022</v>
      </c>
      <c r="D1090" s="8">
        <v>70000</v>
      </c>
      <c r="E1090" s="8">
        <v>4</v>
      </c>
      <c r="F1090" s="8" t="s">
        <v>3020</v>
      </c>
      <c r="G1090" s="8" t="s">
        <v>3021</v>
      </c>
    </row>
    <row r="1091" spans="1:7" x14ac:dyDescent="0.2">
      <c r="A1091" s="9">
        <v>1090</v>
      </c>
      <c r="B1091" s="9">
        <v>3314</v>
      </c>
      <c r="C1091" s="9" t="s">
        <v>3019</v>
      </c>
      <c r="D1091" s="9">
        <v>70000</v>
      </c>
      <c r="E1091" s="9">
        <v>4</v>
      </c>
      <c r="F1091" s="9" t="s">
        <v>3020</v>
      </c>
      <c r="G1091" s="9" t="s">
        <v>3021</v>
      </c>
    </row>
    <row r="1092" spans="1:7" x14ac:dyDescent="0.2">
      <c r="A1092" s="8">
        <v>1091</v>
      </c>
      <c r="B1092" s="8">
        <v>3319</v>
      </c>
      <c r="C1092" s="8" t="s">
        <v>3019</v>
      </c>
      <c r="D1092" s="8">
        <v>40000</v>
      </c>
      <c r="E1092" s="8">
        <v>2</v>
      </c>
      <c r="F1092" s="8" t="s">
        <v>3025</v>
      </c>
      <c r="G1092" s="8" t="s">
        <v>3021</v>
      </c>
    </row>
    <row r="1093" spans="1:7" x14ac:dyDescent="0.2">
      <c r="A1093" s="9">
        <v>1092</v>
      </c>
      <c r="B1093" s="9">
        <v>3320</v>
      </c>
      <c r="C1093" s="9" t="s">
        <v>3019</v>
      </c>
      <c r="D1093" s="9">
        <v>40000</v>
      </c>
      <c r="E1093" s="9">
        <v>2</v>
      </c>
      <c r="F1093" s="9" t="s">
        <v>3025</v>
      </c>
      <c r="G1093" s="9" t="s">
        <v>3021</v>
      </c>
    </row>
    <row r="1094" spans="1:7" x14ac:dyDescent="0.2">
      <c r="A1094" s="8">
        <v>1093</v>
      </c>
      <c r="B1094" s="8">
        <v>3324</v>
      </c>
      <c r="C1094" s="8" t="s">
        <v>3019</v>
      </c>
      <c r="D1094" s="8">
        <v>40000</v>
      </c>
      <c r="E1094" s="8">
        <v>2</v>
      </c>
      <c r="F1094" s="8" t="s">
        <v>3025</v>
      </c>
      <c r="G1094" s="8" t="s">
        <v>3021</v>
      </c>
    </row>
    <row r="1095" spans="1:7" x14ac:dyDescent="0.2">
      <c r="A1095" s="9">
        <v>1094</v>
      </c>
      <c r="B1095" s="9">
        <v>3325</v>
      </c>
      <c r="C1095" s="9" t="s">
        <v>3019</v>
      </c>
      <c r="D1095" s="9">
        <v>60000</v>
      </c>
      <c r="E1095" s="9">
        <v>2</v>
      </c>
      <c r="F1095" s="9" t="s">
        <v>3024</v>
      </c>
      <c r="G1095" s="9" t="s">
        <v>3021</v>
      </c>
    </row>
    <row r="1096" spans="1:7" x14ac:dyDescent="0.2">
      <c r="A1096" s="8">
        <v>1095</v>
      </c>
      <c r="B1096" s="8">
        <v>3327</v>
      </c>
      <c r="C1096" s="8" t="s">
        <v>3019</v>
      </c>
      <c r="D1096" s="8">
        <v>60000</v>
      </c>
      <c r="E1096" s="8">
        <v>2</v>
      </c>
      <c r="F1096" s="8" t="s">
        <v>3020</v>
      </c>
      <c r="G1096" s="8" t="s">
        <v>3021</v>
      </c>
    </row>
    <row r="1097" spans="1:7" x14ac:dyDescent="0.2">
      <c r="A1097" s="9">
        <v>1096</v>
      </c>
      <c r="B1097" s="9">
        <v>3331</v>
      </c>
      <c r="C1097" s="9" t="s">
        <v>3019</v>
      </c>
      <c r="D1097" s="9">
        <v>60000</v>
      </c>
      <c r="E1097" s="9">
        <v>2</v>
      </c>
      <c r="F1097" s="9" t="s">
        <v>3020</v>
      </c>
      <c r="G1097" s="9" t="s">
        <v>3021</v>
      </c>
    </row>
    <row r="1098" spans="1:7" x14ac:dyDescent="0.2">
      <c r="A1098" s="8">
        <v>1097</v>
      </c>
      <c r="B1098" s="8">
        <v>3338</v>
      </c>
      <c r="C1098" s="8" t="s">
        <v>3019</v>
      </c>
      <c r="D1098" s="8">
        <v>60000</v>
      </c>
      <c r="E1098" s="8">
        <v>2</v>
      </c>
      <c r="F1098" s="8" t="s">
        <v>3020</v>
      </c>
      <c r="G1098" s="8" t="s">
        <v>3023</v>
      </c>
    </row>
    <row r="1099" spans="1:7" x14ac:dyDescent="0.2">
      <c r="A1099" s="9">
        <v>1098</v>
      </c>
      <c r="B1099" s="9">
        <v>3339</v>
      </c>
      <c r="C1099" s="9" t="s">
        <v>3022</v>
      </c>
      <c r="D1099" s="9">
        <v>60000</v>
      </c>
      <c r="E1099" s="9">
        <v>2</v>
      </c>
      <c r="F1099" s="9" t="s">
        <v>3024</v>
      </c>
      <c r="G1099" s="9" t="s">
        <v>3021</v>
      </c>
    </row>
    <row r="1100" spans="1:7" x14ac:dyDescent="0.2">
      <c r="A1100" s="8">
        <v>1099</v>
      </c>
      <c r="B1100" s="8">
        <v>3340</v>
      </c>
      <c r="C1100" s="8" t="s">
        <v>3022</v>
      </c>
      <c r="D1100" s="8">
        <v>60000</v>
      </c>
      <c r="E1100" s="8">
        <v>2</v>
      </c>
      <c r="F1100" s="8" t="s">
        <v>3024</v>
      </c>
      <c r="G1100" s="8" t="s">
        <v>3021</v>
      </c>
    </row>
    <row r="1101" spans="1:7" x14ac:dyDescent="0.2">
      <c r="A1101" s="9">
        <v>1100</v>
      </c>
      <c r="B1101" s="9">
        <v>3342</v>
      </c>
      <c r="C1101" s="9" t="s">
        <v>3022</v>
      </c>
      <c r="D1101" s="9">
        <v>60000</v>
      </c>
      <c r="E1101" s="9">
        <v>2</v>
      </c>
      <c r="F1101" s="9" t="s">
        <v>3024</v>
      </c>
      <c r="G1101" s="9" t="s">
        <v>3023</v>
      </c>
    </row>
    <row r="1102" spans="1:7" x14ac:dyDescent="0.2">
      <c r="A1102" s="8">
        <v>1101</v>
      </c>
      <c r="B1102" s="8">
        <v>3344</v>
      </c>
      <c r="C1102" s="8" t="s">
        <v>3022</v>
      </c>
      <c r="D1102" s="8">
        <v>60000</v>
      </c>
      <c r="E1102" s="8">
        <v>2</v>
      </c>
      <c r="F1102" s="8" t="s">
        <v>3020</v>
      </c>
      <c r="G1102" s="8" t="s">
        <v>3021</v>
      </c>
    </row>
    <row r="1103" spans="1:7" x14ac:dyDescent="0.2">
      <c r="A1103" s="9">
        <v>1102</v>
      </c>
      <c r="B1103" s="9">
        <v>3347</v>
      </c>
      <c r="C1103" s="9" t="s">
        <v>3022</v>
      </c>
      <c r="D1103" s="9">
        <v>70000</v>
      </c>
      <c r="E1103" s="9">
        <v>4</v>
      </c>
      <c r="F1103" s="9" t="s">
        <v>3024</v>
      </c>
      <c r="G1103" s="9" t="s">
        <v>3021</v>
      </c>
    </row>
    <row r="1104" spans="1:7" x14ac:dyDescent="0.2">
      <c r="A1104" s="8">
        <v>1103</v>
      </c>
      <c r="B1104" s="8">
        <v>3350</v>
      </c>
      <c r="C1104" s="8" t="s">
        <v>3019</v>
      </c>
      <c r="D1104" s="8">
        <v>70000</v>
      </c>
      <c r="E1104" s="8">
        <v>4</v>
      </c>
      <c r="F1104" s="8" t="s">
        <v>3024</v>
      </c>
      <c r="G1104" s="8" t="s">
        <v>3021</v>
      </c>
    </row>
    <row r="1105" spans="1:7" x14ac:dyDescent="0.2">
      <c r="A1105" s="9">
        <v>1104</v>
      </c>
      <c r="B1105" s="9">
        <v>3351</v>
      </c>
      <c r="C1105" s="9" t="s">
        <v>3019</v>
      </c>
      <c r="D1105" s="9">
        <v>70000</v>
      </c>
      <c r="E1105" s="9">
        <v>4</v>
      </c>
      <c r="F1105" s="9" t="s">
        <v>3024</v>
      </c>
      <c r="G1105" s="9" t="s">
        <v>3021</v>
      </c>
    </row>
    <row r="1106" spans="1:7" x14ac:dyDescent="0.2">
      <c r="A1106" s="8">
        <v>1105</v>
      </c>
      <c r="B1106" s="8">
        <v>3354</v>
      </c>
      <c r="C1106" s="8" t="s">
        <v>3019</v>
      </c>
      <c r="D1106" s="8">
        <v>70000</v>
      </c>
      <c r="E1106" s="8">
        <v>4</v>
      </c>
      <c r="F1106" s="8" t="s">
        <v>3024</v>
      </c>
      <c r="G1106" s="8" t="s">
        <v>3021</v>
      </c>
    </row>
    <row r="1107" spans="1:7" x14ac:dyDescent="0.2">
      <c r="A1107" s="9">
        <v>1106</v>
      </c>
      <c r="B1107" s="9">
        <v>3355</v>
      </c>
      <c r="C1107" s="9" t="s">
        <v>3022</v>
      </c>
      <c r="D1107" s="9">
        <v>70000</v>
      </c>
      <c r="E1107" s="9">
        <v>5</v>
      </c>
      <c r="F1107" s="9" t="s">
        <v>3024</v>
      </c>
      <c r="G1107" s="9" t="s">
        <v>3021</v>
      </c>
    </row>
    <row r="1108" spans="1:7" x14ac:dyDescent="0.2">
      <c r="A1108" s="8">
        <v>1107</v>
      </c>
      <c r="B1108" s="8">
        <v>3356</v>
      </c>
      <c r="C1108" s="8" t="s">
        <v>3019</v>
      </c>
      <c r="D1108" s="8">
        <v>40000</v>
      </c>
      <c r="E1108" s="8">
        <v>2</v>
      </c>
      <c r="F1108" s="8" t="s">
        <v>3026</v>
      </c>
      <c r="G1108" s="8" t="s">
        <v>3021</v>
      </c>
    </row>
    <row r="1109" spans="1:7" x14ac:dyDescent="0.2">
      <c r="A1109" s="9">
        <v>1108</v>
      </c>
      <c r="B1109" s="9">
        <v>3359</v>
      </c>
      <c r="C1109" s="9" t="s">
        <v>3019</v>
      </c>
      <c r="D1109" s="9">
        <v>40000</v>
      </c>
      <c r="E1109" s="9">
        <v>2</v>
      </c>
      <c r="F1109" s="9" t="s">
        <v>3026</v>
      </c>
      <c r="G1109" s="9" t="s">
        <v>3021</v>
      </c>
    </row>
    <row r="1110" spans="1:7" x14ac:dyDescent="0.2">
      <c r="A1110" s="8">
        <v>1109</v>
      </c>
      <c r="B1110" s="8">
        <v>3360</v>
      </c>
      <c r="C1110" s="8" t="s">
        <v>3019</v>
      </c>
      <c r="D1110" s="8">
        <v>60000</v>
      </c>
      <c r="E1110" s="8">
        <v>2</v>
      </c>
      <c r="F1110" s="8" t="s">
        <v>3024</v>
      </c>
      <c r="G1110" s="8" t="s">
        <v>3021</v>
      </c>
    </row>
    <row r="1111" spans="1:7" x14ac:dyDescent="0.2">
      <c r="A1111" s="9">
        <v>1110</v>
      </c>
      <c r="B1111" s="9">
        <v>3361</v>
      </c>
      <c r="C1111" s="9" t="s">
        <v>3022</v>
      </c>
      <c r="D1111" s="9">
        <v>60000</v>
      </c>
      <c r="E1111" s="9">
        <v>2</v>
      </c>
      <c r="F1111" s="9" t="s">
        <v>3024</v>
      </c>
      <c r="G1111" s="9" t="s">
        <v>3021</v>
      </c>
    </row>
    <row r="1112" spans="1:7" x14ac:dyDescent="0.2">
      <c r="A1112" s="8">
        <v>1111</v>
      </c>
      <c r="B1112" s="8">
        <v>3366</v>
      </c>
      <c r="C1112" s="8" t="s">
        <v>3019</v>
      </c>
      <c r="D1112" s="8">
        <v>60000</v>
      </c>
      <c r="E1112" s="8">
        <v>2</v>
      </c>
      <c r="F1112" s="8" t="s">
        <v>3024</v>
      </c>
      <c r="G1112" s="8" t="s">
        <v>3021</v>
      </c>
    </row>
    <row r="1113" spans="1:7" x14ac:dyDescent="0.2">
      <c r="A1113" s="9">
        <v>1112</v>
      </c>
      <c r="B1113" s="9">
        <v>3367</v>
      </c>
      <c r="C1113" s="9" t="s">
        <v>3019</v>
      </c>
      <c r="D1113" s="9">
        <v>60000</v>
      </c>
      <c r="E1113" s="9">
        <v>2</v>
      </c>
      <c r="F1113" s="9" t="s">
        <v>3024</v>
      </c>
      <c r="G1113" s="9" t="s">
        <v>3021</v>
      </c>
    </row>
    <row r="1114" spans="1:7" x14ac:dyDescent="0.2">
      <c r="A1114" s="8">
        <v>1113</v>
      </c>
      <c r="B1114" s="8">
        <v>3369</v>
      </c>
      <c r="C1114" s="8" t="s">
        <v>3019</v>
      </c>
      <c r="D1114" s="8">
        <v>70000</v>
      </c>
      <c r="E1114" s="8">
        <v>4</v>
      </c>
      <c r="F1114" s="8" t="s">
        <v>3024</v>
      </c>
      <c r="G1114" s="8" t="s">
        <v>3021</v>
      </c>
    </row>
    <row r="1115" spans="1:7" x14ac:dyDescent="0.2">
      <c r="A1115" s="9">
        <v>1114</v>
      </c>
      <c r="B1115" s="9">
        <v>3374</v>
      </c>
      <c r="C1115" s="9" t="s">
        <v>3019</v>
      </c>
      <c r="D1115" s="9">
        <v>70000</v>
      </c>
      <c r="E1115" s="9">
        <v>2</v>
      </c>
      <c r="F1115" s="9" t="s">
        <v>3025</v>
      </c>
      <c r="G1115" s="9" t="s">
        <v>3021</v>
      </c>
    </row>
    <row r="1116" spans="1:7" x14ac:dyDescent="0.2">
      <c r="A1116" s="8">
        <v>1115</v>
      </c>
      <c r="B1116" s="8">
        <v>3379</v>
      </c>
      <c r="C1116" s="8" t="s">
        <v>3019</v>
      </c>
      <c r="D1116" s="8">
        <v>70000</v>
      </c>
      <c r="E1116" s="8">
        <v>2</v>
      </c>
      <c r="F1116" s="8" t="s">
        <v>3025</v>
      </c>
      <c r="G1116" s="8" t="s">
        <v>3021</v>
      </c>
    </row>
    <row r="1117" spans="1:7" x14ac:dyDescent="0.2">
      <c r="A1117" s="9">
        <v>1116</v>
      </c>
      <c r="B1117" s="9">
        <v>3380</v>
      </c>
      <c r="C1117" s="9" t="s">
        <v>3022</v>
      </c>
      <c r="D1117" s="9">
        <v>70000</v>
      </c>
      <c r="E1117" s="9">
        <v>2</v>
      </c>
      <c r="F1117" s="9" t="s">
        <v>3025</v>
      </c>
      <c r="G1117" s="9" t="s">
        <v>3021</v>
      </c>
    </row>
    <row r="1118" spans="1:7" x14ac:dyDescent="0.2">
      <c r="A1118" s="8">
        <v>1117</v>
      </c>
      <c r="B1118" s="8">
        <v>3381</v>
      </c>
      <c r="C1118" s="8" t="s">
        <v>3022</v>
      </c>
      <c r="D1118" s="8">
        <v>70000</v>
      </c>
      <c r="E1118" s="8">
        <v>2</v>
      </c>
      <c r="F1118" s="8" t="s">
        <v>3025</v>
      </c>
      <c r="G1118" s="8" t="s">
        <v>3021</v>
      </c>
    </row>
    <row r="1119" spans="1:7" x14ac:dyDescent="0.2">
      <c r="A1119" s="9">
        <v>1118</v>
      </c>
      <c r="B1119" s="9">
        <v>3385</v>
      </c>
      <c r="C1119" s="9" t="s">
        <v>3019</v>
      </c>
      <c r="D1119" s="9">
        <v>60000</v>
      </c>
      <c r="E1119" s="9">
        <v>2</v>
      </c>
      <c r="F1119" s="9" t="s">
        <v>3024</v>
      </c>
      <c r="G1119" s="9" t="s">
        <v>3021</v>
      </c>
    </row>
    <row r="1120" spans="1:7" x14ac:dyDescent="0.2">
      <c r="A1120" s="8">
        <v>1119</v>
      </c>
      <c r="B1120" s="8">
        <v>3386</v>
      </c>
      <c r="C1120" s="8" t="s">
        <v>3019</v>
      </c>
      <c r="D1120" s="8">
        <v>60000</v>
      </c>
      <c r="E1120" s="8">
        <v>2</v>
      </c>
      <c r="F1120" s="8" t="s">
        <v>3024</v>
      </c>
      <c r="G1120" s="8" t="s">
        <v>3021</v>
      </c>
    </row>
    <row r="1121" spans="1:7" x14ac:dyDescent="0.2">
      <c r="A1121" s="9">
        <v>1120</v>
      </c>
      <c r="B1121" s="9">
        <v>3393</v>
      </c>
      <c r="C1121" s="9" t="s">
        <v>3019</v>
      </c>
      <c r="D1121" s="9">
        <v>60000</v>
      </c>
      <c r="E1121" s="9">
        <v>2</v>
      </c>
      <c r="F1121" s="9" t="s">
        <v>3024</v>
      </c>
      <c r="G1121" s="9" t="s">
        <v>3023</v>
      </c>
    </row>
    <row r="1122" spans="1:7" x14ac:dyDescent="0.2">
      <c r="A1122" s="8">
        <v>1121</v>
      </c>
      <c r="B1122" s="8">
        <v>3397</v>
      </c>
      <c r="C1122" s="8" t="s">
        <v>3019</v>
      </c>
      <c r="D1122" s="8">
        <v>60000</v>
      </c>
      <c r="E1122" s="8">
        <v>3</v>
      </c>
      <c r="F1122" s="8" t="s">
        <v>3025</v>
      </c>
      <c r="G1122" s="8" t="s">
        <v>3021</v>
      </c>
    </row>
    <row r="1123" spans="1:7" x14ac:dyDescent="0.2">
      <c r="A1123" s="9">
        <v>1122</v>
      </c>
      <c r="B1123" s="9">
        <v>3399</v>
      </c>
      <c r="C1123" s="9" t="s">
        <v>3022</v>
      </c>
      <c r="D1123" s="9">
        <v>60000</v>
      </c>
      <c r="E1123" s="9">
        <v>3</v>
      </c>
      <c r="F1123" s="9" t="s">
        <v>3025</v>
      </c>
      <c r="G1123" s="9" t="s">
        <v>3021</v>
      </c>
    </row>
    <row r="1124" spans="1:7" x14ac:dyDescent="0.2">
      <c r="A1124" s="8">
        <v>1123</v>
      </c>
      <c r="B1124" s="8">
        <v>3400</v>
      </c>
      <c r="C1124" s="8" t="s">
        <v>3019</v>
      </c>
      <c r="D1124" s="8">
        <v>70000</v>
      </c>
      <c r="E1124" s="8">
        <v>4</v>
      </c>
      <c r="F1124" s="8" t="s">
        <v>3024</v>
      </c>
      <c r="G1124" s="8" t="s">
        <v>3021</v>
      </c>
    </row>
    <row r="1125" spans="1:7" x14ac:dyDescent="0.2">
      <c r="A1125" s="9">
        <v>1124</v>
      </c>
      <c r="B1125" s="9">
        <v>3403</v>
      </c>
      <c r="C1125" s="9" t="s">
        <v>3019</v>
      </c>
      <c r="D1125" s="9">
        <v>170000</v>
      </c>
      <c r="E1125" s="9">
        <v>2</v>
      </c>
      <c r="F1125" s="9" t="s">
        <v>3020</v>
      </c>
      <c r="G1125" s="9" t="s">
        <v>3021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3" sqref="C13"/>
    </sheetView>
  </sheetViews>
  <sheetFormatPr defaultRowHeight="14.25" x14ac:dyDescent="0.2"/>
  <cols>
    <col min="2" max="2" width="19.875" customWidth="1"/>
    <col min="3" max="3" width="16.25" customWidth="1"/>
    <col min="4" max="4" width="8.875" customWidth="1"/>
    <col min="5" max="5" width="11.25" customWidth="1"/>
  </cols>
  <sheetData>
    <row r="3" spans="2:5" x14ac:dyDescent="0.2">
      <c r="B3" s="11" t="s">
        <v>3230</v>
      </c>
      <c r="C3" s="11" t="s">
        <v>3031</v>
      </c>
    </row>
    <row r="4" spans="2:5" x14ac:dyDescent="0.2">
      <c r="B4" s="11" t="s">
        <v>3028</v>
      </c>
      <c r="C4" t="s">
        <v>3019</v>
      </c>
      <c r="D4" t="s">
        <v>3022</v>
      </c>
      <c r="E4" t="s">
        <v>3029</v>
      </c>
    </row>
    <row r="5" spans="2:5" x14ac:dyDescent="0.2">
      <c r="B5" s="12" t="s">
        <v>3020</v>
      </c>
      <c r="C5" s="14">
        <v>12400000</v>
      </c>
      <c r="D5" s="14">
        <v>9910000</v>
      </c>
      <c r="E5" s="14">
        <v>22310000</v>
      </c>
    </row>
    <row r="6" spans="2:5" x14ac:dyDescent="0.2">
      <c r="B6" s="12" t="s">
        <v>3027</v>
      </c>
      <c r="C6" s="14">
        <v>11110000</v>
      </c>
      <c r="D6" s="14">
        <v>5750000</v>
      </c>
      <c r="E6" s="14">
        <v>16860000</v>
      </c>
    </row>
    <row r="7" spans="2:5" x14ac:dyDescent="0.2">
      <c r="B7" s="12" t="s">
        <v>3025</v>
      </c>
      <c r="C7" s="14">
        <v>3960000</v>
      </c>
      <c r="D7" s="14">
        <v>3860000</v>
      </c>
      <c r="E7" s="14">
        <v>7820000</v>
      </c>
    </row>
    <row r="8" spans="2:5" x14ac:dyDescent="0.2">
      <c r="B8" s="12" t="s">
        <v>3024</v>
      </c>
      <c r="C8" s="14">
        <v>10930000</v>
      </c>
      <c r="D8" s="14">
        <v>7490000</v>
      </c>
      <c r="E8" s="14">
        <v>18420000</v>
      </c>
    </row>
    <row r="9" spans="2:5" x14ac:dyDescent="0.2">
      <c r="B9" s="12" t="s">
        <v>3026</v>
      </c>
      <c r="C9" s="14">
        <v>1040000</v>
      </c>
      <c r="D9" s="14">
        <v>770000</v>
      </c>
      <c r="E9" s="14">
        <v>1810000</v>
      </c>
    </row>
    <row r="10" spans="2:5" x14ac:dyDescent="0.2">
      <c r="B10" s="12" t="s">
        <v>3029</v>
      </c>
      <c r="C10" s="14">
        <v>39440000</v>
      </c>
      <c r="D10" s="14">
        <v>27780000</v>
      </c>
      <c r="E10" s="14">
        <v>67220000</v>
      </c>
    </row>
    <row r="13" spans="2:5" x14ac:dyDescent="0.2">
      <c r="B13" s="12"/>
      <c r="C13" s="14"/>
      <c r="D13" s="14"/>
    </row>
    <row r="14" spans="2:5" x14ac:dyDescent="0.2">
      <c r="B14" s="12"/>
      <c r="C14" s="14"/>
      <c r="D14" s="14"/>
    </row>
    <row r="15" spans="2:5" x14ac:dyDescent="0.2">
      <c r="B15" s="12"/>
      <c r="C15" s="14"/>
      <c r="D15" s="14"/>
    </row>
    <row r="16" spans="2:5" x14ac:dyDescent="0.2">
      <c r="B16" s="12"/>
      <c r="C16" s="14"/>
      <c r="D16" s="14"/>
    </row>
    <row r="17" spans="2:4" x14ac:dyDescent="0.2">
      <c r="B17" s="12"/>
      <c r="C17" s="14"/>
      <c r="D17" s="1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F17" sqref="F17"/>
    </sheetView>
  </sheetViews>
  <sheetFormatPr defaultRowHeight="14.25" x14ac:dyDescent="0.2"/>
  <cols>
    <col min="2" max="2" width="16.375" customWidth="1"/>
    <col min="3" max="3" width="16.25" customWidth="1"/>
    <col min="4" max="4" width="9.875" customWidth="1"/>
    <col min="5" max="5" width="11.25" customWidth="1"/>
    <col min="6" max="6" width="13.875" customWidth="1"/>
    <col min="7" max="7" width="15.5" bestFit="1" customWidth="1"/>
    <col min="8" max="8" width="9.875" bestFit="1" customWidth="1"/>
  </cols>
  <sheetData>
    <row r="3" spans="2:5" x14ac:dyDescent="0.2">
      <c r="B3" s="11" t="s">
        <v>3030</v>
      </c>
      <c r="C3" s="11" t="s">
        <v>3031</v>
      </c>
    </row>
    <row r="4" spans="2:5" x14ac:dyDescent="0.2">
      <c r="B4" s="11" t="s">
        <v>3028</v>
      </c>
      <c r="C4" t="s">
        <v>3019</v>
      </c>
      <c r="D4" t="s">
        <v>3022</v>
      </c>
      <c r="E4" t="s">
        <v>3029</v>
      </c>
    </row>
    <row r="5" spans="2:5" x14ac:dyDescent="0.2">
      <c r="B5" s="12" t="s">
        <v>4</v>
      </c>
      <c r="C5" s="14"/>
      <c r="D5" s="14"/>
      <c r="E5" s="14"/>
    </row>
    <row r="6" spans="2:5" x14ac:dyDescent="0.2">
      <c r="B6" s="13">
        <v>10000</v>
      </c>
      <c r="C6" s="14">
        <v>31997.77</v>
      </c>
      <c r="D6" s="14">
        <v>21418.59</v>
      </c>
      <c r="E6" s="14">
        <v>53416.36</v>
      </c>
    </row>
    <row r="7" spans="2:5" x14ac:dyDescent="0.2">
      <c r="B7" s="13">
        <v>20000</v>
      </c>
      <c r="C7" s="14">
        <v>10891.22</v>
      </c>
      <c r="D7" s="14">
        <v>1371.36</v>
      </c>
      <c r="E7" s="14">
        <v>12262.58</v>
      </c>
    </row>
    <row r="8" spans="2:5" x14ac:dyDescent="0.2">
      <c r="B8" s="13">
        <v>30000</v>
      </c>
      <c r="C8" s="14">
        <v>25326.89</v>
      </c>
      <c r="D8" s="14">
        <v>57913.09</v>
      </c>
      <c r="E8" s="14">
        <v>83239.98</v>
      </c>
    </row>
    <row r="9" spans="2:5" x14ac:dyDescent="0.2">
      <c r="B9" s="13">
        <v>40000</v>
      </c>
      <c r="C9" s="14">
        <v>43761.440000000002</v>
      </c>
      <c r="D9" s="14">
        <v>34538.21</v>
      </c>
      <c r="E9" s="14">
        <v>78299.649999999994</v>
      </c>
    </row>
    <row r="10" spans="2:5" x14ac:dyDescent="0.2">
      <c r="B10" s="13">
        <v>50000</v>
      </c>
      <c r="C10" s="14">
        <v>18465.32</v>
      </c>
      <c r="D10" s="14">
        <v>18837.23</v>
      </c>
      <c r="E10" s="14">
        <v>37302.550000000003</v>
      </c>
    </row>
    <row r="11" spans="2:5" x14ac:dyDescent="0.2">
      <c r="B11" s="13">
        <v>60000</v>
      </c>
      <c r="C11" s="14">
        <v>96186.33</v>
      </c>
      <c r="D11" s="14">
        <v>56017.36</v>
      </c>
      <c r="E11" s="14">
        <v>152203.69</v>
      </c>
    </row>
    <row r="12" spans="2:5" x14ac:dyDescent="0.2">
      <c r="B12" s="13">
        <v>70000</v>
      </c>
      <c r="C12" s="14">
        <v>62898.89</v>
      </c>
      <c r="D12" s="14">
        <v>30273.64</v>
      </c>
      <c r="E12" s="14">
        <v>93172.53</v>
      </c>
    </row>
    <row r="13" spans="2:5" x14ac:dyDescent="0.2">
      <c r="B13" s="13">
        <v>80000</v>
      </c>
      <c r="C13" s="14">
        <v>24659.39</v>
      </c>
      <c r="D13" s="14">
        <v>40382.74</v>
      </c>
      <c r="E13" s="14">
        <v>65042.13</v>
      </c>
    </row>
    <row r="14" spans="2:5" x14ac:dyDescent="0.2">
      <c r="B14" s="13">
        <v>90000</v>
      </c>
      <c r="C14" s="14">
        <v>18351.97</v>
      </c>
      <c r="D14" s="14">
        <v>2155.8000000000002</v>
      </c>
      <c r="E14" s="14">
        <v>20507.77</v>
      </c>
    </row>
    <row r="15" spans="2:5" x14ac:dyDescent="0.2">
      <c r="B15" s="13">
        <v>100000</v>
      </c>
      <c r="C15" s="14">
        <v>5009.04</v>
      </c>
      <c r="D15" s="14"/>
      <c r="E15" s="14">
        <v>5009.04</v>
      </c>
    </row>
    <row r="16" spans="2:5" x14ac:dyDescent="0.2">
      <c r="B16" s="13">
        <v>110000</v>
      </c>
      <c r="C16" s="14">
        <v>5192.12</v>
      </c>
      <c r="D16" s="14">
        <v>31.24</v>
      </c>
      <c r="E16" s="14">
        <v>5223.3599999999997</v>
      </c>
    </row>
    <row r="17" spans="2:5" x14ac:dyDescent="0.2">
      <c r="B17" s="13">
        <v>120000</v>
      </c>
      <c r="C17" s="14">
        <v>1316.84</v>
      </c>
      <c r="D17" s="14">
        <v>2227.23</v>
      </c>
      <c r="E17" s="14">
        <v>3544.07</v>
      </c>
    </row>
    <row r="18" spans="2:5" x14ac:dyDescent="0.2">
      <c r="B18" s="13">
        <v>130000</v>
      </c>
      <c r="C18" s="14">
        <v>1815.74</v>
      </c>
      <c r="D18" s="14">
        <v>6219.98</v>
      </c>
      <c r="E18" s="14">
        <v>8035.72</v>
      </c>
    </row>
    <row r="19" spans="2:5" x14ac:dyDescent="0.2">
      <c r="B19" s="13">
        <v>150000</v>
      </c>
      <c r="C19" s="14"/>
      <c r="D19" s="14">
        <v>12.9</v>
      </c>
      <c r="E19" s="14">
        <v>12.9</v>
      </c>
    </row>
    <row r="20" spans="2:5" x14ac:dyDescent="0.2">
      <c r="B20" s="13">
        <v>160000</v>
      </c>
      <c r="C20" s="14">
        <v>313.63</v>
      </c>
      <c r="D20" s="14">
        <v>1287.17</v>
      </c>
      <c r="E20" s="14">
        <v>1600.8</v>
      </c>
    </row>
    <row r="21" spans="2:5" x14ac:dyDescent="0.2">
      <c r="B21" s="13">
        <v>170000</v>
      </c>
      <c r="C21" s="14">
        <v>705.62</v>
      </c>
      <c r="D21" s="14"/>
      <c r="E21" s="14">
        <v>705.62</v>
      </c>
    </row>
    <row r="22" spans="2:5" x14ac:dyDescent="0.2">
      <c r="B22" s="12" t="s">
        <v>24</v>
      </c>
      <c r="C22" s="14"/>
      <c r="D22" s="14"/>
      <c r="E22" s="14"/>
    </row>
    <row r="23" spans="2:5" x14ac:dyDescent="0.2">
      <c r="B23" s="13">
        <v>10000</v>
      </c>
      <c r="C23" s="14">
        <v>6173.07</v>
      </c>
      <c r="D23" s="14">
        <v>41416.46</v>
      </c>
      <c r="E23" s="14">
        <v>47589.53</v>
      </c>
    </row>
    <row r="24" spans="2:5" x14ac:dyDescent="0.2">
      <c r="B24" s="13">
        <v>20000</v>
      </c>
      <c r="C24" s="14">
        <v>12378.79</v>
      </c>
      <c r="D24" s="14">
        <v>68762.64</v>
      </c>
      <c r="E24" s="14">
        <v>81141.429999999993</v>
      </c>
    </row>
    <row r="25" spans="2:5" x14ac:dyDescent="0.2">
      <c r="B25" s="13">
        <v>30000</v>
      </c>
      <c r="C25" s="14">
        <v>6525.13</v>
      </c>
      <c r="D25" s="14">
        <v>33614.46</v>
      </c>
      <c r="E25" s="14">
        <v>40139.589999999997</v>
      </c>
    </row>
    <row r="26" spans="2:5" x14ac:dyDescent="0.2">
      <c r="B26" s="13">
        <v>40000</v>
      </c>
      <c r="C26" s="14">
        <v>46878.73</v>
      </c>
      <c r="D26" s="14">
        <v>36085.050000000003</v>
      </c>
      <c r="E26" s="14">
        <v>82963.78</v>
      </c>
    </row>
    <row r="27" spans="2:5" x14ac:dyDescent="0.2">
      <c r="B27" s="13">
        <v>50000</v>
      </c>
      <c r="C27" s="14">
        <v>3226.86</v>
      </c>
      <c r="D27" s="14">
        <v>17746.7</v>
      </c>
      <c r="E27" s="14">
        <v>20973.56</v>
      </c>
    </row>
    <row r="28" spans="2:5" x14ac:dyDescent="0.2">
      <c r="B28" s="13">
        <v>60000</v>
      </c>
      <c r="C28" s="14">
        <v>96829.85</v>
      </c>
      <c r="D28" s="14">
        <v>44428.75</v>
      </c>
      <c r="E28" s="14">
        <v>141258.6</v>
      </c>
    </row>
    <row r="29" spans="2:5" x14ac:dyDescent="0.2">
      <c r="B29" s="13">
        <v>70000</v>
      </c>
      <c r="C29" s="14">
        <v>33232.76</v>
      </c>
      <c r="D29" s="14">
        <v>24720.23</v>
      </c>
      <c r="E29" s="14">
        <v>57952.99</v>
      </c>
    </row>
    <row r="30" spans="2:5" x14ac:dyDescent="0.2">
      <c r="B30" s="13">
        <v>80000</v>
      </c>
      <c r="C30" s="14">
        <v>13116.38</v>
      </c>
      <c r="D30" s="14">
        <v>20323.099999999999</v>
      </c>
      <c r="E30" s="14">
        <v>33439.480000000003</v>
      </c>
    </row>
    <row r="31" spans="2:5" x14ac:dyDescent="0.2">
      <c r="B31" s="13">
        <v>90000</v>
      </c>
      <c r="C31" s="14">
        <v>18752.73</v>
      </c>
      <c r="D31" s="14">
        <v>1500.7</v>
      </c>
      <c r="E31" s="14">
        <v>20253.43</v>
      </c>
    </row>
    <row r="32" spans="2:5" x14ac:dyDescent="0.2">
      <c r="B32" s="13">
        <v>100000</v>
      </c>
      <c r="C32" s="14">
        <v>2999.52</v>
      </c>
      <c r="D32" s="14">
        <v>432.53</v>
      </c>
      <c r="E32" s="14">
        <v>3432.05</v>
      </c>
    </row>
    <row r="33" spans="2:5" x14ac:dyDescent="0.2">
      <c r="B33" s="13">
        <v>110000</v>
      </c>
      <c r="C33" s="14">
        <v>3565.68</v>
      </c>
      <c r="D33" s="14">
        <v>4713.6899999999996</v>
      </c>
      <c r="E33" s="14">
        <v>8279.3700000000008</v>
      </c>
    </row>
    <row r="34" spans="2:5" x14ac:dyDescent="0.2">
      <c r="B34" s="13">
        <v>120000</v>
      </c>
      <c r="C34" s="14">
        <v>1966.95</v>
      </c>
      <c r="D34" s="14">
        <v>243.33</v>
      </c>
      <c r="E34" s="14">
        <v>2210.2800000000002</v>
      </c>
    </row>
    <row r="35" spans="2:5" x14ac:dyDescent="0.2">
      <c r="B35" s="13">
        <v>130000</v>
      </c>
      <c r="C35" s="14">
        <v>3565.91</v>
      </c>
      <c r="D35" s="14">
        <v>2957.38</v>
      </c>
      <c r="E35" s="14">
        <v>6523.29</v>
      </c>
    </row>
    <row r="36" spans="2:5" x14ac:dyDescent="0.2">
      <c r="B36" s="13">
        <v>150000</v>
      </c>
      <c r="C36" s="14"/>
      <c r="D36" s="14">
        <v>376.45</v>
      </c>
      <c r="E36" s="14">
        <v>376.45</v>
      </c>
    </row>
    <row r="37" spans="2:5" x14ac:dyDescent="0.2">
      <c r="B37" s="13">
        <v>160000</v>
      </c>
      <c r="C37" s="14">
        <v>601.13</v>
      </c>
      <c r="D37" s="14">
        <v>255.29</v>
      </c>
      <c r="E37" s="14">
        <v>856.42</v>
      </c>
    </row>
    <row r="38" spans="2:5" x14ac:dyDescent="0.2">
      <c r="B38" s="13">
        <v>170000</v>
      </c>
      <c r="C38" s="14">
        <v>2033.3</v>
      </c>
      <c r="D38" s="14">
        <v>257.52</v>
      </c>
      <c r="E38" s="14">
        <v>2290.8200000000002</v>
      </c>
    </row>
    <row r="39" spans="2:5" x14ac:dyDescent="0.2">
      <c r="B39" s="12" t="s">
        <v>16</v>
      </c>
      <c r="C39" s="14"/>
      <c r="D39" s="14"/>
      <c r="E39" s="14"/>
    </row>
    <row r="40" spans="2:5" x14ac:dyDescent="0.2">
      <c r="B40" s="13">
        <v>10000</v>
      </c>
      <c r="C40" s="14">
        <v>8136.06</v>
      </c>
      <c r="D40" s="14">
        <v>12445.53</v>
      </c>
      <c r="E40" s="14">
        <v>20581.59</v>
      </c>
    </row>
    <row r="41" spans="2:5" x14ac:dyDescent="0.2">
      <c r="B41" s="13">
        <v>20000</v>
      </c>
      <c r="C41" s="14">
        <v>27036.13</v>
      </c>
      <c r="D41" s="14">
        <v>29156.57</v>
      </c>
      <c r="E41" s="14">
        <v>56192.7</v>
      </c>
    </row>
    <row r="42" spans="2:5" x14ac:dyDescent="0.2">
      <c r="B42" s="13">
        <v>30000</v>
      </c>
      <c r="C42" s="14">
        <v>34049.19</v>
      </c>
      <c r="D42" s="14">
        <v>32028.32</v>
      </c>
      <c r="E42" s="14">
        <v>66077.509999999995</v>
      </c>
    </row>
    <row r="43" spans="2:5" x14ac:dyDescent="0.2">
      <c r="B43" s="13">
        <v>40000</v>
      </c>
      <c r="C43" s="14">
        <v>33899.64</v>
      </c>
      <c r="D43" s="14">
        <v>102520.31</v>
      </c>
      <c r="E43" s="14">
        <v>136419.95000000001</v>
      </c>
    </row>
    <row r="44" spans="2:5" x14ac:dyDescent="0.2">
      <c r="B44" s="13">
        <v>50000</v>
      </c>
      <c r="C44" s="14">
        <v>13973</v>
      </c>
      <c r="D44" s="14">
        <v>1610.62</v>
      </c>
      <c r="E44" s="14">
        <v>15583.62</v>
      </c>
    </row>
    <row r="45" spans="2:5" x14ac:dyDescent="0.2">
      <c r="B45" s="13">
        <v>60000</v>
      </c>
      <c r="C45" s="14">
        <v>81898.63</v>
      </c>
      <c r="D45" s="14">
        <v>85848.76</v>
      </c>
      <c r="E45" s="14">
        <v>167747.39000000001</v>
      </c>
    </row>
    <row r="46" spans="2:5" x14ac:dyDescent="0.2">
      <c r="B46" s="13">
        <v>70000</v>
      </c>
      <c r="C46" s="14">
        <v>42654.26</v>
      </c>
      <c r="D46" s="14">
        <v>30574.23</v>
      </c>
      <c r="E46" s="14">
        <v>73228.490000000005</v>
      </c>
    </row>
    <row r="47" spans="2:5" x14ac:dyDescent="0.2">
      <c r="B47" s="13">
        <v>80000</v>
      </c>
      <c r="C47" s="14">
        <v>35171.39</v>
      </c>
      <c r="D47" s="14">
        <v>25686</v>
      </c>
      <c r="E47" s="14">
        <v>60857.39</v>
      </c>
    </row>
    <row r="48" spans="2:5" x14ac:dyDescent="0.2">
      <c r="B48" s="13">
        <v>90000</v>
      </c>
      <c r="C48" s="14">
        <v>60897.599999999999</v>
      </c>
      <c r="D48" s="14">
        <v>13152.83</v>
      </c>
      <c r="E48" s="14">
        <v>74050.429999999993</v>
      </c>
    </row>
    <row r="49" spans="2:5" x14ac:dyDescent="0.2">
      <c r="B49" s="13">
        <v>100000</v>
      </c>
      <c r="C49" s="14">
        <v>3673.01</v>
      </c>
      <c r="D49" s="14">
        <v>1108.77</v>
      </c>
      <c r="E49" s="14">
        <v>4781.78</v>
      </c>
    </row>
    <row r="50" spans="2:5" x14ac:dyDescent="0.2">
      <c r="B50" s="13">
        <v>110000</v>
      </c>
      <c r="C50" s="14">
        <v>7599</v>
      </c>
      <c r="D50" s="14">
        <v>9607.49</v>
      </c>
      <c r="E50" s="14">
        <v>17206.490000000002</v>
      </c>
    </row>
    <row r="51" spans="2:5" x14ac:dyDescent="0.2">
      <c r="B51" s="13">
        <v>120000</v>
      </c>
      <c r="C51" s="14">
        <v>2560.65</v>
      </c>
      <c r="D51" s="14">
        <v>2230.12</v>
      </c>
      <c r="E51" s="14">
        <v>4790.7700000000004</v>
      </c>
    </row>
    <row r="52" spans="2:5" x14ac:dyDescent="0.2">
      <c r="B52" s="13">
        <v>130000</v>
      </c>
      <c r="C52" s="14">
        <v>6453.47</v>
      </c>
      <c r="D52" s="14">
        <v>501.38</v>
      </c>
      <c r="E52" s="14">
        <v>6954.85</v>
      </c>
    </row>
    <row r="53" spans="2:5" x14ac:dyDescent="0.2">
      <c r="B53" s="13">
        <v>150000</v>
      </c>
      <c r="C53" s="14">
        <v>2277.0300000000002</v>
      </c>
      <c r="D53" s="14">
        <v>255.88</v>
      </c>
      <c r="E53" s="14">
        <v>2532.91</v>
      </c>
    </row>
    <row r="54" spans="2:5" x14ac:dyDescent="0.2">
      <c r="B54" s="13">
        <v>170000</v>
      </c>
      <c r="C54" s="14">
        <v>5259.08</v>
      </c>
      <c r="D54" s="14"/>
      <c r="E54" s="14">
        <v>5259.08</v>
      </c>
    </row>
    <row r="55" spans="2:5" x14ac:dyDescent="0.2">
      <c r="B55" s="12" t="s">
        <v>3029</v>
      </c>
      <c r="C55" s="14">
        <v>964277.14</v>
      </c>
      <c r="D55" s="14">
        <v>917247.63</v>
      </c>
      <c r="E55" s="14">
        <v>1881524.77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9.xml>��
</file>

<file path=customXml/item10.xml>��
</file>

<file path=customXml/item11.xml>��
</file>

<file path=customXml/item12.xml>��
</file>

<file path=customXml/item13.xml>��
</file>

<file path=customXml/item14.xml>��
</file>

<file path=customXml/item15.xml><?xml version="1.0" encoding="utf-8"?>
<p:properties xmlns:p="http://schemas.microsoft.com/office/2006/metadata/properties" xmlns:xsi="http://www.w3.org/2001/XMLSchema-instance" xmlns:pc="http://schemas.microsoft.com/office/infopath/2007/PartnerControls">
  <documentManagement/>
</p:properties>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00CD2FE-3BB6-4C76-8170-B66A162B5DB5}">
  <ds:schemaRefs/>
</ds:datastoreItem>
</file>

<file path=customXml/itemProps2.xml><?xml version="1.0" encoding="utf-8"?>
<ds:datastoreItem xmlns:ds="http://schemas.openxmlformats.org/officeDocument/2006/customXml" ds:itemID="{06238C4F-E781-4295-90C4-87A43F89CDE1}">
  <ds:schemaRefs/>
</ds:datastoreItem>
</file>

<file path=customXml/itemProps3.xml><?xml version="1.0" encoding="utf-8"?>
<ds:datastoreItem xmlns:ds="http://schemas.openxmlformats.org/officeDocument/2006/customXml" ds:itemID="{8E32F7DB-AD77-4F81-AA15-F35959EB62B5}">
  <ds:schemaRefs/>
</ds:datastoreItem>
</file>

<file path=customXml/itemProps4.xml><?xml version="1.0" encoding="utf-8"?>
<ds:datastoreItem xmlns:ds="http://schemas.openxmlformats.org/officeDocument/2006/customXml" ds:itemID="{173E0530-C6DE-492A-B385-609B248FCF35}">
  <ds:schemaRefs/>
</ds:datastoreItem>
</file>

<file path=customXml/itemProps5.xml><?xml version="1.0" encoding="utf-8"?>
<ds:datastoreItem xmlns:ds="http://schemas.openxmlformats.org/officeDocument/2006/customXml" ds:itemID="{C2548856-49D7-4604-87FB-11A9318FDD59}">
  <ds:schemaRefs/>
</ds:datastoreItem>
</file>

<file path=customXml/itemProps6.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7.xml><?xml version="1.0" encoding="utf-8"?>
<ds:datastoreItem xmlns:ds="http://schemas.openxmlformats.org/officeDocument/2006/customXml" ds:itemID="{5A82F238-8878-4300-AD04-E48E2582D75B}">
  <ds:schemaRefs/>
</ds:datastoreItem>
</file>

<file path=customXml/itemProps8.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9.xml><?xml version="1.0" encoding="utf-8"?>
<ds:datastoreItem xmlns:ds="http://schemas.openxmlformats.org/officeDocument/2006/customXml" ds:itemID="{B99428F1-1CB5-49F5-B491-ABB196CF0A5D}">
  <ds:schemaRefs/>
</ds:datastoreItem>
</file>

<file path=customXml/itemProps10.xml><?xml version="1.0" encoding="utf-8"?>
<ds:datastoreItem xmlns:ds="http://schemas.openxmlformats.org/officeDocument/2006/customXml" ds:itemID="{E45ABDDF-9D18-4AB0-B96D-155D20579DD9}">
  <ds:schemaRefs/>
</ds:datastoreItem>
</file>

<file path=customXml/itemProps11.xml><?xml version="1.0" encoding="utf-8"?>
<ds:datastoreItem xmlns:ds="http://schemas.openxmlformats.org/officeDocument/2006/customXml" ds:itemID="{A929444E-6C54-4B1E-8797-3F3D3FF8B0FA}">
  <ds:schemaRefs/>
</ds:datastoreItem>
</file>

<file path=customXml/itemProps12.xml><?xml version="1.0" encoding="utf-8"?>
<ds:datastoreItem xmlns:ds="http://schemas.openxmlformats.org/officeDocument/2006/customXml" ds:itemID="{B5CCA5F6-9018-4D85-A0D2-0D16470ADD70}">
  <ds:schemaRefs>
    <ds:schemaRef ds:uri="http://schemas.microsoft.com/DataMashup"/>
  </ds:schemaRefs>
</ds:datastoreItem>
</file>

<file path=customXml/itemProps13.xml><?xml version="1.0" encoding="utf-8"?>
<ds:datastoreItem xmlns:ds="http://schemas.openxmlformats.org/officeDocument/2006/customXml" ds:itemID="{3F617411-A6F9-47A1-968E-4559298C92E2}">
  <ds:schemaRefs/>
</ds:datastoreItem>
</file>

<file path=customXml/itemProps14.xml><?xml version="1.0" encoding="utf-8"?>
<ds:datastoreItem xmlns:ds="http://schemas.openxmlformats.org/officeDocument/2006/customXml" ds:itemID="{A5C993AA-C298-4D49-965C-ADC2619784C1}">
  <ds:schemaRefs/>
</ds:datastoreItem>
</file>

<file path=customXml/itemProps15.xml><?xml version="1.0" encoding="utf-8"?>
<ds:datastoreItem xmlns:ds="http://schemas.openxmlformats.org/officeDocument/2006/customXml" ds:itemID="{D8A1804C-E25D-4DD2-9A56-AB80C5E94EE4}">
  <ds:schemaRefs>
    <ds:schemaRef ds:uri="http://schemas.microsoft.com/office/2006/metadata/properties"/>
    <ds:schemaRef ds:uri="http://schemas.microsoft.com/office/2006/documentManagement/types"/>
    <ds:schemaRef ds:uri="bcc4d9e8-e791-4d0b-8aa0-cb3b5fa7a0a2"/>
    <ds:schemaRef ds:uri="http://purl.org/dc/elements/1.1/"/>
    <ds:schemaRef ds:uri="http://purl.org/dc/dcmitype/"/>
    <ds:schemaRef ds:uri="http://purl.org/dc/terms/"/>
    <ds:schemaRef ds:uri="http://schemas.openxmlformats.org/package/2006/metadata/core-properties"/>
    <ds:schemaRef ds:uri="http://schemas.microsoft.com/office/infopath/2007/PartnerControls"/>
    <ds:schemaRef ds:uri="http://www.w3.org/XML/1998/namespace"/>
  </ds:schemaRefs>
</ds:datastoreItem>
</file>

<file path=customXml/itemProps16.xml><?xml version="1.0" encoding="utf-8"?>
<ds:datastoreItem xmlns:ds="http://schemas.openxmlformats.org/officeDocument/2006/customXml" ds:itemID="{7851218E-49C3-49EE-B779-AEF4B25B7804}">
  <ds:schemaRefs/>
</ds:datastoreItem>
</file>

<file path=customXml/itemProps17.xml><?xml version="1.0" encoding="utf-8"?>
<ds:datastoreItem xmlns:ds="http://schemas.openxmlformats.org/officeDocument/2006/customXml" ds:itemID="{BB76A9A3-04EC-4CF3-B9DD-3051401334BA}">
  <ds:schemaRefs/>
</ds:datastoreItem>
</file>

<file path=customXml/itemProps18.xml><?xml version="1.0" encoding="utf-8"?>
<ds:datastoreItem xmlns:ds="http://schemas.openxmlformats.org/officeDocument/2006/customXml" ds:itemID="{CD51007E-F133-414A-B985-63CAE421D981}">
  <ds:schemaRefs/>
</ds:datastoreItem>
</file>

<file path=customXml/itemProps19.xml><?xml version="1.0" encoding="utf-8"?>
<ds:datastoreItem xmlns:ds="http://schemas.openxmlformats.org/officeDocument/2006/customXml" ds:itemID="{CFEA0878-2C4C-40DB-87B6-C0B8D13FCF81}">
  <ds:schemaRefs/>
</ds:datastoreItem>
</file>

<file path=customXml/itemProps20.xml><?xml version="1.0" encoding="utf-8"?>
<ds:datastoreItem xmlns:ds="http://schemas.openxmlformats.org/officeDocument/2006/customXml" ds:itemID="{EEE5E252-BBD8-4FBD-ABC4-307B3EA8DF09}">
  <ds:schemaRefs/>
</ds:datastoreItem>
</file>

<file path=customXml/itemProps21.xml><?xml version="1.0" encoding="utf-8"?>
<ds:datastoreItem xmlns:ds="http://schemas.openxmlformats.org/officeDocument/2006/customXml" ds:itemID="{29A5B56A-413C-4A07-97EE-C8E7808914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vt:lpstr>
      <vt:lpstr>Data</vt:lpstr>
      <vt:lpstr>Working</vt:lpstr>
      <vt:lpstr>Dashboard I</vt:lpstr>
      <vt:lpstr>Dashboard II</vt:lpstr>
      <vt:lpstr>Regional Sales</vt:lpstr>
      <vt:lpstr>Top 10 State</vt:lpstr>
      <vt:lpstr>Region Profit</vt:lpstr>
      <vt:lpstr>Sub Category Sales</vt:lpstr>
      <vt:lpstr>Anomaly Detection</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2022-07-19T21:48:27Z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