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607659e12c2fb4/Documents/"/>
    </mc:Choice>
  </mc:AlternateContent>
  <xr:revisionPtr revIDLastSave="0" documentId="14_{9C974417-1E4E-0A49-BAFE-A0EB1DE2AD55}" xr6:coauthVersionLast="47" xr6:coauthVersionMax="47" xr10:uidLastSave="{00000000-0000-0000-0000-000000000000}"/>
  <bookViews>
    <workbookView xWindow="1560" yWindow="500" windowWidth="11560" windowHeight="9240" tabRatio="657" activeTab="1" xr2:uid="{00000000-000D-0000-FFFF-FFFF00000000}"/>
  </bookViews>
  <sheets>
    <sheet name="BaseDatos" sheetId="9" r:id="rId1"/>
    <sheet name="%ACC" sheetId="15" r:id="rId2"/>
    <sheet name="RT" sheetId="14" r:id="rId3"/>
    <sheet name="IE" sheetId="16" r:id="rId4"/>
    <sheet name="Solo Pd-1" sheetId="18" r:id="rId5"/>
    <sheet name="SoloPd1" sheetId="17" r:id="rId6"/>
    <sheet name="CambiarAbreviaturas" sheetId="11" r:id="rId7"/>
    <sheet name="ACC" sheetId="13" r:id="rId8"/>
    <sheet name="Hoja1" sheetId="12" r:id="rId9"/>
  </sheets>
  <definedNames>
    <definedName name="_CSSSVarCountKey" localSheetId="0">2</definedName>
    <definedName name="_CSSVarKey0" localSheetId="0">"xn4g4ubWWWAA7scwxQQ8i91A8NNoWA1d6DJRu5UP15hotjn8F0maXPaR2JtRLMgcb0ka6YMT6mUHZ9wCMF6xSFYT21Yogn4HA8N6DJm2u57fZD0hBa4llNQiLp66G5jmwLI3RU2oXnp2xujwqUpXlQoyc0v2SRB8CAzNLR2xyIj9zgnHWUhuKF3sK9QL!AQFeLcycFen3ayMzqIIViFcXoWslkeBrifSzAgZDFVGxgp18GoJqb9EPgGNli"</definedName>
    <definedName name="_CSSVarKey1" localSheetId="0">"GsFAV7ecijMDFDCiovKhCCplQM07zhEoF1!sq8L?6IQlIllE4sJKltqi51lCJbPKBaA8I31!wyYJyC!Sp8l34hPtb?eQBdV?Lf1g6ieo!q5o5A2SXT0yYVrW"</definedName>
    <definedName name="_xlnm._FilterDatabase" localSheetId="1" hidden="1">'%ACC'!$A$1:$N$63</definedName>
    <definedName name="_xlnm._FilterDatabase" localSheetId="0" hidden="1">BaseDatos!$C$1:$C$63</definedName>
    <definedName name="_xlnm._FilterDatabase" localSheetId="3" hidden="1">IE!$A$1:$N$63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P2" i="9" l="1"/>
  <c r="FP3" i="9"/>
  <c r="FR3" i="9" l="1"/>
  <c r="FR4" i="9"/>
  <c r="FR5" i="9"/>
  <c r="FR6" i="9"/>
  <c r="FR7" i="9"/>
  <c r="FR8" i="9"/>
  <c r="FR9" i="9"/>
  <c r="FR10" i="9"/>
  <c r="FR11" i="9"/>
  <c r="FR12" i="9"/>
  <c r="FR13" i="9"/>
  <c r="FR14" i="9"/>
  <c r="FR15" i="9"/>
  <c r="FR16" i="9"/>
  <c r="FR17" i="9"/>
  <c r="FR18" i="9"/>
  <c r="FR19" i="9"/>
  <c r="FR20" i="9"/>
  <c r="FR21" i="9"/>
  <c r="FR22" i="9"/>
  <c r="FR23" i="9"/>
  <c r="FR24" i="9"/>
  <c r="FR25" i="9"/>
  <c r="FR26" i="9"/>
  <c r="FR27" i="9"/>
  <c r="FR28" i="9"/>
  <c r="FR29" i="9"/>
  <c r="FR30" i="9"/>
  <c r="FR31" i="9"/>
  <c r="FR32" i="9"/>
  <c r="FR33" i="9"/>
  <c r="FR34" i="9"/>
  <c r="FR35" i="9"/>
  <c r="FR36" i="9"/>
  <c r="FR37" i="9"/>
  <c r="FR38" i="9"/>
  <c r="FR39" i="9"/>
  <c r="FR40" i="9"/>
  <c r="FR41" i="9"/>
  <c r="FR42" i="9"/>
  <c r="FR43" i="9"/>
  <c r="FR44" i="9"/>
  <c r="FR45" i="9"/>
  <c r="FR46" i="9"/>
  <c r="FR47" i="9"/>
  <c r="FR48" i="9"/>
  <c r="FR49" i="9"/>
  <c r="FR50" i="9"/>
  <c r="FR51" i="9"/>
  <c r="FR52" i="9"/>
  <c r="FR53" i="9"/>
  <c r="FR54" i="9"/>
  <c r="FR55" i="9"/>
  <c r="FR56" i="9"/>
  <c r="FR57" i="9"/>
  <c r="FR58" i="9"/>
  <c r="FR59" i="9"/>
  <c r="FR60" i="9"/>
  <c r="FR61" i="9"/>
  <c r="FR62" i="9"/>
  <c r="FR63" i="9"/>
  <c r="FQ3" i="9"/>
  <c r="FQ4" i="9"/>
  <c r="FQ5" i="9"/>
  <c r="FQ6" i="9"/>
  <c r="FQ7" i="9"/>
  <c r="FQ8" i="9"/>
  <c r="FQ9" i="9"/>
  <c r="FQ10" i="9"/>
  <c r="FQ11" i="9"/>
  <c r="FQ12" i="9"/>
  <c r="FQ13" i="9"/>
  <c r="FQ14" i="9"/>
  <c r="FQ15" i="9"/>
  <c r="FQ16" i="9"/>
  <c r="FQ17" i="9"/>
  <c r="FQ18" i="9"/>
  <c r="FQ19" i="9"/>
  <c r="FQ20" i="9"/>
  <c r="FQ21" i="9"/>
  <c r="FQ22" i="9"/>
  <c r="FQ23" i="9"/>
  <c r="FQ24" i="9"/>
  <c r="FQ25" i="9"/>
  <c r="FQ26" i="9"/>
  <c r="FQ27" i="9"/>
  <c r="FQ28" i="9"/>
  <c r="FQ29" i="9"/>
  <c r="FQ30" i="9"/>
  <c r="FQ31" i="9"/>
  <c r="FQ32" i="9"/>
  <c r="FQ33" i="9"/>
  <c r="FQ34" i="9"/>
  <c r="FQ35" i="9"/>
  <c r="FQ36" i="9"/>
  <c r="FQ37" i="9"/>
  <c r="FQ38" i="9"/>
  <c r="FQ39" i="9"/>
  <c r="FQ40" i="9"/>
  <c r="FQ41" i="9"/>
  <c r="FQ42" i="9"/>
  <c r="FQ43" i="9"/>
  <c r="FQ44" i="9"/>
  <c r="FQ45" i="9"/>
  <c r="FQ46" i="9"/>
  <c r="FQ47" i="9"/>
  <c r="FQ48" i="9"/>
  <c r="FQ49" i="9"/>
  <c r="FQ50" i="9"/>
  <c r="FQ51" i="9"/>
  <c r="FQ52" i="9"/>
  <c r="FQ53" i="9"/>
  <c r="FQ54" i="9"/>
  <c r="FQ55" i="9"/>
  <c r="FQ56" i="9"/>
  <c r="FQ57" i="9"/>
  <c r="FQ58" i="9"/>
  <c r="FQ59" i="9"/>
  <c r="FQ60" i="9"/>
  <c r="FQ61" i="9"/>
  <c r="FQ62" i="9"/>
  <c r="FQ63" i="9"/>
  <c r="FP4" i="9"/>
  <c r="FP5" i="9"/>
  <c r="FP6" i="9"/>
  <c r="FP7" i="9"/>
  <c r="FP8" i="9"/>
  <c r="FP9" i="9"/>
  <c r="FP10" i="9"/>
  <c r="FP11" i="9"/>
  <c r="FP12" i="9"/>
  <c r="FP13" i="9"/>
  <c r="FP14" i="9"/>
  <c r="FP15" i="9"/>
  <c r="FP16" i="9"/>
  <c r="FP17" i="9"/>
  <c r="FP18" i="9"/>
  <c r="FP19" i="9"/>
  <c r="FP20" i="9"/>
  <c r="FP21" i="9"/>
  <c r="FP22" i="9"/>
  <c r="FP23" i="9"/>
  <c r="FP24" i="9"/>
  <c r="FP25" i="9"/>
  <c r="FP26" i="9"/>
  <c r="FP27" i="9"/>
  <c r="FP28" i="9"/>
  <c r="FP29" i="9"/>
  <c r="FP30" i="9"/>
  <c r="FP31" i="9"/>
  <c r="FP32" i="9"/>
  <c r="FP33" i="9"/>
  <c r="FP34" i="9"/>
  <c r="FP35" i="9"/>
  <c r="FP36" i="9"/>
  <c r="FP37" i="9"/>
  <c r="FP38" i="9"/>
  <c r="FP39" i="9"/>
  <c r="FP40" i="9"/>
  <c r="FP41" i="9"/>
  <c r="FP42" i="9"/>
  <c r="FP43" i="9"/>
  <c r="FP44" i="9"/>
  <c r="FP45" i="9"/>
  <c r="FP46" i="9"/>
  <c r="FP47" i="9"/>
  <c r="FP48" i="9"/>
  <c r="FP49" i="9"/>
  <c r="FP50" i="9"/>
  <c r="FP51" i="9"/>
  <c r="FP52" i="9"/>
  <c r="FP53" i="9"/>
  <c r="FP54" i="9"/>
  <c r="FP55" i="9"/>
  <c r="FP56" i="9"/>
  <c r="FP57" i="9"/>
  <c r="FP58" i="9"/>
  <c r="FP59" i="9"/>
  <c r="FP60" i="9"/>
  <c r="FP61" i="9"/>
  <c r="FP62" i="9"/>
  <c r="FP63" i="9"/>
  <c r="FO3" i="9"/>
  <c r="FO4" i="9"/>
  <c r="FO5" i="9"/>
  <c r="FO6" i="9"/>
  <c r="FO7" i="9"/>
  <c r="FO8" i="9"/>
  <c r="FO9" i="9"/>
  <c r="FO10" i="9"/>
  <c r="FO11" i="9"/>
  <c r="FO12" i="9"/>
  <c r="FO13" i="9"/>
  <c r="FO14" i="9"/>
  <c r="FO15" i="9"/>
  <c r="FO16" i="9"/>
  <c r="FO17" i="9"/>
  <c r="FO18" i="9"/>
  <c r="FO19" i="9"/>
  <c r="FO20" i="9"/>
  <c r="FO21" i="9"/>
  <c r="FO22" i="9"/>
  <c r="FO23" i="9"/>
  <c r="FO24" i="9"/>
  <c r="FO25" i="9"/>
  <c r="FO26" i="9"/>
  <c r="FO27" i="9"/>
  <c r="FO28" i="9"/>
  <c r="FO29" i="9"/>
  <c r="FO30" i="9"/>
  <c r="FO31" i="9"/>
  <c r="FO32" i="9"/>
  <c r="FO33" i="9"/>
  <c r="FO34" i="9"/>
  <c r="FO35" i="9"/>
  <c r="FO36" i="9"/>
  <c r="FO37" i="9"/>
  <c r="FO38" i="9"/>
  <c r="FO39" i="9"/>
  <c r="FO40" i="9"/>
  <c r="FO41" i="9"/>
  <c r="FO42" i="9"/>
  <c r="FO43" i="9"/>
  <c r="FO44" i="9"/>
  <c r="FO45" i="9"/>
  <c r="FO46" i="9"/>
  <c r="FO47" i="9"/>
  <c r="FO48" i="9"/>
  <c r="FO49" i="9"/>
  <c r="FO50" i="9"/>
  <c r="FO51" i="9"/>
  <c r="FO52" i="9"/>
  <c r="FO53" i="9"/>
  <c r="FO54" i="9"/>
  <c r="FO55" i="9"/>
  <c r="FO56" i="9"/>
  <c r="FO57" i="9"/>
  <c r="FO58" i="9"/>
  <c r="FO59" i="9"/>
  <c r="FO60" i="9"/>
  <c r="FO61" i="9"/>
  <c r="FO62" i="9"/>
  <c r="FO63" i="9"/>
  <c r="FR2" i="9"/>
  <c r="FQ2" i="9"/>
  <c r="FO2" i="9"/>
  <c r="DN50" i="9" l="1"/>
  <c r="DN49" i="9"/>
  <c r="N3" i="16" l="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2" i="16"/>
  <c r="N63" i="16"/>
  <c r="N61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2" i="16"/>
  <c r="M63" i="16"/>
  <c r="M61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2" i="16"/>
  <c r="L63" i="16"/>
  <c r="L61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2" i="16"/>
  <c r="K63" i="16"/>
  <c r="K61" i="16"/>
  <c r="K2" i="16"/>
  <c r="P11" i="13"/>
  <c r="Q11" i="13"/>
  <c r="R11" i="13"/>
  <c r="S11" i="13"/>
  <c r="T11" i="13"/>
  <c r="U11" i="13"/>
  <c r="V11" i="13"/>
  <c r="W11" i="13"/>
  <c r="X11" i="13"/>
  <c r="Y11" i="13"/>
  <c r="Z11" i="13"/>
  <c r="P12" i="13"/>
  <c r="Q12" i="13"/>
  <c r="R12" i="13"/>
  <c r="S12" i="13"/>
  <c r="T12" i="13"/>
  <c r="U12" i="13"/>
  <c r="V12" i="13"/>
  <c r="W12" i="13"/>
  <c r="X12" i="13"/>
  <c r="Y12" i="13"/>
  <c r="Z12" i="13"/>
  <c r="P13" i="13"/>
  <c r="Q13" i="13"/>
  <c r="R13" i="13"/>
  <c r="S13" i="13"/>
  <c r="T13" i="13"/>
  <c r="U13" i="13"/>
  <c r="V13" i="13"/>
  <c r="W13" i="13"/>
  <c r="X13" i="13"/>
  <c r="Y13" i="13"/>
  <c r="Z13" i="13"/>
  <c r="P14" i="13"/>
  <c r="Q14" i="13"/>
  <c r="R14" i="13"/>
  <c r="S14" i="13"/>
  <c r="T14" i="13"/>
  <c r="U14" i="13"/>
  <c r="V14" i="13"/>
  <c r="W14" i="13"/>
  <c r="X14" i="13"/>
  <c r="Y14" i="13"/>
  <c r="Z14" i="13"/>
  <c r="P15" i="13"/>
  <c r="Q15" i="13"/>
  <c r="R15" i="13"/>
  <c r="S15" i="13"/>
  <c r="T15" i="13"/>
  <c r="U15" i="13"/>
  <c r="V15" i="13"/>
  <c r="W15" i="13"/>
  <c r="X15" i="13"/>
  <c r="Y15" i="13"/>
  <c r="Z15" i="13"/>
  <c r="P16" i="13"/>
  <c r="Q16" i="13"/>
  <c r="R16" i="13"/>
  <c r="S16" i="13"/>
  <c r="T16" i="13"/>
  <c r="U16" i="13"/>
  <c r="V16" i="13"/>
  <c r="W16" i="13"/>
  <c r="X16" i="13"/>
  <c r="Y16" i="13"/>
  <c r="Z16" i="13"/>
  <c r="P17" i="13"/>
  <c r="Q17" i="13"/>
  <c r="R17" i="13"/>
  <c r="S17" i="13"/>
  <c r="T17" i="13"/>
  <c r="U17" i="13"/>
  <c r="V17" i="13"/>
  <c r="W17" i="13"/>
  <c r="X17" i="13"/>
  <c r="Y17" i="13"/>
  <c r="Z17" i="13"/>
  <c r="P18" i="13"/>
  <c r="Q18" i="13"/>
  <c r="R18" i="13"/>
  <c r="S18" i="13"/>
  <c r="T18" i="13"/>
  <c r="U18" i="13"/>
  <c r="V18" i="13"/>
  <c r="W18" i="13"/>
  <c r="X18" i="13"/>
  <c r="Y18" i="13"/>
  <c r="Z18" i="13"/>
  <c r="P19" i="13"/>
  <c r="Q19" i="13"/>
  <c r="R19" i="13"/>
  <c r="S19" i="13"/>
  <c r="T19" i="13"/>
  <c r="U19" i="13"/>
  <c r="V19" i="13"/>
  <c r="W19" i="13"/>
  <c r="X19" i="13"/>
  <c r="Y19" i="13"/>
  <c r="Z19" i="13"/>
  <c r="P20" i="13"/>
  <c r="Q20" i="13"/>
  <c r="R20" i="13"/>
  <c r="S20" i="13"/>
  <c r="T20" i="13"/>
  <c r="U20" i="13"/>
  <c r="V20" i="13"/>
  <c r="W20" i="13"/>
  <c r="X20" i="13"/>
  <c r="Y20" i="13"/>
  <c r="Z20" i="13"/>
  <c r="P21" i="13"/>
  <c r="Q21" i="13"/>
  <c r="R21" i="13"/>
  <c r="S21" i="13"/>
  <c r="T21" i="13"/>
  <c r="U21" i="13"/>
  <c r="V21" i="13"/>
  <c r="W21" i="13"/>
  <c r="X21" i="13"/>
  <c r="Y21" i="13"/>
  <c r="Z21" i="13"/>
  <c r="P22" i="13"/>
  <c r="Q22" i="13"/>
  <c r="R22" i="13"/>
  <c r="S22" i="13"/>
  <c r="T22" i="13"/>
  <c r="U22" i="13"/>
  <c r="V22" i="13"/>
  <c r="W22" i="13"/>
  <c r="X22" i="13"/>
  <c r="Y22" i="13"/>
  <c r="Z22" i="13"/>
  <c r="P23" i="13"/>
  <c r="Q23" i="13"/>
  <c r="R23" i="13"/>
  <c r="S23" i="13"/>
  <c r="T23" i="13"/>
  <c r="U23" i="13"/>
  <c r="V23" i="13"/>
  <c r="W23" i="13"/>
  <c r="X23" i="13"/>
  <c r="Y23" i="13"/>
  <c r="Z23" i="13"/>
  <c r="P24" i="13"/>
  <c r="Q24" i="13"/>
  <c r="R24" i="13"/>
  <c r="S24" i="13"/>
  <c r="T24" i="13"/>
  <c r="U24" i="13"/>
  <c r="V24" i="13"/>
  <c r="W24" i="13"/>
  <c r="X24" i="13"/>
  <c r="Y24" i="13"/>
  <c r="Z24" i="13"/>
  <c r="P25" i="13"/>
  <c r="Q25" i="13"/>
  <c r="R25" i="13"/>
  <c r="S25" i="13"/>
  <c r="T25" i="13"/>
  <c r="U25" i="13"/>
  <c r="V25" i="13"/>
  <c r="W25" i="13"/>
  <c r="X25" i="13"/>
  <c r="Y25" i="13"/>
  <c r="Z25" i="13"/>
  <c r="P26" i="13"/>
  <c r="Q26" i="13"/>
  <c r="R26" i="13"/>
  <c r="S26" i="13"/>
  <c r="T26" i="13"/>
  <c r="U26" i="13"/>
  <c r="V26" i="13"/>
  <c r="W26" i="13"/>
  <c r="X26" i="13"/>
  <c r="Y26" i="13"/>
  <c r="Z26" i="13"/>
  <c r="P27" i="13"/>
  <c r="Q27" i="13"/>
  <c r="R27" i="13"/>
  <c r="S27" i="13"/>
  <c r="T27" i="13"/>
  <c r="U27" i="13"/>
  <c r="V27" i="13"/>
  <c r="W27" i="13"/>
  <c r="X27" i="13"/>
  <c r="Y27" i="13"/>
  <c r="Z27" i="13"/>
  <c r="P28" i="13"/>
  <c r="Q28" i="13"/>
  <c r="R28" i="13"/>
  <c r="S28" i="13"/>
  <c r="T28" i="13"/>
  <c r="U28" i="13"/>
  <c r="V28" i="13"/>
  <c r="W28" i="13"/>
  <c r="X28" i="13"/>
  <c r="Y28" i="13"/>
  <c r="Z28" i="13"/>
  <c r="P29" i="13"/>
  <c r="Q29" i="13"/>
  <c r="R29" i="13"/>
  <c r="S29" i="13"/>
  <c r="T29" i="13"/>
  <c r="U29" i="13"/>
  <c r="V29" i="13"/>
  <c r="W29" i="13"/>
  <c r="X29" i="13"/>
  <c r="Y29" i="13"/>
  <c r="Z29" i="13"/>
  <c r="P30" i="13"/>
  <c r="Q30" i="13"/>
  <c r="R30" i="13"/>
  <c r="S30" i="13"/>
  <c r="T30" i="13"/>
  <c r="U30" i="13"/>
  <c r="V30" i="13"/>
  <c r="W30" i="13"/>
  <c r="X30" i="13"/>
  <c r="Y30" i="13"/>
  <c r="Z30" i="13"/>
  <c r="P31" i="13"/>
  <c r="Q31" i="13"/>
  <c r="R31" i="13"/>
  <c r="S31" i="13"/>
  <c r="T31" i="13"/>
  <c r="U31" i="13"/>
  <c r="V31" i="13"/>
  <c r="W31" i="13"/>
  <c r="X31" i="13"/>
  <c r="Y31" i="13"/>
  <c r="Z31" i="13"/>
  <c r="P32" i="13"/>
  <c r="Q32" i="13"/>
  <c r="R32" i="13"/>
  <c r="S32" i="13"/>
  <c r="T32" i="13"/>
  <c r="U32" i="13"/>
  <c r="V32" i="13"/>
  <c r="W32" i="13"/>
  <c r="X32" i="13"/>
  <c r="Y32" i="13"/>
  <c r="Z32" i="13"/>
  <c r="P33" i="13"/>
  <c r="Q33" i="13"/>
  <c r="R33" i="13"/>
  <c r="S33" i="13"/>
  <c r="T33" i="13"/>
  <c r="U33" i="13"/>
  <c r="V33" i="13"/>
  <c r="W33" i="13"/>
  <c r="X33" i="13"/>
  <c r="Y33" i="13"/>
  <c r="Z33" i="13"/>
  <c r="P34" i="13"/>
  <c r="Q34" i="13"/>
  <c r="R34" i="13"/>
  <c r="S34" i="13"/>
  <c r="T34" i="13"/>
  <c r="U34" i="13"/>
  <c r="V34" i="13"/>
  <c r="W34" i="13"/>
  <c r="X34" i="13"/>
  <c r="Y34" i="13"/>
  <c r="Z34" i="13"/>
  <c r="P35" i="13"/>
  <c r="Q35" i="13"/>
  <c r="R35" i="13"/>
  <c r="S35" i="13"/>
  <c r="T35" i="13"/>
  <c r="U35" i="13"/>
  <c r="V35" i="13"/>
  <c r="W35" i="13"/>
  <c r="X35" i="13"/>
  <c r="Y35" i="13"/>
  <c r="Z35" i="13"/>
  <c r="P36" i="13"/>
  <c r="Q36" i="13"/>
  <c r="R36" i="13"/>
  <c r="S36" i="13"/>
  <c r="T36" i="13"/>
  <c r="U36" i="13"/>
  <c r="V36" i="13"/>
  <c r="W36" i="13"/>
  <c r="X36" i="13"/>
  <c r="Y36" i="13"/>
  <c r="Z36" i="13"/>
  <c r="P37" i="13"/>
  <c r="Q37" i="13"/>
  <c r="R37" i="13"/>
  <c r="S37" i="13"/>
  <c r="T37" i="13"/>
  <c r="U37" i="13"/>
  <c r="V37" i="13"/>
  <c r="W37" i="13"/>
  <c r="X37" i="13"/>
  <c r="Y37" i="13"/>
  <c r="Z37" i="13"/>
  <c r="P38" i="13"/>
  <c r="Q38" i="13"/>
  <c r="R38" i="13"/>
  <c r="S38" i="13"/>
  <c r="T38" i="13"/>
  <c r="U38" i="13"/>
  <c r="V38" i="13"/>
  <c r="W38" i="13"/>
  <c r="X38" i="13"/>
  <c r="Y38" i="13"/>
  <c r="Z38" i="13"/>
  <c r="P39" i="13"/>
  <c r="Q39" i="13"/>
  <c r="R39" i="13"/>
  <c r="S39" i="13"/>
  <c r="T39" i="13"/>
  <c r="U39" i="13"/>
  <c r="V39" i="13"/>
  <c r="W39" i="13"/>
  <c r="X39" i="13"/>
  <c r="Y39" i="13"/>
  <c r="Z39" i="13"/>
  <c r="P40" i="13"/>
  <c r="Q40" i="13"/>
  <c r="R40" i="13"/>
  <c r="S40" i="13"/>
  <c r="T40" i="13"/>
  <c r="U40" i="13"/>
  <c r="V40" i="13"/>
  <c r="W40" i="13"/>
  <c r="X40" i="13"/>
  <c r="Y40" i="13"/>
  <c r="Z40" i="13"/>
  <c r="P41" i="13"/>
  <c r="Q41" i="13"/>
  <c r="R41" i="13"/>
  <c r="S41" i="13"/>
  <c r="T41" i="13"/>
  <c r="U41" i="13"/>
  <c r="V41" i="13"/>
  <c r="W41" i="13"/>
  <c r="X41" i="13"/>
  <c r="Y41" i="13"/>
  <c r="Z41" i="13"/>
  <c r="P42" i="13"/>
  <c r="Q42" i="13"/>
  <c r="R42" i="13"/>
  <c r="S42" i="13"/>
  <c r="T42" i="13"/>
  <c r="U42" i="13"/>
  <c r="V42" i="13"/>
  <c r="W42" i="13"/>
  <c r="X42" i="13"/>
  <c r="Y42" i="13"/>
  <c r="Z42" i="13"/>
  <c r="P43" i="13"/>
  <c r="Q43" i="13"/>
  <c r="R43" i="13"/>
  <c r="S43" i="13"/>
  <c r="T43" i="13"/>
  <c r="U43" i="13"/>
  <c r="V43" i="13"/>
  <c r="W43" i="13"/>
  <c r="X43" i="13"/>
  <c r="Y43" i="13"/>
  <c r="Z43" i="13"/>
  <c r="P44" i="13"/>
  <c r="Q44" i="13"/>
  <c r="R44" i="13"/>
  <c r="S44" i="13"/>
  <c r="T44" i="13"/>
  <c r="U44" i="13"/>
  <c r="V44" i="13"/>
  <c r="W44" i="13"/>
  <c r="X44" i="13"/>
  <c r="Y44" i="13"/>
  <c r="Z44" i="13"/>
  <c r="P45" i="13"/>
  <c r="Q45" i="13"/>
  <c r="R45" i="13"/>
  <c r="S45" i="13"/>
  <c r="T45" i="13"/>
  <c r="U45" i="13"/>
  <c r="V45" i="13"/>
  <c r="W45" i="13"/>
  <c r="X45" i="13"/>
  <c r="Y45" i="13"/>
  <c r="Z45" i="13"/>
  <c r="P46" i="13"/>
  <c r="Q46" i="13"/>
  <c r="R46" i="13"/>
  <c r="S46" i="13"/>
  <c r="T46" i="13"/>
  <c r="U46" i="13"/>
  <c r="V46" i="13"/>
  <c r="W46" i="13"/>
  <c r="X46" i="13"/>
  <c r="Y46" i="13"/>
  <c r="Z46" i="13"/>
  <c r="P47" i="13"/>
  <c r="Q47" i="13"/>
  <c r="R47" i="13"/>
  <c r="S47" i="13"/>
  <c r="T47" i="13"/>
  <c r="U47" i="13"/>
  <c r="V47" i="13"/>
  <c r="W47" i="13"/>
  <c r="X47" i="13"/>
  <c r="Y47" i="13"/>
  <c r="Z47" i="13"/>
  <c r="P48" i="13"/>
  <c r="Q48" i="13"/>
  <c r="R48" i="13"/>
  <c r="S48" i="13"/>
  <c r="T48" i="13"/>
  <c r="U48" i="13"/>
  <c r="V48" i="13"/>
  <c r="W48" i="13"/>
  <c r="X48" i="13"/>
  <c r="Y48" i="13"/>
  <c r="Z48" i="13"/>
  <c r="P49" i="13"/>
  <c r="Q49" i="13"/>
  <c r="R49" i="13"/>
  <c r="S49" i="13"/>
  <c r="T49" i="13"/>
  <c r="U49" i="13"/>
  <c r="V49" i="13"/>
  <c r="W49" i="13"/>
  <c r="X49" i="13"/>
  <c r="Y49" i="13"/>
  <c r="Z49" i="13"/>
  <c r="P50" i="13"/>
  <c r="Q50" i="13"/>
  <c r="R50" i="13"/>
  <c r="S50" i="13"/>
  <c r="T50" i="13"/>
  <c r="U50" i="13"/>
  <c r="V50" i="13"/>
  <c r="W50" i="13"/>
  <c r="X50" i="13"/>
  <c r="Y50" i="13"/>
  <c r="Z50" i="13"/>
  <c r="P51" i="13"/>
  <c r="Q51" i="13"/>
  <c r="R51" i="13"/>
  <c r="S51" i="13"/>
  <c r="T51" i="13"/>
  <c r="U51" i="13"/>
  <c r="V51" i="13"/>
  <c r="W51" i="13"/>
  <c r="X51" i="13"/>
  <c r="Y51" i="13"/>
  <c r="Z51" i="13"/>
  <c r="P52" i="13"/>
  <c r="Q52" i="13"/>
  <c r="R52" i="13"/>
  <c r="S52" i="13"/>
  <c r="T52" i="13"/>
  <c r="U52" i="13"/>
  <c r="V52" i="13"/>
  <c r="W52" i="13"/>
  <c r="X52" i="13"/>
  <c r="Y52" i="13"/>
  <c r="Z52" i="13"/>
  <c r="P53" i="13"/>
  <c r="Q53" i="13"/>
  <c r="R53" i="13"/>
  <c r="S53" i="13"/>
  <c r="T53" i="13"/>
  <c r="U53" i="13"/>
  <c r="V53" i="13"/>
  <c r="W53" i="13"/>
  <c r="X53" i="13"/>
  <c r="Y53" i="13"/>
  <c r="Z53" i="13"/>
  <c r="P54" i="13"/>
  <c r="Q54" i="13"/>
  <c r="R54" i="13"/>
  <c r="S54" i="13"/>
  <c r="T54" i="13"/>
  <c r="U54" i="13"/>
  <c r="V54" i="13"/>
  <c r="W54" i="13"/>
  <c r="X54" i="13"/>
  <c r="Y54" i="13"/>
  <c r="Z54" i="13"/>
  <c r="P55" i="13"/>
  <c r="Q55" i="13"/>
  <c r="R55" i="13"/>
  <c r="S55" i="13"/>
  <c r="T55" i="13"/>
  <c r="U55" i="13"/>
  <c r="V55" i="13"/>
  <c r="W55" i="13"/>
  <c r="X55" i="13"/>
  <c r="Y55" i="13"/>
  <c r="Z55" i="13"/>
  <c r="P56" i="13"/>
  <c r="Q56" i="13"/>
  <c r="R56" i="13"/>
  <c r="S56" i="13"/>
  <c r="T56" i="13"/>
  <c r="U56" i="13"/>
  <c r="V56" i="13"/>
  <c r="W56" i="13"/>
  <c r="X56" i="13"/>
  <c r="Y56" i="13"/>
  <c r="Z56" i="13"/>
  <c r="P57" i="13"/>
  <c r="Q57" i="13"/>
  <c r="R57" i="13"/>
  <c r="S57" i="13"/>
  <c r="T57" i="13"/>
  <c r="U57" i="13"/>
  <c r="V57" i="13"/>
  <c r="W57" i="13"/>
  <c r="X57" i="13"/>
  <c r="Y57" i="13"/>
  <c r="Z57" i="13"/>
  <c r="P58" i="13"/>
  <c r="Q58" i="13"/>
  <c r="R58" i="13"/>
  <c r="S58" i="13"/>
  <c r="T58" i="13"/>
  <c r="U58" i="13"/>
  <c r="V58" i="13"/>
  <c r="W58" i="13"/>
  <c r="X58" i="13"/>
  <c r="Y58" i="13"/>
  <c r="Z58" i="13"/>
  <c r="P59" i="13"/>
  <c r="Q59" i="13"/>
  <c r="R59" i="13"/>
  <c r="S59" i="13"/>
  <c r="T59" i="13"/>
  <c r="U59" i="13"/>
  <c r="V59" i="13"/>
  <c r="W59" i="13"/>
  <c r="X59" i="13"/>
  <c r="Y59" i="13"/>
  <c r="Z59" i="13"/>
  <c r="P60" i="13"/>
  <c r="Q60" i="13"/>
  <c r="R60" i="13"/>
  <c r="S60" i="13"/>
  <c r="T60" i="13"/>
  <c r="U60" i="13"/>
  <c r="V60" i="13"/>
  <c r="W60" i="13"/>
  <c r="X60" i="13"/>
  <c r="Y60" i="13"/>
  <c r="Z60" i="13"/>
  <c r="P61" i="13"/>
  <c r="Q61" i="13"/>
  <c r="R61" i="13"/>
  <c r="S61" i="13"/>
  <c r="T61" i="13"/>
  <c r="U61" i="13"/>
  <c r="V61" i="13"/>
  <c r="W61" i="13"/>
  <c r="X61" i="13"/>
  <c r="Y61" i="13"/>
  <c r="Z61" i="13"/>
  <c r="P62" i="13"/>
  <c r="Q62" i="13"/>
  <c r="R62" i="13"/>
  <c r="S62" i="13"/>
  <c r="T62" i="13"/>
  <c r="U62" i="13"/>
  <c r="V62" i="13"/>
  <c r="W62" i="13"/>
  <c r="X62" i="13"/>
  <c r="Y62" i="13"/>
  <c r="Z62" i="13"/>
  <c r="P63" i="13"/>
  <c r="Q63" i="13"/>
  <c r="R63" i="13"/>
  <c r="S63" i="13"/>
  <c r="T63" i="13"/>
  <c r="U63" i="13"/>
  <c r="V63" i="13"/>
  <c r="W63" i="13"/>
  <c r="X63" i="13"/>
  <c r="Y63" i="13"/>
  <c r="Z63" i="13"/>
  <c r="P64" i="13"/>
  <c r="Q64" i="13"/>
  <c r="R64" i="13"/>
  <c r="S64" i="13"/>
  <c r="T64" i="13"/>
  <c r="U64" i="13"/>
  <c r="V64" i="13"/>
  <c r="W64" i="13"/>
  <c r="X64" i="13"/>
  <c r="Y64" i="13"/>
  <c r="Z64" i="13"/>
  <c r="P65" i="13"/>
  <c r="Q65" i="13"/>
  <c r="R65" i="13"/>
  <c r="S65" i="13"/>
  <c r="T65" i="13"/>
  <c r="U65" i="13"/>
  <c r="V65" i="13"/>
  <c r="W65" i="13"/>
  <c r="X65" i="13"/>
  <c r="Y65" i="13"/>
  <c r="Z65" i="13"/>
  <c r="P66" i="13"/>
  <c r="Q66" i="13"/>
  <c r="R66" i="13"/>
  <c r="S66" i="13"/>
  <c r="T66" i="13"/>
  <c r="U66" i="13"/>
  <c r="V66" i="13"/>
  <c r="W66" i="13"/>
  <c r="X66" i="13"/>
  <c r="Y66" i="13"/>
  <c r="Z66" i="13"/>
  <c r="P67" i="13"/>
  <c r="Q67" i="13"/>
  <c r="R67" i="13"/>
  <c r="S67" i="13"/>
  <c r="T67" i="13"/>
  <c r="U67" i="13"/>
  <c r="V67" i="13"/>
  <c r="W67" i="13"/>
  <c r="X67" i="13"/>
  <c r="Y67" i="13"/>
  <c r="Z67" i="13"/>
  <c r="P68" i="13"/>
  <c r="Q68" i="13"/>
  <c r="R68" i="13"/>
  <c r="S68" i="13"/>
  <c r="T68" i="13"/>
  <c r="U68" i="13"/>
  <c r="V68" i="13"/>
  <c r="W68" i="13"/>
  <c r="X68" i="13"/>
  <c r="Y68" i="13"/>
  <c r="Z68" i="13"/>
  <c r="P69" i="13"/>
  <c r="Q69" i="13"/>
  <c r="R69" i="13"/>
  <c r="S69" i="13"/>
  <c r="T69" i="13"/>
  <c r="U69" i="13"/>
  <c r="V69" i="13"/>
  <c r="W69" i="13"/>
  <c r="X69" i="13"/>
  <c r="Y69" i="13"/>
  <c r="Z69" i="13"/>
  <c r="P70" i="13"/>
  <c r="Q70" i="13"/>
  <c r="R70" i="13"/>
  <c r="S70" i="13"/>
  <c r="T70" i="13"/>
  <c r="U70" i="13"/>
  <c r="V70" i="13"/>
  <c r="W70" i="13"/>
  <c r="X70" i="13"/>
  <c r="Y70" i="13"/>
  <c r="Z70" i="13"/>
  <c r="P71" i="13"/>
  <c r="Q71" i="13"/>
  <c r="R71" i="13"/>
  <c r="S71" i="13"/>
  <c r="T71" i="13"/>
  <c r="U71" i="13"/>
  <c r="V71" i="13"/>
  <c r="W71" i="13"/>
  <c r="X71" i="13"/>
  <c r="Y71" i="13"/>
  <c r="Z71" i="13"/>
  <c r="P72" i="13"/>
  <c r="Q72" i="13"/>
  <c r="R72" i="13"/>
  <c r="S72" i="13"/>
  <c r="T72" i="13"/>
  <c r="U72" i="13"/>
  <c r="V72" i="13"/>
  <c r="W72" i="13"/>
  <c r="X72" i="13"/>
  <c r="Y72" i="13"/>
  <c r="Z72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11" i="13"/>
  <c r="DQ44" i="9" l="1"/>
  <c r="DF40" i="9" l="1"/>
  <c r="DI15" i="9" l="1"/>
  <c r="DF15" i="9"/>
  <c r="DQ15" i="9"/>
  <c r="DN15" i="9"/>
  <c r="DQ13" i="9"/>
  <c r="DN13" i="9"/>
  <c r="DI11" i="9"/>
  <c r="DF11" i="9"/>
  <c r="DQ11" i="9"/>
  <c r="DN11" i="9"/>
  <c r="DQ6" i="9"/>
  <c r="DN6" i="9"/>
  <c r="ER25" i="9" l="1"/>
  <c r="EM25" i="9"/>
  <c r="DQ25" i="9"/>
  <c r="DN25" i="9"/>
  <c r="DI25" i="9"/>
  <c r="DF25" i="9"/>
  <c r="AE25" i="9"/>
  <c r="X25" i="9"/>
  <c r="S25" i="9"/>
  <c r="DI21" i="9" l="1"/>
  <c r="DF21" i="9"/>
  <c r="DF22" i="9"/>
  <c r="DF23" i="9"/>
  <c r="DF24" i="9"/>
  <c r="DF26" i="9"/>
  <c r="DF27" i="9"/>
  <c r="DF28" i="9"/>
  <c r="DF29" i="9"/>
  <c r="DF30" i="9"/>
  <c r="DF31" i="9"/>
  <c r="DF32" i="9"/>
  <c r="DF33" i="9"/>
  <c r="DF34" i="9"/>
  <c r="DF35" i="9"/>
  <c r="DF36" i="9"/>
  <c r="DF37" i="9"/>
  <c r="DF38" i="9"/>
  <c r="DF39" i="9"/>
  <c r="DF41" i="9"/>
  <c r="DF42" i="9"/>
  <c r="DF43" i="9"/>
  <c r="DF44" i="9"/>
  <c r="DF45" i="9"/>
  <c r="DF46" i="9"/>
  <c r="DF47" i="9"/>
  <c r="DF48" i="9"/>
  <c r="DF49" i="9"/>
  <c r="DF50" i="9"/>
  <c r="DF51" i="9"/>
  <c r="DF52" i="9"/>
  <c r="DF53" i="9"/>
  <c r="DF54" i="9"/>
  <c r="DF55" i="9"/>
  <c r="DF56" i="9"/>
  <c r="DF57" i="9"/>
  <c r="DF58" i="9"/>
  <c r="DF59" i="9"/>
  <c r="DF60" i="9"/>
  <c r="DF61" i="9"/>
  <c r="DF62" i="9"/>
  <c r="DF63" i="9"/>
  <c r="DI20" i="9" l="1"/>
  <c r="DQ21" i="9"/>
  <c r="DI22" i="9"/>
  <c r="DI23" i="9"/>
  <c r="DI24" i="9"/>
  <c r="DI26" i="9"/>
  <c r="DI27" i="9"/>
  <c r="DI28" i="9"/>
  <c r="DI29" i="9"/>
  <c r="DI30" i="9"/>
  <c r="DI31" i="9"/>
  <c r="DI32" i="9"/>
  <c r="DI33" i="9"/>
  <c r="DI34" i="9"/>
  <c r="DI35" i="9"/>
  <c r="DI36" i="9"/>
  <c r="DI37" i="9"/>
  <c r="DI38" i="9"/>
  <c r="DI39" i="9"/>
  <c r="DI40" i="9"/>
  <c r="DI41" i="9"/>
  <c r="DI42" i="9"/>
  <c r="DI43" i="9"/>
  <c r="DI44" i="9"/>
  <c r="DI45" i="9"/>
  <c r="DI46" i="9"/>
  <c r="DI47" i="9"/>
  <c r="DI48" i="9"/>
  <c r="DI49" i="9"/>
  <c r="DI50" i="9"/>
  <c r="DI51" i="9"/>
  <c r="DI52" i="9"/>
  <c r="DI53" i="9"/>
  <c r="DI54" i="9"/>
  <c r="DI55" i="9"/>
  <c r="DI56" i="9"/>
  <c r="DI57" i="9"/>
  <c r="DI58" i="9"/>
  <c r="DI59" i="9"/>
  <c r="DI60" i="9"/>
  <c r="DI61" i="9"/>
  <c r="DI62" i="9"/>
  <c r="DI63" i="9"/>
  <c r="ER3" i="9" l="1"/>
  <c r="ER4" i="9"/>
  <c r="ER5" i="9"/>
  <c r="ER6" i="9"/>
  <c r="ER7" i="9"/>
  <c r="ER8" i="9"/>
  <c r="ER9" i="9"/>
  <c r="ER10" i="9"/>
  <c r="ER11" i="9"/>
  <c r="ER12" i="9"/>
  <c r="ER13" i="9"/>
  <c r="ER14" i="9"/>
  <c r="ER15" i="9"/>
  <c r="ER16" i="9"/>
  <c r="ER17" i="9"/>
  <c r="ER18" i="9"/>
  <c r="ER19" i="9"/>
  <c r="ER20" i="9"/>
  <c r="ER21" i="9"/>
  <c r="ER22" i="9"/>
  <c r="ER24" i="9"/>
  <c r="ER26" i="9"/>
  <c r="ER27" i="9"/>
  <c r="ER28" i="9"/>
  <c r="ER29" i="9"/>
  <c r="ER30" i="9"/>
  <c r="ER31" i="9"/>
  <c r="ER32" i="9"/>
  <c r="ER33" i="9"/>
  <c r="ER34" i="9"/>
  <c r="ER35" i="9"/>
  <c r="ER36" i="9"/>
  <c r="ER37" i="9"/>
  <c r="ER38" i="9"/>
  <c r="ER39" i="9"/>
  <c r="ER40" i="9"/>
  <c r="ER41" i="9"/>
  <c r="ER42" i="9"/>
  <c r="ER43" i="9"/>
  <c r="ER44" i="9"/>
  <c r="ER45" i="9"/>
  <c r="ER46" i="9"/>
  <c r="ER47" i="9"/>
  <c r="ER48" i="9"/>
  <c r="ER49" i="9"/>
  <c r="ER50" i="9"/>
  <c r="ER51" i="9"/>
  <c r="ER52" i="9"/>
  <c r="ER53" i="9"/>
  <c r="ER54" i="9"/>
  <c r="ER55" i="9"/>
  <c r="ER56" i="9"/>
  <c r="ER57" i="9"/>
  <c r="ER58" i="9"/>
  <c r="ER59" i="9"/>
  <c r="ER60" i="9"/>
  <c r="ER61" i="9"/>
  <c r="ER62" i="9"/>
  <c r="ER63" i="9"/>
  <c r="ER2" i="9"/>
  <c r="EM3" i="9" l="1"/>
  <c r="EM4" i="9"/>
  <c r="EM5" i="9"/>
  <c r="EM6" i="9"/>
  <c r="EM7" i="9"/>
  <c r="EM8" i="9"/>
  <c r="EM9" i="9"/>
  <c r="EM10" i="9"/>
  <c r="EM11" i="9"/>
  <c r="EM12" i="9"/>
  <c r="EM13" i="9"/>
  <c r="EM14" i="9"/>
  <c r="EM15" i="9"/>
  <c r="EM16" i="9"/>
  <c r="EM17" i="9"/>
  <c r="EM18" i="9"/>
  <c r="EM19" i="9"/>
  <c r="EM20" i="9"/>
  <c r="EM21" i="9"/>
  <c r="EM22" i="9"/>
  <c r="EM23" i="9"/>
  <c r="EM24" i="9"/>
  <c r="EM26" i="9"/>
  <c r="EM27" i="9"/>
  <c r="EM28" i="9"/>
  <c r="EM29" i="9"/>
  <c r="EM30" i="9"/>
  <c r="EM31" i="9"/>
  <c r="EM32" i="9"/>
  <c r="EM33" i="9"/>
  <c r="EM34" i="9"/>
  <c r="EM35" i="9"/>
  <c r="EM36" i="9"/>
  <c r="EM37" i="9"/>
  <c r="EM38" i="9"/>
  <c r="EM39" i="9"/>
  <c r="EM40" i="9"/>
  <c r="EM41" i="9"/>
  <c r="EM42" i="9"/>
  <c r="EM43" i="9"/>
  <c r="EM44" i="9"/>
  <c r="EM45" i="9"/>
  <c r="EM46" i="9"/>
  <c r="EM47" i="9"/>
  <c r="EM48" i="9"/>
  <c r="EM49" i="9"/>
  <c r="EM50" i="9"/>
  <c r="EM51" i="9"/>
  <c r="EM52" i="9"/>
  <c r="EM53" i="9"/>
  <c r="EM54" i="9"/>
  <c r="EM55" i="9"/>
  <c r="EM56" i="9"/>
  <c r="EM57" i="9"/>
  <c r="EM58" i="9"/>
  <c r="EM59" i="9"/>
  <c r="EM60" i="9"/>
  <c r="EM61" i="9"/>
  <c r="EM62" i="9"/>
  <c r="EM63" i="9"/>
  <c r="EM2" i="9"/>
  <c r="DQ28" i="9"/>
  <c r="DQ29" i="9"/>
  <c r="DQ30" i="9"/>
  <c r="DQ31" i="9"/>
  <c r="DQ32" i="9"/>
  <c r="DQ33" i="9"/>
  <c r="DQ34" i="9"/>
  <c r="DQ35" i="9"/>
  <c r="DQ36" i="9"/>
  <c r="DQ37" i="9"/>
  <c r="DQ38" i="9"/>
  <c r="DQ39" i="9"/>
  <c r="DQ40" i="9"/>
  <c r="DQ41" i="9"/>
  <c r="DQ42" i="9"/>
  <c r="DQ43" i="9"/>
  <c r="DQ45" i="9"/>
  <c r="DQ46" i="9"/>
  <c r="DQ47" i="9"/>
  <c r="DQ48" i="9"/>
  <c r="DQ49" i="9"/>
  <c r="DQ50" i="9"/>
  <c r="DQ51" i="9"/>
  <c r="DQ52" i="9"/>
  <c r="DQ53" i="9"/>
  <c r="DQ54" i="9"/>
  <c r="DQ55" i="9"/>
  <c r="DQ56" i="9"/>
  <c r="DQ57" i="9"/>
  <c r="DQ58" i="9"/>
  <c r="DQ59" i="9"/>
  <c r="DQ60" i="9"/>
  <c r="DQ61" i="9"/>
  <c r="DQ62" i="9"/>
  <c r="DQ63" i="9"/>
  <c r="DN28" i="9"/>
  <c r="DN29" i="9"/>
  <c r="DN30" i="9"/>
  <c r="DN31" i="9"/>
  <c r="DN32" i="9"/>
  <c r="DN33" i="9"/>
  <c r="DN34" i="9"/>
  <c r="DN35" i="9"/>
  <c r="DN36" i="9"/>
  <c r="DN37" i="9"/>
  <c r="DN38" i="9"/>
  <c r="DN39" i="9"/>
  <c r="DN40" i="9"/>
  <c r="DN41" i="9"/>
  <c r="DN42" i="9"/>
  <c r="DN43" i="9"/>
  <c r="DN44" i="9"/>
  <c r="DN45" i="9"/>
  <c r="DN46" i="9"/>
  <c r="DN47" i="9"/>
  <c r="DN48" i="9"/>
  <c r="DN51" i="9"/>
  <c r="DN52" i="9"/>
  <c r="DN53" i="9"/>
  <c r="DN54" i="9"/>
  <c r="DN55" i="9"/>
  <c r="DN56" i="9"/>
  <c r="DN57" i="9"/>
  <c r="DN58" i="9"/>
  <c r="DN59" i="9"/>
  <c r="DN60" i="9"/>
  <c r="DN61" i="9"/>
  <c r="DN62" i="9"/>
  <c r="DN63" i="9"/>
  <c r="DN3" i="9" l="1"/>
  <c r="DN4" i="9"/>
  <c r="DN5" i="9"/>
  <c r="DN7" i="9"/>
  <c r="DN8" i="9"/>
  <c r="DN9" i="9"/>
  <c r="DN10" i="9"/>
  <c r="DN12" i="9"/>
  <c r="DN14" i="9"/>
  <c r="DN16" i="9"/>
  <c r="DN17" i="9"/>
  <c r="DN18" i="9"/>
  <c r="DN19" i="9"/>
  <c r="DN20" i="9"/>
  <c r="DN22" i="9"/>
  <c r="DN23" i="9"/>
  <c r="DN24" i="9"/>
  <c r="DN26" i="9"/>
  <c r="DN27" i="9"/>
  <c r="DQ3" i="9"/>
  <c r="DQ4" i="9"/>
  <c r="DQ5" i="9"/>
  <c r="DQ7" i="9"/>
  <c r="DQ8" i="9"/>
  <c r="DQ9" i="9"/>
  <c r="DQ10" i="9"/>
  <c r="DQ12" i="9"/>
  <c r="DQ14" i="9"/>
  <c r="DQ16" i="9"/>
  <c r="DQ17" i="9"/>
  <c r="DQ18" i="9"/>
  <c r="DQ19" i="9"/>
  <c r="DQ20" i="9"/>
  <c r="DQ22" i="9"/>
  <c r="DQ23" i="9"/>
  <c r="DQ24" i="9"/>
  <c r="DQ26" i="9"/>
  <c r="DQ27" i="9"/>
  <c r="DI3" i="9"/>
  <c r="DI4" i="9"/>
  <c r="DI5" i="9"/>
  <c r="DI6" i="9"/>
  <c r="DI7" i="9"/>
  <c r="DI8" i="9"/>
  <c r="DI9" i="9"/>
  <c r="DI10" i="9"/>
  <c r="DI12" i="9"/>
  <c r="DI13" i="9"/>
  <c r="DI14" i="9"/>
  <c r="DI16" i="9"/>
  <c r="DI17" i="9"/>
  <c r="DI18" i="9"/>
  <c r="DI19" i="9"/>
  <c r="DF3" i="9"/>
  <c r="DF4" i="9"/>
  <c r="DF5" i="9"/>
  <c r="DF6" i="9"/>
  <c r="DF7" i="9"/>
  <c r="DF8" i="9"/>
  <c r="DF9" i="9"/>
  <c r="DF10" i="9"/>
  <c r="DF12" i="9"/>
  <c r="DF13" i="9"/>
  <c r="DF14" i="9"/>
  <c r="DF16" i="9"/>
  <c r="DF17" i="9"/>
  <c r="DF18" i="9"/>
  <c r="DF19" i="9"/>
  <c r="DF20" i="9"/>
  <c r="DN21" i="9"/>
  <c r="DQ2" i="9"/>
  <c r="DN2" i="9"/>
  <c r="DI2" i="9"/>
  <c r="DF2" i="9"/>
  <c r="S2" i="9" l="1"/>
  <c r="X2" i="9"/>
  <c r="AE2" i="9"/>
  <c r="S3" i="9"/>
  <c r="X3" i="9"/>
  <c r="AE3" i="9"/>
  <c r="S4" i="9"/>
  <c r="X4" i="9"/>
  <c r="AE4" i="9"/>
  <c r="S5" i="9"/>
  <c r="X5" i="9"/>
  <c r="AE5" i="9"/>
  <c r="S6" i="9"/>
  <c r="X6" i="9"/>
  <c r="AE6" i="9"/>
  <c r="S7" i="9"/>
  <c r="X7" i="9"/>
  <c r="AE7" i="9"/>
  <c r="S8" i="9"/>
  <c r="X8" i="9"/>
  <c r="AE8" i="9"/>
  <c r="S9" i="9"/>
  <c r="X9" i="9"/>
  <c r="AE9" i="9"/>
  <c r="S10" i="9"/>
  <c r="X10" i="9"/>
  <c r="AE10" i="9"/>
  <c r="S11" i="9"/>
  <c r="X11" i="9"/>
  <c r="AE11" i="9"/>
  <c r="S12" i="9"/>
  <c r="X12" i="9"/>
  <c r="AE12" i="9"/>
  <c r="S13" i="9"/>
  <c r="X13" i="9"/>
  <c r="AE13" i="9"/>
  <c r="S14" i="9"/>
  <c r="X14" i="9"/>
  <c r="AE14" i="9"/>
  <c r="S15" i="9"/>
  <c r="X15" i="9"/>
  <c r="AE15" i="9"/>
  <c r="S16" i="9"/>
  <c r="X16" i="9"/>
  <c r="AE16" i="9"/>
  <c r="S17" i="9"/>
  <c r="X17" i="9"/>
  <c r="AE17" i="9"/>
  <c r="S18" i="9"/>
  <c r="X18" i="9"/>
  <c r="AE18" i="9"/>
  <c r="S19" i="9"/>
  <c r="X19" i="9"/>
  <c r="AE19" i="9"/>
  <c r="S20" i="9"/>
  <c r="X20" i="9"/>
  <c r="AE20" i="9"/>
  <c r="S21" i="9"/>
  <c r="X21" i="9"/>
  <c r="AE21" i="9"/>
  <c r="S22" i="9"/>
  <c r="X22" i="9"/>
  <c r="AE22" i="9"/>
  <c r="S23" i="9"/>
  <c r="X23" i="9"/>
  <c r="AE23" i="9"/>
  <c r="S24" i="9"/>
  <c r="X24" i="9"/>
  <c r="AE24" i="9"/>
  <c r="S26" i="9"/>
  <c r="X26" i="9"/>
  <c r="AE26" i="9"/>
  <c r="S27" i="9"/>
  <c r="X27" i="9"/>
  <c r="AE27" i="9"/>
  <c r="S28" i="9"/>
  <c r="X28" i="9"/>
  <c r="AE28" i="9"/>
  <c r="S29" i="9"/>
  <c r="X29" i="9"/>
  <c r="AE29" i="9"/>
  <c r="S30" i="9"/>
  <c r="X30" i="9"/>
  <c r="AE30" i="9"/>
  <c r="S31" i="9"/>
  <c r="X31" i="9"/>
  <c r="AE31" i="9"/>
  <c r="S32" i="9"/>
  <c r="X32" i="9"/>
  <c r="AE32" i="9"/>
  <c r="S33" i="9"/>
  <c r="X33" i="9"/>
  <c r="AE33" i="9"/>
  <c r="S34" i="9"/>
  <c r="X34" i="9"/>
  <c r="AE34" i="9"/>
  <c r="S35" i="9"/>
  <c r="X35" i="9"/>
  <c r="AE35" i="9"/>
  <c r="S36" i="9"/>
  <c r="X36" i="9"/>
  <c r="AE36" i="9"/>
  <c r="S37" i="9"/>
  <c r="X37" i="9"/>
  <c r="AE37" i="9"/>
  <c r="S38" i="9"/>
  <c r="X38" i="9"/>
  <c r="AE38" i="9"/>
  <c r="S39" i="9"/>
  <c r="X39" i="9"/>
  <c r="AE39" i="9"/>
  <c r="S40" i="9"/>
  <c r="X40" i="9"/>
  <c r="AE40" i="9"/>
  <c r="S41" i="9"/>
  <c r="X41" i="9"/>
  <c r="AE41" i="9"/>
  <c r="S42" i="9"/>
  <c r="X42" i="9"/>
  <c r="AE42" i="9"/>
  <c r="S43" i="9"/>
  <c r="X43" i="9"/>
  <c r="AE43" i="9"/>
  <c r="S44" i="9"/>
  <c r="X44" i="9"/>
  <c r="AE44" i="9"/>
  <c r="S45" i="9"/>
  <c r="X45" i="9"/>
  <c r="AE45" i="9"/>
  <c r="S46" i="9"/>
  <c r="X46" i="9"/>
  <c r="AE46" i="9"/>
  <c r="S47" i="9"/>
  <c r="X47" i="9"/>
  <c r="AE47" i="9"/>
  <c r="S48" i="9"/>
  <c r="X48" i="9"/>
  <c r="AE48" i="9"/>
  <c r="S49" i="9"/>
  <c r="X49" i="9"/>
  <c r="AE49" i="9"/>
  <c r="S50" i="9"/>
  <c r="X50" i="9"/>
  <c r="AE50" i="9"/>
  <c r="S51" i="9"/>
  <c r="X51" i="9"/>
  <c r="AE51" i="9"/>
  <c r="S52" i="9"/>
  <c r="X52" i="9"/>
  <c r="AE52" i="9"/>
  <c r="S53" i="9"/>
  <c r="X53" i="9"/>
  <c r="AE53" i="9"/>
  <c r="S54" i="9"/>
  <c r="X54" i="9"/>
  <c r="AE54" i="9"/>
  <c r="S55" i="9"/>
  <c r="X55" i="9"/>
  <c r="AE55" i="9"/>
  <c r="S56" i="9"/>
  <c r="X56" i="9"/>
  <c r="AE56" i="9"/>
  <c r="S57" i="9"/>
  <c r="X57" i="9"/>
  <c r="AE57" i="9"/>
  <c r="S58" i="9"/>
  <c r="X58" i="9"/>
  <c r="AE58" i="9"/>
  <c r="S59" i="9"/>
  <c r="X59" i="9"/>
  <c r="AE59" i="9"/>
  <c r="S60" i="9"/>
  <c r="X60" i="9"/>
  <c r="AE60" i="9"/>
  <c r="S61" i="9"/>
  <c r="X61" i="9"/>
  <c r="AE61" i="9"/>
  <c r="S62" i="9"/>
  <c r="X62" i="9"/>
  <c r="AE62" i="9"/>
  <c r="S63" i="9"/>
  <c r="X63" i="9"/>
  <c r="AE6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</author>
    <author>BRAINIAC</author>
    <author>Ale</author>
    <author>USER</author>
    <author>Cintia</author>
    <author>Antonio Franco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Apellido paterno, materno, nombres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1: Hombre
2: Mujer</t>
        </r>
      </text>
    </comment>
    <comment ref="K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Formato: dd-mm-aaaa
</t>
        </r>
      </text>
    </comment>
    <comment ref="O1" authorId="0" shapeId="0" xr:uid="{00000000-0006-0000-0000-000004000000}">
      <text>
        <r>
          <rPr>
            <sz val="9"/>
            <color indexed="81"/>
            <rFont val="Tahoma"/>
            <family val="2"/>
          </rPr>
          <t>Años de estudio</t>
        </r>
      </text>
    </comment>
    <comment ref="T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1. </t>
        </r>
      </text>
    </comment>
    <comment ref="U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primera sesión. 
</t>
        </r>
      </text>
    </comment>
    <comment ref="X1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Y1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WM</t>
        </r>
      </text>
    </comment>
    <comment ref="Z1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A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de Atención</t>
        </r>
      </text>
    </comment>
    <comment ref="AB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sesión de Atención
</t>
        </r>
      </text>
    </comment>
    <comment ref="AE1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AF1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Att</t>
        </r>
      </text>
    </comment>
    <comment ref="AG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H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
</t>
        </r>
      </text>
    </comment>
    <comment ref="AI1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J1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K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L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M1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N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P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S1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T1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W1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AX1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AZ1" authorId="2" shapeId="0" xr:uid="{00000000-0006-0000-0000-00001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A1" authorId="2" shapeId="0" xr:uid="{00000000-0006-0000-0000-00001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C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D1" authorId="2" shapeId="0" xr:uid="{00000000-0006-0000-0000-00001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F1" authorId="2" shapeId="0" xr:uid="{00000000-0006-0000-0000-00001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G1" authorId="2" shapeId="0" xr:uid="{00000000-0006-0000-0000-00002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I1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J1" authorId="2" shapeId="0" xr:uid="{00000000-0006-0000-0000-00002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L1" authorId="2" shapeId="0" xr:uid="{00000000-0006-0000-0000-00002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M1" authorId="2" shapeId="0" xr:uid="{00000000-0006-0000-0000-000024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N1" authorId="2" shapeId="0" xr:uid="{00000000-0006-0000-0000-000025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O1" authorId="2" shapeId="0" xr:uid="{00000000-0006-0000-0000-000026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Q1" authorId="2" shapeId="0" xr:uid="{00000000-0006-0000-0000-000027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R1" authorId="2" shapeId="0" xr:uid="{00000000-0006-0000-0000-00002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1 = sí
0 = no</t>
        </r>
      </text>
    </comment>
    <comment ref="BU1" authorId="2" shapeId="0" xr:uid="{00000000-0006-0000-0000-00002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Cuántos años tiene de periodo.
0 significa que solamente probó la sustancia.</t>
        </r>
      </text>
    </comment>
    <comment ref="BV1" authorId="2" shapeId="0" xr:uid="{00000000-0006-0000-0000-00002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W1" authorId="2" shapeId="0" xr:uid="{00000000-0006-0000-0000-00002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Y1" authorId="2" shapeId="0" xr:uid="{00000000-0006-0000-0000-00002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Z1" authorId="2" shapeId="0" xr:uid="{00000000-0006-0000-0000-00002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A1" authorId="2" shapeId="0" xr:uid="{00000000-0006-0000-0000-00002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C1" authorId="2" shapeId="0" xr:uid="{00000000-0006-0000-0000-00002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D1" authorId="2" shapeId="0" xr:uid="{00000000-0006-0000-0000-00003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E1" authorId="2" shapeId="0" xr:uid="{00000000-0006-0000-0000-00003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G1" authorId="2" shapeId="0" xr:uid="{00000000-0006-0000-0000-00003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H1" authorId="2" shapeId="0" xr:uid="{00000000-0006-0000-0000-00003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I1" authorId="2" shapeId="0" xr:uid="{00000000-0006-0000-0000-00003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K1" authorId="2" shapeId="0" xr:uid="{00000000-0006-0000-0000-00003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M1" authorId="2" shapeId="0" xr:uid="{00000000-0006-0000-0000-00003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N1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P1" authorId="2" shapeId="0" xr:uid="{00000000-0006-0000-0000-00003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R1" authorId="2" shapeId="0" xr:uid="{00000000-0006-0000-0000-00003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S1" authorId="2" shapeId="0" xr:uid="{00000000-0006-0000-0000-00003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U1" authorId="2" shapeId="0" xr:uid="{00000000-0006-0000-0000-00003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V1" authorId="2" shapeId="0" xr:uid="{00000000-0006-0000-0000-00003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W1" authorId="2" shapeId="0" xr:uid="{00000000-0006-0000-0000-00003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X1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1=Si
0=No</t>
        </r>
      </text>
    </comment>
    <comment ref="CY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¿Cuántos grupos de droga obtuvieron nivel 1 o superior?
Si no se aplico HISTORIA DE CONSUMO, dejar en BLANCO
</t>
        </r>
      </text>
    </comment>
    <comment ref="DC1" authorId="3" shapeId="0" xr:uid="{00000000-0006-0000-00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Escribir Percentil
</t>
        </r>
      </text>
    </comment>
    <comment ref="DD1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E1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G1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H1" authorId="0" shapeId="0" xr:uid="{00000000-0006-0000-0000-000044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I1" authorId="4" shapeId="0" xr:uid="{00000000-0006-0000-0000-000045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J1" authorId="0" shapeId="0" xr:uid="{00000000-0006-0000-0000-000046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DL1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M1" authorId="0" shapeId="0" xr:uid="{00000000-0006-0000-0000-000048000000}">
      <text>
        <r>
          <rPr>
            <sz val="9"/>
            <color indexed="81"/>
            <rFont val="Tahoma"/>
            <family val="2"/>
          </rPr>
          <t>Escribir fecha: dd-mm-aaaa hh:mm en formato 24 hrs. Por ejemplo: 12-09-2011 23:00</t>
        </r>
      </text>
    </comment>
    <comment ref="DO1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P1" authorId="0" shapeId="0" xr:uid="{00000000-0006-0000-0000-00004A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Q1" authorId="4" shapeId="0" xr:uid="{00000000-0006-0000-0000-00004B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R1" authorId="0" shapeId="0" xr:uid="{00000000-0006-0000-0000-00004C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EC1" authorId="5" shapeId="0" xr:uid="{00000000-0006-0000-0000-00004D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1=CM; 2=MM; 3=NT; 4=MV; 5=CV</t>
        </r>
      </text>
    </comment>
    <comment ref="ED1" authorId="5" shapeId="0" xr:uid="{00000000-0006-0000-0000-00004E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Sí</t>
        </r>
      </text>
    </comment>
    <comment ref="EE1" authorId="5" shapeId="0" xr:uid="{00000000-0006-0000-0000-00004F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veces</t>
        </r>
      </text>
    </comment>
    <comment ref="EI1" authorId="2" shapeId="0" xr:uid="{00000000-0006-0000-0000-00005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 
1 = SI </t>
        </r>
      </text>
    </comment>
    <comment ref="EJ1" authorId="2" shapeId="0" xr:uid="{00000000-0006-0000-0000-000051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DIAS A LA SEMANA</t>
        </r>
      </text>
    </comment>
    <comment ref="EO1" authorId="5" shapeId="0" xr:uid="{00000000-0006-0000-0000-000052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Todo el Barrat será capturado electrónicamente</t>
        </r>
      </text>
    </comment>
    <comment ref="ES1" authorId="2" shapeId="0" xr:uid="{00000000-0006-0000-0000-000053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Cuestionario de Actividad de Fisica Habitual 
</t>
        </r>
      </text>
    </comment>
    <comment ref="FC1" authorId="5" shapeId="0" xr:uid="{00000000-0006-0000-0000-000054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Procentaje de respuestas correctas
</t>
        </r>
      </text>
    </comment>
    <comment ref="FS1" authorId="5" shapeId="0" xr:uid="{00000000-0006-0000-0000-000055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Tiempo de reacción</t>
        </r>
      </text>
    </comment>
    <comment ref="GA1" authorId="5" shapeId="0" xr:uid="{00000000-0006-0000-0000-000056000000}">
      <text>
        <r>
          <rPr>
            <b/>
            <sz val="9"/>
            <color indexed="81"/>
            <rFont val="Tahoma"/>
            <family val="2"/>
          </rPr>
          <t>Antonio Franco:
Eficiencia inversa</t>
        </r>
      </text>
    </comment>
    <comment ref="BL13" authorId="2" shapeId="0" xr:uid="{00000000-0006-0000-0000-00005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Lo probó a los 6, pero indica que su consumo frecuente ha sido de los 17-20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</author>
    <author>BRAINIAC</author>
    <author>Ale</author>
    <author>USER</author>
    <author>Cintia</author>
    <author>Antonio Franco</author>
  </authors>
  <commentList>
    <comment ref="H1" authorId="0" shapeId="0" xr:uid="{00000000-0006-0000-0100-000001000000}">
      <text>
        <r>
          <rPr>
            <sz val="9"/>
            <color indexed="81"/>
            <rFont val="Tahoma"/>
            <family val="2"/>
          </rPr>
          <t>Apellido paterno, materno, nombres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1: Hombre
2: Mujer</t>
        </r>
      </text>
    </comment>
    <comment ref="K1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Formato: dd-mm-aaaa
</t>
        </r>
      </text>
    </comment>
    <comment ref="O1" authorId="0" shapeId="0" xr:uid="{00000000-0006-0000-0100-000004000000}">
      <text>
        <r>
          <rPr>
            <sz val="9"/>
            <color indexed="81"/>
            <rFont val="Tahoma"/>
            <family val="2"/>
          </rPr>
          <t>Años de estudio</t>
        </r>
      </text>
    </comment>
    <comment ref="T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1. </t>
        </r>
      </text>
    </comment>
    <comment ref="U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primera sesión. 
</t>
        </r>
      </text>
    </comment>
    <comment ref="X1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Y1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WM</t>
        </r>
      </text>
    </comment>
    <comment ref="Z1" authorId="2" shapeId="0" xr:uid="{00000000-0006-0000-0100-00000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A1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de Atención</t>
        </r>
      </text>
    </comment>
    <comment ref="AB1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sesión de Atención
</t>
        </r>
      </text>
    </comment>
    <comment ref="AE1" authorId="2" shapeId="0" xr:uid="{00000000-0006-0000-0100-00000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AF1" authorId="2" shapeId="0" xr:uid="{00000000-0006-0000-0100-00000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Att</t>
        </r>
      </text>
    </comment>
    <comment ref="AG1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H1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
</t>
        </r>
      </text>
    </comment>
    <comment ref="AI1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J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K1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L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M1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N1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P1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S1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T1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W1" authorId="2" shapeId="0" xr:uid="{00000000-0006-0000-0100-00001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AX1" authorId="2" shapeId="0" xr:uid="{00000000-0006-0000-0100-00001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AZ1" authorId="2" shapeId="0" xr:uid="{00000000-0006-0000-0100-00001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A1" authorId="2" shapeId="0" xr:uid="{00000000-0006-0000-0100-00001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C1" authorId="2" shapeId="0" xr:uid="{00000000-0006-0000-0100-00001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D1" authorId="2" shapeId="0" xr:uid="{00000000-0006-0000-0100-00001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F1" authorId="2" shapeId="0" xr:uid="{00000000-0006-0000-0100-00001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G1" authorId="2" shapeId="0" xr:uid="{00000000-0006-0000-0100-00002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I1" authorId="2" shapeId="0" xr:uid="{00000000-0006-0000-0100-00002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J1" authorId="2" shapeId="0" xr:uid="{00000000-0006-0000-0100-00002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L1" authorId="2" shapeId="0" xr:uid="{00000000-0006-0000-0100-00002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M1" authorId="2" shapeId="0" xr:uid="{00000000-0006-0000-0100-000024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N1" authorId="2" shapeId="0" xr:uid="{00000000-0006-0000-0100-000025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O1" authorId="2" shapeId="0" xr:uid="{00000000-0006-0000-0100-000026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Q1" authorId="2" shapeId="0" xr:uid="{00000000-0006-0000-0100-000027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R1" authorId="2" shapeId="0" xr:uid="{00000000-0006-0000-0100-00002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1 = sí
0 = no</t>
        </r>
      </text>
    </comment>
    <comment ref="BU1" authorId="2" shapeId="0" xr:uid="{00000000-0006-0000-0100-00002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Cuántos años tiene de periodo.
0 significa que solamente probó la sustancia.</t>
        </r>
      </text>
    </comment>
    <comment ref="BV1" authorId="2" shapeId="0" xr:uid="{00000000-0006-0000-0100-00002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W1" authorId="2" shapeId="0" xr:uid="{00000000-0006-0000-0100-00002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Y1" authorId="2" shapeId="0" xr:uid="{00000000-0006-0000-0100-00002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Z1" authorId="2" shapeId="0" xr:uid="{00000000-0006-0000-0100-00002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A1" authorId="2" shapeId="0" xr:uid="{00000000-0006-0000-0100-00002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C1" authorId="2" shapeId="0" xr:uid="{00000000-0006-0000-0100-00002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D1" authorId="2" shapeId="0" xr:uid="{00000000-0006-0000-0100-00003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E1" authorId="2" shapeId="0" xr:uid="{00000000-0006-0000-0100-00003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G1" authorId="2" shapeId="0" xr:uid="{00000000-0006-0000-0100-00003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H1" authorId="2" shapeId="0" xr:uid="{00000000-0006-0000-0100-00003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I1" authorId="2" shapeId="0" xr:uid="{00000000-0006-0000-0100-00003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K1" authorId="2" shapeId="0" xr:uid="{00000000-0006-0000-0100-00003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M1" authorId="2" shapeId="0" xr:uid="{00000000-0006-0000-0100-00003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N1" authorId="2" shapeId="0" xr:uid="{00000000-0006-0000-0100-00003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P1" authorId="2" shapeId="0" xr:uid="{00000000-0006-0000-0100-00003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R1" authorId="2" shapeId="0" xr:uid="{00000000-0006-0000-0100-00003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S1" authorId="2" shapeId="0" xr:uid="{00000000-0006-0000-0100-00003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U1" authorId="2" shapeId="0" xr:uid="{00000000-0006-0000-0100-00003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V1" authorId="2" shapeId="0" xr:uid="{00000000-0006-0000-0100-00003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W1" authorId="2" shapeId="0" xr:uid="{00000000-0006-0000-0100-00003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X1" authorId="1" shapeId="0" xr:uid="{00000000-0006-0000-0100-00003E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1=Si
0=No</t>
        </r>
      </text>
    </comment>
    <comment ref="CY1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¿Cuántos grupos de droga obtuvieron nivel 1 o superior?
Si no se aplico HISTORIA DE CONSUMO, dejar en BLANCO
</t>
        </r>
      </text>
    </comment>
    <comment ref="DC1" authorId="3" shapeId="0" xr:uid="{00000000-0006-0000-01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Escribir Percentil
</t>
        </r>
      </text>
    </comment>
    <comment ref="DD1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E1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G1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H1" authorId="0" shapeId="0" xr:uid="{00000000-0006-0000-0100-000044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I1" authorId="4" shapeId="0" xr:uid="{00000000-0006-0000-0100-000045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J1" authorId="0" shapeId="0" xr:uid="{00000000-0006-0000-0100-000046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DL1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M1" authorId="0" shapeId="0" xr:uid="{00000000-0006-0000-0100-000048000000}">
      <text>
        <r>
          <rPr>
            <sz val="9"/>
            <color indexed="81"/>
            <rFont val="Tahoma"/>
            <family val="2"/>
          </rPr>
          <t>Escribir fecha: dd-mm-aaaa hh:mm en formato 24 hrs. Por ejemplo: 12-09-2011 23:00</t>
        </r>
      </text>
    </comment>
    <comment ref="DO1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P1" authorId="0" shapeId="0" xr:uid="{00000000-0006-0000-0100-00004A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Q1" authorId="4" shapeId="0" xr:uid="{00000000-0006-0000-0100-00004B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R1" authorId="0" shapeId="0" xr:uid="{00000000-0006-0000-0100-00004C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EC1" authorId="5" shapeId="0" xr:uid="{00000000-0006-0000-0100-00004D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1=CM; 2=MM; 3=NT; 4=MV; 5=CV</t>
        </r>
      </text>
    </comment>
    <comment ref="ED1" authorId="5" shapeId="0" xr:uid="{00000000-0006-0000-0100-00004E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Sí</t>
        </r>
      </text>
    </comment>
    <comment ref="EE1" authorId="5" shapeId="0" xr:uid="{00000000-0006-0000-0100-00004F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veces</t>
        </r>
      </text>
    </comment>
    <comment ref="EI1" authorId="2" shapeId="0" xr:uid="{00000000-0006-0000-0100-00005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 
1 = SI </t>
        </r>
      </text>
    </comment>
    <comment ref="EJ1" authorId="2" shapeId="0" xr:uid="{00000000-0006-0000-0100-000051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DIAS A LA SEMANA</t>
        </r>
      </text>
    </comment>
    <comment ref="EO1" authorId="5" shapeId="0" xr:uid="{00000000-0006-0000-0100-000052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Todo el Barrat será capturado electrónicamente</t>
        </r>
      </text>
    </comment>
    <comment ref="ES1" authorId="2" shapeId="0" xr:uid="{00000000-0006-0000-0100-000053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Cuestionario de Actividad de Fisica Habitual 
</t>
        </r>
      </text>
    </comment>
    <comment ref="FC1" authorId="5" shapeId="0" xr:uid="{00000000-0006-0000-0100-000054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Procentaje de respuestas correctas
</t>
        </r>
      </text>
    </comment>
    <comment ref="FO1" authorId="5" shapeId="0" xr:uid="{00000000-0006-0000-0100-000055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Tiempo de reacción</t>
        </r>
      </text>
    </comment>
    <comment ref="FW1" authorId="5" shapeId="0" xr:uid="{00000000-0006-0000-0100-000056000000}">
      <text>
        <r>
          <rPr>
            <b/>
            <sz val="9"/>
            <color indexed="81"/>
            <rFont val="Tahoma"/>
            <family val="2"/>
          </rPr>
          <t>Antonio Franco:
Eficiencia inversa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Alejandra</author>
    <author>BRAINIAC</author>
    <author>Ale</author>
    <author>USER</author>
    <author>Cintia</author>
    <author>Antonio Franco</author>
  </authors>
  <commentList>
    <comment ref="H1" authorId="0" shapeId="0" xr:uid="{00000000-0006-0000-0200-000001000000}">
      <text>
        <r>
          <rPr>
            <sz val="9"/>
            <color indexed="81"/>
            <rFont val="Tahoma"/>
            <family val="2"/>
          </rPr>
          <t>Apellido paterno, materno, nombres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1: Hombre
2: Mujer</t>
        </r>
      </text>
    </comment>
    <comment ref="K1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Formato: dd-mm-aaaa
</t>
        </r>
      </text>
    </comment>
    <comment ref="O1" authorId="0" shapeId="0" xr:uid="{00000000-0006-0000-0200-000004000000}">
      <text>
        <r>
          <rPr>
            <sz val="9"/>
            <color indexed="81"/>
            <rFont val="Tahoma"/>
            <family val="2"/>
          </rPr>
          <t>Años de estudio</t>
        </r>
      </text>
    </comment>
    <comment ref="T1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1. </t>
        </r>
      </text>
    </comment>
    <comment ref="U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primera sesión. 
</t>
        </r>
      </text>
    </comment>
    <comment ref="X1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Y1" authorId="2" shapeId="0" xr:uid="{00000000-0006-0000-0200-00000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WM</t>
        </r>
      </text>
    </comment>
    <comment ref="Z1" authorId="2" shapeId="0" xr:uid="{00000000-0006-0000-0200-00000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A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de la fecha anterior a la sesión de Atención</t>
        </r>
      </text>
    </comment>
    <comment ref="AB1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dd/mm/aa Se pone la fecha después de la sesión de Atención
</t>
        </r>
      </text>
    </comment>
    <comment ref="AE1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Este es el promedio de la duración de los dos periodos. </t>
        </r>
      </text>
    </comment>
    <comment ref="AF1" authorId="2" shapeId="0" xr:uid="{00000000-0006-0000-0200-00000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Día del ciclo en el que corrió la sesión de Att</t>
        </r>
      </text>
    </comment>
    <comment ref="AG1" authorId="2" shapeId="0" xr:uid="{00000000-0006-0000-0200-00000E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Esto se CLASIFICARA CUANDO SE TENGAN TODOS LOS DATOS</t>
        </r>
      </text>
    </comment>
    <comment ref="AH1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
</t>
        </r>
      </text>
    </comment>
    <comment ref="AI1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J1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K1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L1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M1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N1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P1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S1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1=Sí
0=No</t>
        </r>
      </text>
    </comment>
    <comment ref="AT1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¿Cuántos de sus familiares? Escribir número (se excluye de este número al propio sujeto)</t>
        </r>
      </text>
    </comment>
    <comment ref="AW1" authorId="2" shapeId="0" xr:uid="{00000000-0006-0000-0200-00001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AX1" authorId="2" shapeId="0" xr:uid="{00000000-0006-0000-0200-00001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AZ1" authorId="2" shapeId="0" xr:uid="{00000000-0006-0000-0200-00001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A1" authorId="2" shapeId="0" xr:uid="{00000000-0006-0000-0200-00001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C1" authorId="2" shapeId="0" xr:uid="{00000000-0006-0000-0200-00001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D1" authorId="2" shapeId="0" xr:uid="{00000000-0006-0000-0200-00001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F1" authorId="2" shapeId="0" xr:uid="{00000000-0006-0000-0200-00001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G1" authorId="2" shapeId="0" xr:uid="{00000000-0006-0000-0200-00002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I1" authorId="2" shapeId="0" xr:uid="{00000000-0006-0000-0200-00002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J1" authorId="2" shapeId="0" xr:uid="{00000000-0006-0000-0200-00002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L1" authorId="2" shapeId="0" xr:uid="{00000000-0006-0000-0200-00002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M1" authorId="2" shapeId="0" xr:uid="{00000000-0006-0000-0200-000024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
1 = Sí</t>
        </r>
      </text>
    </comment>
    <comment ref="BN1" authorId="2" shapeId="0" xr:uid="{00000000-0006-0000-0200-000025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O1" authorId="2" shapeId="0" xr:uid="{00000000-0006-0000-0200-000026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Q1" authorId="2" shapeId="0" xr:uid="{00000000-0006-0000-0200-000027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R1" authorId="2" shapeId="0" xr:uid="{00000000-0006-0000-0200-000028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1 = sí
0 = no</t>
        </r>
      </text>
    </comment>
    <comment ref="BU1" authorId="2" shapeId="0" xr:uid="{00000000-0006-0000-0200-000029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Cuántos años tiene de periodo.
0 significa que solamente probó la sustancia.</t>
        </r>
      </text>
    </comment>
    <comment ref="BV1" authorId="2" shapeId="0" xr:uid="{00000000-0006-0000-0200-00002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W1" authorId="2" shapeId="0" xr:uid="{00000000-0006-0000-0200-00002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BY1" authorId="2" shapeId="0" xr:uid="{00000000-0006-0000-0200-00002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BZ1" authorId="2" shapeId="0" xr:uid="{00000000-0006-0000-0200-00002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A1" authorId="2" shapeId="0" xr:uid="{00000000-0006-0000-0200-00002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C1" authorId="2" shapeId="0" xr:uid="{00000000-0006-0000-0200-00002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D1" authorId="2" shapeId="0" xr:uid="{00000000-0006-0000-0200-00003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E1" authorId="2" shapeId="0" xr:uid="{00000000-0006-0000-0200-00003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G1" authorId="2" shapeId="0" xr:uid="{00000000-0006-0000-0200-00003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H1" authorId="2" shapeId="0" xr:uid="{00000000-0006-0000-0200-00003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I1" authorId="2" shapeId="0" xr:uid="{00000000-0006-0000-0200-00003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K1" authorId="2" shapeId="0" xr:uid="{00000000-0006-0000-0200-00003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M1" authorId="2" shapeId="0" xr:uid="{00000000-0006-0000-0200-00003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N1" authorId="2" shapeId="0" xr:uid="{00000000-0006-0000-0200-00003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P1" authorId="2" shapeId="0" xr:uid="{00000000-0006-0000-0200-00003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R1" authorId="2" shapeId="0" xr:uid="{00000000-0006-0000-0200-000039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CS1" authorId="2" shapeId="0" xr:uid="{00000000-0006-0000-0200-00003A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CU1" authorId="2" shapeId="0" xr:uid="{00000000-0006-0000-0200-00003B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CV1" authorId="2" shapeId="0" xr:uid="{00000000-0006-0000-0200-00003C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W1" authorId="2" shapeId="0" xr:uid="{00000000-0006-0000-0200-00003D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Nivel de trastorno 
0  
1</t>
        </r>
      </text>
    </comment>
    <comment ref="CX1" authorId="1" shapeId="0" xr:uid="{00000000-0006-0000-0200-00003E000000}">
      <text>
        <r>
          <rPr>
            <b/>
            <sz val="9"/>
            <color indexed="81"/>
            <rFont val="Tahoma"/>
            <family val="2"/>
          </rPr>
          <t>BRAINIAC:</t>
        </r>
        <r>
          <rPr>
            <sz val="9"/>
            <color indexed="81"/>
            <rFont val="Tahoma"/>
            <family val="2"/>
          </rPr>
          <t xml:space="preserve">
1=Si
0=No</t>
        </r>
      </text>
    </comment>
    <comment ref="CY1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Alejandra:</t>
        </r>
        <r>
          <rPr>
            <sz val="9"/>
            <color indexed="81"/>
            <rFont val="Tahoma"/>
            <family val="2"/>
          </rPr>
          <t xml:space="preserve">
¿Cuántos grupos de droga obtuvieron nivel 1 o superior?
Si no se aplico HISTORIA DE CONSUMO, dejar en BLANCO
</t>
        </r>
      </text>
    </comment>
    <comment ref="DC1" authorId="3" shapeId="0" xr:uid="{00000000-0006-0000-0200-00004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Escribir Percentil
</t>
        </r>
      </text>
    </comment>
    <comment ref="DD1" authorId="0" shapeId="0" xr:uid="{00000000-0006-0000-0200-000041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E1" authorId="0" shapeId="0" xr:uid="{00000000-0006-0000-0200-000042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G1" authorId="0" shapeId="0" xr:uid="{00000000-0006-0000-0200-000043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H1" authorId="0" shapeId="0" xr:uid="{00000000-0006-0000-0200-000044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I1" authorId="4" shapeId="0" xr:uid="{00000000-0006-0000-0200-000045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J1" authorId="0" shapeId="0" xr:uid="{00000000-0006-0000-0200-000046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DL1" authorId="0" shapeId="0" xr:uid="{00000000-0006-0000-0200-000047000000}">
      <text>
        <r>
          <rPr>
            <sz val="9"/>
            <color indexed="81"/>
            <rFont val="Tahoma"/>
            <family val="2"/>
          </rPr>
          <t xml:space="preserve">Escribir fecha: dd-mm-aaaa hh:mm en formato 24 hrs. Por ejemplo: 12-09-2011 23:00
</t>
        </r>
      </text>
    </comment>
    <comment ref="DM1" authorId="0" shapeId="0" xr:uid="{00000000-0006-0000-0200-000048000000}">
      <text>
        <r>
          <rPr>
            <sz val="9"/>
            <color indexed="81"/>
            <rFont val="Tahoma"/>
            <family val="2"/>
          </rPr>
          <t>Escribir fecha: dd-mm-aaaa hh:mm en formato 24 hrs. Por ejemplo: 12-09-2011 23:00</t>
        </r>
      </text>
    </comment>
    <comment ref="DO1" authorId="0" shapeId="0" xr:uid="{00000000-0006-0000-0200-000049000000}">
      <text>
        <r>
          <rPr>
            <sz val="9"/>
            <color indexed="81"/>
            <rFont val="Tahoma"/>
            <family val="2"/>
          </rPr>
          <t xml:space="preserve">Poner el número correspondiente a la "hora"
</t>
        </r>
      </text>
    </comment>
    <comment ref="DP1" authorId="0" shapeId="0" xr:uid="{00000000-0006-0000-0200-00004A000000}">
      <text>
        <r>
          <rPr>
            <sz val="9"/>
            <color indexed="81"/>
            <rFont val="Tahoma"/>
            <family val="2"/>
          </rPr>
          <t>Escribir el número correspondiente a los minutos</t>
        </r>
      </text>
    </comment>
    <comment ref="DQ1" authorId="4" shapeId="0" xr:uid="{00000000-0006-0000-0200-00004B000000}">
      <text>
        <r>
          <rPr>
            <b/>
            <sz val="9"/>
            <color indexed="81"/>
            <rFont val="Tahoma"/>
            <family val="2"/>
          </rPr>
          <t>Cintia:</t>
        </r>
        <r>
          <rPr>
            <sz val="9"/>
            <color indexed="81"/>
            <rFont val="Tahoma"/>
            <family val="2"/>
          </rPr>
          <t xml:space="preserve">
Horas dormidas en fracciones de hora</t>
        </r>
      </text>
    </comment>
    <comment ref="DR1" authorId="0" shapeId="0" xr:uid="{00000000-0006-0000-0200-00004C000000}">
      <text>
        <r>
          <rPr>
            <sz val="9"/>
            <color indexed="81"/>
            <rFont val="Tahoma"/>
            <family val="2"/>
          </rPr>
          <t>0=Descansado
1=Algo Cansado
2=Fatigado</t>
        </r>
      </text>
    </comment>
    <comment ref="EC1" authorId="5" shapeId="0" xr:uid="{00000000-0006-0000-0200-00004D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1=CM; 2=MM; 3=NT; 4=MV; 5=CV</t>
        </r>
      </text>
    </comment>
    <comment ref="ED1" authorId="5" shapeId="0" xr:uid="{00000000-0006-0000-0200-00004E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Sí</t>
        </r>
      </text>
    </comment>
    <comment ref="EE1" authorId="5" shapeId="0" xr:uid="{00000000-0006-0000-0200-00004F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Anotar el número de veces</t>
        </r>
      </text>
    </comment>
    <comment ref="EI1" authorId="2" shapeId="0" xr:uid="{00000000-0006-0000-0200-000050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0 = NO 
1 = SI </t>
        </r>
      </text>
    </comment>
    <comment ref="EJ1" authorId="2" shapeId="0" xr:uid="{00000000-0006-0000-0200-000051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DIAS A LA SEMANA</t>
        </r>
      </text>
    </comment>
    <comment ref="EO1" authorId="5" shapeId="0" xr:uid="{00000000-0006-0000-0200-000052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Todo el Barrat será capturado electrónicamente</t>
        </r>
      </text>
    </comment>
    <comment ref="ES1" authorId="2" shapeId="0" xr:uid="{00000000-0006-0000-0200-000053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Cuestionario de Actividad de Fisica Habitual 
</t>
        </r>
      </text>
    </comment>
    <comment ref="FC1" authorId="5" shapeId="0" xr:uid="{00000000-0006-0000-0200-000054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Procentaje de respuestas correctas
</t>
        </r>
      </text>
    </comment>
    <comment ref="FO1" authorId="5" shapeId="0" xr:uid="{00000000-0006-0000-0200-000055000000}">
      <text>
        <r>
          <rPr>
            <b/>
            <sz val="9"/>
            <color indexed="81"/>
            <rFont val="Tahoma"/>
            <family val="2"/>
          </rPr>
          <t>Antonio Franco:</t>
        </r>
        <r>
          <rPr>
            <sz val="9"/>
            <color indexed="81"/>
            <rFont val="Tahoma"/>
            <family val="2"/>
          </rPr>
          <t xml:space="preserve">
Tiempo de reacción</t>
        </r>
      </text>
    </comment>
    <comment ref="FW1" authorId="5" shapeId="0" xr:uid="{00000000-0006-0000-0200-000056000000}">
      <text>
        <r>
          <rPr>
            <b/>
            <sz val="9"/>
            <color indexed="81"/>
            <rFont val="Tahoma"/>
            <family val="2"/>
          </rPr>
          <t>Antonio Franco:
Eficiencia inversa</t>
        </r>
      </text>
    </comment>
    <comment ref="BL3" authorId="2" shapeId="0" xr:uid="{00000000-0006-0000-0200-000057000000}">
      <text>
        <r>
          <rPr>
            <b/>
            <sz val="9"/>
            <color indexed="81"/>
            <rFont val="Tahoma"/>
            <family val="2"/>
          </rPr>
          <t>Ale:</t>
        </r>
        <r>
          <rPr>
            <sz val="9"/>
            <color indexed="81"/>
            <rFont val="Tahoma"/>
            <family val="2"/>
          </rPr>
          <t xml:space="preserve">
Lo probó a los 6, pero indica que su consumo frecuente ha sido de los 17-20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" authorId="0" shapeId="0" xr:uid="{00000000-0006-0000-0800-000003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2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2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2" authorId="0" shapeId="0" xr:uid="{00000000-0006-0000-0800-000006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0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0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0" authorId="0" shapeId="0" xr:uid="{00000000-0006-0000-0800-000009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1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1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1" authorId="0" shapeId="0" xr:uid="{00000000-0006-0000-0800-00000C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2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2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2" authorId="0" shapeId="0" xr:uid="{00000000-0006-0000-0800-00000F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3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3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3" authorId="0" shapeId="0" xr:uid="{00000000-0006-0000-0800-000012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4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4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4" authorId="0" shapeId="0" xr:uid="{00000000-0006-0000-0800-000015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  <comment ref="A15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Ale:
1 = Sí 
0 = No</t>
        </r>
      </text>
    </comment>
    <comment ref="B1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Ale:
Frecuencia de consumo 
 Sólo lo probó
 Muchas veces
# Número de consumos</t>
        </r>
      </text>
    </comment>
    <comment ref="D15" authorId="0" shapeId="0" xr:uid="{00000000-0006-0000-0800-000018000000}">
      <text>
        <r>
          <rPr>
            <sz val="9"/>
            <color theme="1"/>
            <rFont val="Calibri"/>
            <family val="2"/>
            <scheme val="minor"/>
          </rPr>
          <t>Cuántos años tiene de periodo.
0 significa que solamente probó la sustancia.</t>
        </r>
      </text>
    </comment>
  </commentList>
</comments>
</file>

<file path=xl/sharedStrings.xml><?xml version="1.0" encoding="utf-8"?>
<sst xmlns="http://schemas.openxmlformats.org/spreadsheetml/2006/main" count="1837" uniqueCount="577">
  <si>
    <t>Registró</t>
  </si>
  <si>
    <t># SUJETO</t>
  </si>
  <si>
    <t>rs2180619</t>
  </si>
  <si>
    <t>Nombre</t>
  </si>
  <si>
    <t>SEXO</t>
  </si>
  <si>
    <t>Edad</t>
  </si>
  <si>
    <t>Fnacimiento</t>
  </si>
  <si>
    <t>Tel.</t>
  </si>
  <si>
    <t>Cel.</t>
  </si>
  <si>
    <t>Email</t>
  </si>
  <si>
    <t>Escolaridad</t>
  </si>
  <si>
    <t>Promedio</t>
  </si>
  <si>
    <t>PESO</t>
  </si>
  <si>
    <t>Estatura</t>
  </si>
  <si>
    <t>IMC</t>
  </si>
  <si>
    <t>MensDia1Act</t>
  </si>
  <si>
    <t>MensCiclo</t>
  </si>
  <si>
    <t>MensDurAct</t>
  </si>
  <si>
    <t>MensDurSig</t>
  </si>
  <si>
    <t>MensDur</t>
  </si>
  <si>
    <t>AntNP</t>
  </si>
  <si>
    <t>SujDepres</t>
  </si>
  <si>
    <t>QuienDepres</t>
  </si>
  <si>
    <t>SujTB</t>
  </si>
  <si>
    <t>QuienTB</t>
  </si>
  <si>
    <t>SujEM</t>
  </si>
  <si>
    <t>QuienEM</t>
  </si>
  <si>
    <t>SujA</t>
  </si>
  <si>
    <t>QuienA</t>
  </si>
  <si>
    <t>SujTOC</t>
  </si>
  <si>
    <t>QuienTOC</t>
  </si>
  <si>
    <t>SujTDAH</t>
  </si>
  <si>
    <t>QuienTDAH</t>
  </si>
  <si>
    <t>EDIMB</t>
  </si>
  <si>
    <t>Epworth</t>
  </si>
  <si>
    <t>Tabaco</t>
  </si>
  <si>
    <t>TabacoEdad</t>
  </si>
  <si>
    <t>Alcohol</t>
  </si>
  <si>
    <t>AlcoholEdad</t>
  </si>
  <si>
    <t>THC</t>
  </si>
  <si>
    <t>THCEdad</t>
  </si>
  <si>
    <t>Narc</t>
  </si>
  <si>
    <t>NarcEdad</t>
  </si>
  <si>
    <t>Alucin</t>
  </si>
  <si>
    <t>AlucinEdad</t>
  </si>
  <si>
    <t>Tranq</t>
  </si>
  <si>
    <t>TranqEdad</t>
  </si>
  <si>
    <t>Estero</t>
  </si>
  <si>
    <t>EsteroEdad</t>
  </si>
  <si>
    <t>SustNat</t>
  </si>
  <si>
    <t>SustNatEdad</t>
  </si>
  <si>
    <t>BebidasEner</t>
  </si>
  <si>
    <t>BebidasEnerEdad</t>
  </si>
  <si>
    <t>OS</t>
  </si>
  <si>
    <t>OSEdad</t>
  </si>
  <si>
    <t>TabTras</t>
  </si>
  <si>
    <t>AlcTras</t>
  </si>
  <si>
    <t>HistC</t>
  </si>
  <si>
    <t>HistC#</t>
  </si>
  <si>
    <t>IBD</t>
  </si>
  <si>
    <t>IBA</t>
  </si>
  <si>
    <t>Raven#</t>
  </si>
  <si>
    <t>RavenPerc</t>
  </si>
  <si>
    <t>Dormir</t>
  </si>
  <si>
    <t>Despertar</t>
  </si>
  <si>
    <t>DifHrs</t>
  </si>
  <si>
    <t>Hora</t>
  </si>
  <si>
    <t>Min</t>
  </si>
  <si>
    <t>HrsDorm</t>
  </si>
  <si>
    <t>SSubD</t>
  </si>
  <si>
    <t>AlertaANTES1</t>
  </si>
  <si>
    <t>EstrésANTES1</t>
  </si>
  <si>
    <t>AlertaDESPUÉS1</t>
  </si>
  <si>
    <t>EstrésDESPUÉS1</t>
  </si>
  <si>
    <t>AlertaANTES2</t>
  </si>
  <si>
    <t>EstrésANTES2</t>
  </si>
  <si>
    <t>AlertaDESPUÉS2</t>
  </si>
  <si>
    <t>EstrésDESPUÉS2</t>
  </si>
  <si>
    <t>PtjeCT</t>
  </si>
  <si>
    <t>CT</t>
  </si>
  <si>
    <t>DivActRec</t>
  </si>
  <si>
    <t>FreqActRec</t>
  </si>
  <si>
    <t>VidJ#</t>
  </si>
  <si>
    <t>VidJHr/sem</t>
  </si>
  <si>
    <t>VidJHrs</t>
  </si>
  <si>
    <t>Facebook</t>
  </si>
  <si>
    <t>FreqFace</t>
  </si>
  <si>
    <t>HrsFace</t>
  </si>
  <si>
    <t>CFQ</t>
  </si>
  <si>
    <t>55 32 67 71 69</t>
  </si>
  <si>
    <t>yoali_wii@hotmail.com</t>
  </si>
  <si>
    <t>Abreviaturas</t>
  </si>
  <si>
    <t>Consideraciones</t>
  </si>
  <si>
    <t>Turno</t>
  </si>
  <si>
    <t>Turno de experimento</t>
  </si>
  <si>
    <t>1= 9:30; 2= 15:30</t>
  </si>
  <si>
    <t>Fecha de Nacimiento</t>
  </si>
  <si>
    <t>En formato de día/mes/año</t>
  </si>
  <si>
    <t>Índice de Masa Corporal</t>
  </si>
  <si>
    <t>Menstruación día 1 actual (correspondiente al periodo de la sesión experimental)</t>
  </si>
  <si>
    <t>Menstruación duración siguiente</t>
  </si>
  <si>
    <t>Número de días del ciclo menstrual</t>
  </si>
  <si>
    <t>Menstruación duración actual</t>
  </si>
  <si>
    <t xml:space="preserve">Promedio de la duración de la menstruación </t>
  </si>
  <si>
    <t xml:space="preserve">Antecedentes Neurológicos y Psiquiátricos </t>
  </si>
  <si>
    <t>Sujeto con depresión</t>
  </si>
  <si>
    <t xml:space="preserve">Cuántos de los familiares directos padecen depresión </t>
  </si>
  <si>
    <t>Sujeto con Trastorno Bipolar</t>
  </si>
  <si>
    <t xml:space="preserve">Cuántos de los familiares directos padecen Trastorno Bipolar </t>
  </si>
  <si>
    <t xml:space="preserve">Sujeto con Episodio Maniaco </t>
  </si>
  <si>
    <t>Cuántos de los familiares directos padecen Episodio Maniaco</t>
  </si>
  <si>
    <t>Sujeto con Ansiedad</t>
  </si>
  <si>
    <t xml:space="preserve">Cuántos de los familiares directos padecen Ansiedad </t>
  </si>
  <si>
    <t>Sujeto con Trastorno Obsesivo Compulsivo</t>
  </si>
  <si>
    <t>Cuántos de los familiares directos padecen Trastorno Obsesivo Compulsivo</t>
  </si>
  <si>
    <t>Sujeto con TDAH</t>
  </si>
  <si>
    <t>Cuántos de los familiares directos padecen TDAH</t>
  </si>
  <si>
    <t>Edimburgo</t>
  </si>
  <si>
    <t>Puntaje en porcentaje</t>
  </si>
  <si>
    <t>¿Ha consumido Tabaco?</t>
  </si>
  <si>
    <t>Edad en la que consumió por primera vez Tabaco</t>
  </si>
  <si>
    <t>¿Ha consumido Alcohol?</t>
  </si>
  <si>
    <t>Edad en la que consumió por primera vez Alcohol?</t>
  </si>
  <si>
    <t>¿Ha consumido Marihuana?</t>
  </si>
  <si>
    <t>Edad en la que consumió por primera vez Marihuana</t>
  </si>
  <si>
    <t>¿Ha consumido Narcóticos?</t>
  </si>
  <si>
    <t>Edad en la que consumió por primera vez Narcóticos</t>
  </si>
  <si>
    <t>¿Ha consumido Alucinógenos?</t>
  </si>
  <si>
    <t>Edad en la que consumió por primera vez Alucinógenos</t>
  </si>
  <si>
    <t>¿Ha consumido Tranquilizantes?</t>
  </si>
  <si>
    <t>Edad en la que consumió por primera vez Tranquilizantes</t>
  </si>
  <si>
    <t>¿Ha consumido Esteroides?</t>
  </si>
  <si>
    <t>Edad en la que consumió por primera vez Esteroides</t>
  </si>
  <si>
    <t>¿Ha consumido Sustancias Naturales?</t>
  </si>
  <si>
    <t>Edad en la que consumió por primera vez Sustancias Naturales</t>
  </si>
  <si>
    <t>¿Ha consumido bebidas energizantes?</t>
  </si>
  <si>
    <t>Edad en la que consumió por primera vez energizantes</t>
  </si>
  <si>
    <t>¿Ha consumido Otras Sustancias?</t>
  </si>
  <si>
    <t>Edad en la que consumió por primera vez Otras Sustancias</t>
  </si>
  <si>
    <t>Tiene trastorno por uso de tabaco</t>
  </si>
  <si>
    <t>Nivel: 0 ó 1</t>
  </si>
  <si>
    <t>AlcTrass</t>
  </si>
  <si>
    <t>Tiene trastorno por uso de alcohol</t>
  </si>
  <si>
    <t>Historia de Consumo</t>
  </si>
  <si>
    <t>HIstC#</t>
  </si>
  <si>
    <t>Frecuencia en la Historia de Consumo</t>
  </si>
  <si>
    <t>Inventario de Depresión de Beck</t>
  </si>
  <si>
    <t>Puntuación Obtenida</t>
  </si>
  <si>
    <t>Inventario de Ansiedad de Beck</t>
  </si>
  <si>
    <t>RevenPerc</t>
  </si>
  <si>
    <t>Fecha y hora en qué se fue a dormir</t>
  </si>
  <si>
    <t xml:space="preserve">Fecha y hora en qué se despertó </t>
  </si>
  <si>
    <t>Horas dormidas</t>
  </si>
  <si>
    <t xml:space="preserve">Hora </t>
  </si>
  <si>
    <t>Minutos</t>
  </si>
  <si>
    <t>Horas dormidas en fracciones de hora</t>
  </si>
  <si>
    <t>Sensación Subjetiva de Descanso</t>
  </si>
  <si>
    <t>Sensación Subjetiva de Alerta Antes en la Sesión 1</t>
  </si>
  <si>
    <t>Sensación Subjetiva de Estrés Antes en la Sesión 1</t>
  </si>
  <si>
    <t>Sensación Subjetiva de Alerta Después en la Sesión 1</t>
  </si>
  <si>
    <t>Sensación Subjetiva de Estrés Después en la Sesión 1</t>
  </si>
  <si>
    <t>Sensación Subjetiva de Alerta Antes en la Sesión 2</t>
  </si>
  <si>
    <t>Sensación Subjetiva de Estrés Antes en la Sesión 2</t>
  </si>
  <si>
    <t>Sensación Subjetiva de Alerta Después en la Sesión 2</t>
  </si>
  <si>
    <t>Sensación Subjetiva de Estrés Después en la Sesión 2</t>
  </si>
  <si>
    <t>Puntaje Cronotipo</t>
  </si>
  <si>
    <t>Cronotipo</t>
  </si>
  <si>
    <t>En niveles: 1: CM; 2: MM; 3: NT; 4:MV; 5: CV.</t>
  </si>
  <si>
    <t>ActRec</t>
  </si>
  <si>
    <t xml:space="preserve">Número de Si </t>
  </si>
  <si>
    <t>ActRec#</t>
  </si>
  <si>
    <t>Frecuencia de las Actividades Recreativas</t>
  </si>
  <si>
    <t>Número de Videojuegos que puedan tener efectos cognitivos</t>
  </si>
  <si>
    <t>Veces que jugó en la última semana</t>
  </si>
  <si>
    <t>Horas jugadas</t>
  </si>
  <si>
    <t>Usar Facebook</t>
  </si>
  <si>
    <t>FaceFrec</t>
  </si>
  <si>
    <t>Frecuencia del Uso de Facebook a la Semana</t>
  </si>
  <si>
    <t>FaceHrs</t>
  </si>
  <si>
    <t>Horas al día de uso de Facebook</t>
  </si>
  <si>
    <t>Cuestionario de Fallas Cognitivas</t>
  </si>
  <si>
    <t>No: 0/ SI:1</t>
  </si>
  <si>
    <t>Puntaje de Raven</t>
  </si>
  <si>
    <t>Percentil  de Raven</t>
  </si>
  <si>
    <t>56 53 94 07</t>
  </si>
  <si>
    <t>MinFace</t>
  </si>
  <si>
    <t>FracHoraFace</t>
  </si>
  <si>
    <t>TR</t>
  </si>
  <si>
    <t>MensDiaAct_WM</t>
  </si>
  <si>
    <t>MensDiaSig_WM</t>
  </si>
  <si>
    <t>MensDiaAct_Att</t>
  </si>
  <si>
    <t>MensDiaSig_Att</t>
  </si>
  <si>
    <t>MensDurAct_WM</t>
  </si>
  <si>
    <t>MensDurSig_WM</t>
  </si>
  <si>
    <t>MensDur_WM</t>
  </si>
  <si>
    <t>MensCiclo_WM</t>
  </si>
  <si>
    <t>FaseCiclo_WM</t>
  </si>
  <si>
    <t>MensDurAct_Att</t>
  </si>
  <si>
    <t>MensDurSig_Att</t>
  </si>
  <si>
    <t>MensDur_Att</t>
  </si>
  <si>
    <t>MensCiclo_Att</t>
  </si>
  <si>
    <t>FaseCiclo_Att</t>
  </si>
  <si>
    <t>DormirSesiónWM</t>
  </si>
  <si>
    <t>DespertarSesiónWM</t>
  </si>
  <si>
    <t>DifHrsSesión WM</t>
  </si>
  <si>
    <t>Horas WM</t>
  </si>
  <si>
    <t>Min WM</t>
  </si>
  <si>
    <t>HrsDormWM</t>
  </si>
  <si>
    <t>SSubWM</t>
  </si>
  <si>
    <t>DormirSesiónAtt</t>
  </si>
  <si>
    <t>DespertarSesiónAtt</t>
  </si>
  <si>
    <t>DifHrsSesión Att</t>
  </si>
  <si>
    <t>Horas Att</t>
  </si>
  <si>
    <t>Min Att</t>
  </si>
  <si>
    <t>HrsDormAtt</t>
  </si>
  <si>
    <t>SSubAtt</t>
  </si>
  <si>
    <t>EstrésANTESWM</t>
  </si>
  <si>
    <t>AlertaDESPUÉSWM</t>
  </si>
  <si>
    <t>EstrésDESPUÉSWM</t>
  </si>
  <si>
    <t>AlertaANTESAtt</t>
  </si>
  <si>
    <t>EstrésANTESAtt</t>
  </si>
  <si>
    <t>AlertaDESPUÉSAtt</t>
  </si>
  <si>
    <t>EstrésDESPUÉSAtt</t>
  </si>
  <si>
    <t>CAFH</t>
  </si>
  <si>
    <t>Sánchez Cortés Yoali Ameyatl</t>
  </si>
  <si>
    <t>Cafeína</t>
  </si>
  <si>
    <t>#Cafeína</t>
  </si>
  <si>
    <t>1aCaf</t>
  </si>
  <si>
    <t>#PeriodCafe</t>
  </si>
  <si>
    <t>#BebidCaf24hP</t>
  </si>
  <si>
    <t>#Tabaco</t>
  </si>
  <si>
    <t>1aTabaco</t>
  </si>
  <si>
    <t>#PeriodTabaco</t>
  </si>
  <si>
    <t>#Alcohol</t>
  </si>
  <si>
    <t>#PeriodAlcohol</t>
  </si>
  <si>
    <t>1aAlcohol</t>
  </si>
  <si>
    <t>#Marih</t>
  </si>
  <si>
    <t>Marih</t>
  </si>
  <si>
    <t>1aMarih</t>
  </si>
  <si>
    <t>#PeriodMarih</t>
  </si>
  <si>
    <t>#Alucin</t>
  </si>
  <si>
    <t>1aAlucin</t>
  </si>
  <si>
    <t>#PeriodAlucin</t>
  </si>
  <si>
    <t>#Tranq</t>
  </si>
  <si>
    <t>1aTranq</t>
  </si>
  <si>
    <t>#PeriodTranq</t>
  </si>
  <si>
    <t>Esteroid</t>
  </si>
  <si>
    <t>#Esteroid</t>
  </si>
  <si>
    <t>1aEsteroid</t>
  </si>
  <si>
    <t>#PeriodEsteroid</t>
  </si>
  <si>
    <t>Naturista</t>
  </si>
  <si>
    <t>#Naturista</t>
  </si>
  <si>
    <t>1aNaturista</t>
  </si>
  <si>
    <t>#PeriodNaturista</t>
  </si>
  <si>
    <t>BEnerg</t>
  </si>
  <si>
    <t>#BEnerg</t>
  </si>
  <si>
    <t>1aBEnerg</t>
  </si>
  <si>
    <t>#PeriodBEnerg</t>
  </si>
  <si>
    <t>Alcoh_Ultimos12m</t>
  </si>
  <si>
    <t>Tabaco_Ultimos12m</t>
  </si>
  <si>
    <t>Caf_Ultimos12m</t>
  </si>
  <si>
    <t>AlertaANTESWM</t>
  </si>
  <si>
    <t>CM</t>
  </si>
  <si>
    <t>Fajardo Valdez Alfonso</t>
  </si>
  <si>
    <t>56 44 11 54</t>
  </si>
  <si>
    <t>55 1 88 67 67</t>
  </si>
  <si>
    <t>faj.alf@gmail.com</t>
  </si>
  <si>
    <t>MM</t>
  </si>
  <si>
    <t>#OS</t>
  </si>
  <si>
    <t>1aOS</t>
  </si>
  <si>
    <t>#PeriodOS</t>
  </si>
  <si>
    <t>SC</t>
  </si>
  <si>
    <t>Aquino Sanchez Juan Manuel</t>
  </si>
  <si>
    <t>26 19 36 17</t>
  </si>
  <si>
    <t>55 45 20 46 76</t>
  </si>
  <si>
    <t>juanmanuel_bat@hotmail.com</t>
  </si>
  <si>
    <t>#Tabaco24hP</t>
  </si>
  <si>
    <t>Naturista_Ultimos12m</t>
  </si>
  <si>
    <t>BEnerg_Ultimos12m</t>
  </si>
  <si>
    <t>HorasHabitualesWM</t>
  </si>
  <si>
    <t>HorasHabitualesAtt</t>
  </si>
  <si>
    <t>Castellanos Velasco Luis Angel</t>
  </si>
  <si>
    <t>55 15 06 27 34</t>
  </si>
  <si>
    <t>angelo@comunidad.unam.mx</t>
  </si>
  <si>
    <t>1 (Oxido nitroso)</t>
  </si>
  <si>
    <t>NT</t>
  </si>
  <si>
    <t>BarC</t>
  </si>
  <si>
    <t>BarratIM</t>
  </si>
  <si>
    <t>BarratINP</t>
  </si>
  <si>
    <t xml:space="preserve">BarratTtotal </t>
  </si>
  <si>
    <t>Arias Estrada Lennin Juda</t>
  </si>
  <si>
    <t>26 13 31 92</t>
  </si>
  <si>
    <t>55 36 94 14 33</t>
  </si>
  <si>
    <t>lennnares@gmail.com</t>
  </si>
  <si>
    <t>RetDig_OD</t>
  </si>
  <si>
    <t>RetDig_OD_Esc</t>
  </si>
  <si>
    <t>RetDig_OI</t>
  </si>
  <si>
    <t>RetDig_OI_Esc</t>
  </si>
  <si>
    <t>RetDig_Total</t>
  </si>
  <si>
    <t>RetDig_TotalEsc</t>
  </si>
  <si>
    <t>Saucedo Flores Isaac</t>
  </si>
  <si>
    <t>57 70 29 08</t>
  </si>
  <si>
    <t>55 22 42 66 23</t>
  </si>
  <si>
    <t>isaac.saucedo.flores@gmail.com</t>
  </si>
  <si>
    <t>Vega Gonzalez Luis Eduardo</t>
  </si>
  <si>
    <t>22 27 25 74</t>
  </si>
  <si>
    <t>moer_to@hotmail.com</t>
  </si>
  <si>
    <t>1 (aire comprimido)</t>
  </si>
  <si>
    <t>AG</t>
  </si>
  <si>
    <t>GG</t>
  </si>
  <si>
    <t>AA</t>
  </si>
  <si>
    <t>MV</t>
  </si>
  <si>
    <t>Villegas Vazquez Edgar Yebrán</t>
  </si>
  <si>
    <t>25 92 56 03</t>
  </si>
  <si>
    <t>55 27 37 32 37</t>
  </si>
  <si>
    <t>narbey_90@hotmail.com</t>
  </si>
  <si>
    <t>Vazquez Ramirez Bruno Antonio</t>
  </si>
  <si>
    <t>57 12 10 28</t>
  </si>
  <si>
    <t>55 62 92 56 05</t>
  </si>
  <si>
    <t>tacg1.618@gmail.com</t>
  </si>
  <si>
    <t>rs1406977</t>
  </si>
  <si>
    <t>CC</t>
  </si>
  <si>
    <t>TT</t>
  </si>
  <si>
    <t>rs32244420</t>
  </si>
  <si>
    <t>AC</t>
  </si>
  <si>
    <t>Reyes Gonzalez Juan Alejandro</t>
  </si>
  <si>
    <t>54 40 61 26</t>
  </si>
  <si>
    <t>55 40 68 72 59</t>
  </si>
  <si>
    <t>otalejandroku@hotmail.com</t>
  </si>
  <si>
    <t>Gutierrez Barcenas Luis Enrique</t>
  </si>
  <si>
    <t>67 96 73 94</t>
  </si>
  <si>
    <t>55 40 12 62 96</t>
  </si>
  <si>
    <t>gtz.luisenrique@gmail.com</t>
  </si>
  <si>
    <t>rs6265</t>
  </si>
  <si>
    <t>Moscosa Ortiz Norma</t>
  </si>
  <si>
    <t>50 34 81 96</t>
  </si>
  <si>
    <t>55 47 89 70 72</t>
  </si>
  <si>
    <t>akari_2204@hotrmail.com</t>
  </si>
  <si>
    <t>Romero Torres Brenda Mónica</t>
  </si>
  <si>
    <t>26 35 64 13</t>
  </si>
  <si>
    <t>55 18 02 76 67</t>
  </si>
  <si>
    <t>cristiel9@hotmail.com</t>
  </si>
  <si>
    <t>Román Tinajero Gabriela</t>
  </si>
  <si>
    <t xml:space="preserve">55 23 48 40 </t>
  </si>
  <si>
    <t>55 16 84 17 14</t>
  </si>
  <si>
    <t>algarabriela@hotmail.com</t>
  </si>
  <si>
    <t>Virgen Gatica Adriana</t>
  </si>
  <si>
    <t>59 51 14 97 51</t>
  </si>
  <si>
    <t>adyvirgen@gmail.com</t>
  </si>
  <si>
    <t>Guerra Castillo Ana Silvia</t>
  </si>
  <si>
    <t>55 40 78 59 01</t>
  </si>
  <si>
    <t>silvia.guerra06@gmail.com</t>
  </si>
  <si>
    <t>Luna Cruz Diana Laura</t>
  </si>
  <si>
    <t>21 61 50 87</t>
  </si>
  <si>
    <t>55 17 05 32 41</t>
  </si>
  <si>
    <t>dlau.lc@gmail.com</t>
  </si>
  <si>
    <t>Garcia Reynoso Laura Daniela</t>
  </si>
  <si>
    <t>54 25 85 19</t>
  </si>
  <si>
    <t>55 63 25 57 18</t>
  </si>
  <si>
    <t>dany.hellow@gmail.com</t>
  </si>
  <si>
    <t>Haro Marquez Anahi</t>
  </si>
  <si>
    <t>57 93 21 56</t>
  </si>
  <si>
    <t>55 23 73 07 93</t>
  </si>
  <si>
    <t>anita_029@hotmail.com</t>
  </si>
  <si>
    <t>Chapa Trejo Verónica</t>
  </si>
  <si>
    <t xml:space="preserve">54 85 02 91 </t>
  </si>
  <si>
    <t>55 36 57 94 34</t>
  </si>
  <si>
    <t>vero.chatre@hotmail.com</t>
  </si>
  <si>
    <t>Valtierra Gutierrez Aurea Irais</t>
  </si>
  <si>
    <t>55 87 84 77</t>
  </si>
  <si>
    <t>55 91 67 34 25</t>
  </si>
  <si>
    <t>aurea725unam@gmail.com</t>
  </si>
  <si>
    <t>Peyrot Negrete Ixchel</t>
  </si>
  <si>
    <t>58 93 44 18</t>
  </si>
  <si>
    <t>55 13 91 66 82</t>
  </si>
  <si>
    <t>i.p.octubre@hotmail.com</t>
  </si>
  <si>
    <t>Rivera Rodríguez Mónica</t>
  </si>
  <si>
    <t>54 43 61 23</t>
  </si>
  <si>
    <t>55 85 59 24 11</t>
  </si>
  <si>
    <t>monica_01208@hotmail.com</t>
  </si>
  <si>
    <t>Moreno Mendez Elena del Pilar</t>
  </si>
  <si>
    <t>56 77 35 66</t>
  </si>
  <si>
    <t>55 32 54 28 00</t>
  </si>
  <si>
    <t>elpimoreno@gmail.com</t>
  </si>
  <si>
    <t>Lopez Amaya Joselyn Alethia</t>
  </si>
  <si>
    <t>59 76 47 59</t>
  </si>
  <si>
    <t>55 18 30 81 72</t>
  </si>
  <si>
    <t>alethia_amaya@outlook.com</t>
  </si>
  <si>
    <t>García Martínez Berenice</t>
  </si>
  <si>
    <t>89 08 14 32</t>
  </si>
  <si>
    <t>55 30 72 22 95</t>
  </si>
  <si>
    <t>amuse807@gmail.com</t>
  </si>
  <si>
    <t>Solís Arias Alejandra</t>
  </si>
  <si>
    <t>55 73 16 84</t>
  </si>
  <si>
    <t>55 34 46 31 68</t>
  </si>
  <si>
    <t>sol_janna@hotmail.com</t>
  </si>
  <si>
    <t>Guillén Arroyo Jazmin</t>
  </si>
  <si>
    <t>56 64 66 24</t>
  </si>
  <si>
    <t>55 17 95 41 99</t>
  </si>
  <si>
    <t>pedagogajazmin@hotmail.com</t>
  </si>
  <si>
    <t>Lira Herrera Frida Montserrat</t>
  </si>
  <si>
    <t>56 50 54 46</t>
  </si>
  <si>
    <t>55 91 88 90 48</t>
  </si>
  <si>
    <t>fri.lira@gmail.com</t>
  </si>
  <si>
    <t>Gonzalez  Corona Jessica Maria</t>
  </si>
  <si>
    <t>13-10.1991</t>
  </si>
  <si>
    <t>47 56 70 74</t>
  </si>
  <si>
    <t>55 51 06 72 16</t>
  </si>
  <si>
    <t>kujesara@gmail.com</t>
  </si>
  <si>
    <t>Vega Castrejon Diana</t>
  </si>
  <si>
    <t>74 71 32 55 08</t>
  </si>
  <si>
    <t>diana_acapulco@hotmail.com</t>
  </si>
  <si>
    <t>Peréz López Miriam</t>
  </si>
  <si>
    <t>21 67 71 83</t>
  </si>
  <si>
    <t>55 44 80 81 95</t>
  </si>
  <si>
    <t>miriam_0689@hotmail.com</t>
  </si>
  <si>
    <t>Julián de la Cruz Elizabeth</t>
  </si>
  <si>
    <t>55 24 98 03 15</t>
  </si>
  <si>
    <t>eli-ico07@hotmail.com</t>
  </si>
  <si>
    <t>Tellez Osornio Diana Irene</t>
  </si>
  <si>
    <t>55 38 81 08</t>
  </si>
  <si>
    <t>55 30 44 36 87</t>
  </si>
  <si>
    <t>denia.osorio.93@gmail.com</t>
  </si>
  <si>
    <t>Beltrán Ramos Lesly Nohely</t>
  </si>
  <si>
    <t>58 44 40 05</t>
  </si>
  <si>
    <t>55 21 53 31 00</t>
  </si>
  <si>
    <t>leslybeltran41@gmail.com</t>
  </si>
  <si>
    <t>44 34 00 08 53</t>
  </si>
  <si>
    <t>esbeydy.lop@gmail.com</t>
  </si>
  <si>
    <t>Gallegos Mendez Marlene Estefhany</t>
  </si>
  <si>
    <t>27 33 35 61</t>
  </si>
  <si>
    <t>55 32 30 36 98</t>
  </si>
  <si>
    <t>marlene_ste1821@hotmail.com</t>
  </si>
  <si>
    <t>Gutierrez Chavez Laura Gabriela</t>
  </si>
  <si>
    <t>57 56 16 68</t>
  </si>
  <si>
    <t>55 91 11 24 14</t>
  </si>
  <si>
    <t>laura.gabrielag@ciencias.unam.mx</t>
  </si>
  <si>
    <t xml:space="preserve">Perez Flores Ivon </t>
  </si>
  <si>
    <t>58 66 96 74</t>
  </si>
  <si>
    <t>55 40 34 66 35</t>
  </si>
  <si>
    <t>pa.ivon@hotmail.com</t>
  </si>
  <si>
    <t>55 59 36 91</t>
  </si>
  <si>
    <t>55 22 71 40 85</t>
  </si>
  <si>
    <t>moneralee@gmail.com</t>
  </si>
  <si>
    <t>Anaya Salazar Marlen Ivonne</t>
  </si>
  <si>
    <t>71 89 81 43</t>
  </si>
  <si>
    <t>55 47 65 17 30</t>
  </si>
  <si>
    <t>mar.granger14@gmail.com</t>
  </si>
  <si>
    <t>Nares Colin Atenea Osianidas</t>
  </si>
  <si>
    <t>55 20 68 49 31</t>
  </si>
  <si>
    <t>atenea.nares@gmail.com</t>
  </si>
  <si>
    <t>26 45 65 30</t>
  </si>
  <si>
    <t>55 21 43 54 50</t>
  </si>
  <si>
    <t>dianasjfesz@gmail.com</t>
  </si>
  <si>
    <t>55 50 62 26</t>
  </si>
  <si>
    <t>55 33 34 21 54</t>
  </si>
  <si>
    <t>bicha2099@gmail.com</t>
  </si>
  <si>
    <t>Obispo Rojas Dioselina</t>
  </si>
  <si>
    <t>55 27 64 69 20</t>
  </si>
  <si>
    <t>dioseobispo@gmail.com</t>
  </si>
  <si>
    <t>Verduzco Cruz Alejandra Yazmin</t>
  </si>
  <si>
    <t>55 39 70 21</t>
  </si>
  <si>
    <t>55 62 50 51 01</t>
  </si>
  <si>
    <t>alejandray95@hotmail.com</t>
  </si>
  <si>
    <t>57 68 24 41</t>
  </si>
  <si>
    <t>55 72 18 37 17</t>
  </si>
  <si>
    <t>ramos.lore.selina@gmail.com</t>
  </si>
  <si>
    <t>Carmona Hernández Brandon Eduardo</t>
  </si>
  <si>
    <t>55 48 57 78 38</t>
  </si>
  <si>
    <t>26 50 02 97</t>
  </si>
  <si>
    <t>mussinot@gmail.com</t>
  </si>
  <si>
    <t>Cordero Riande Pablo Sebastián</t>
  </si>
  <si>
    <t>30 97 24 59</t>
  </si>
  <si>
    <t>55 10 15 92 33</t>
  </si>
  <si>
    <t>panemetcircus12@gmail.com</t>
  </si>
  <si>
    <t xml:space="preserve">Lerdo Alvarez Emmanuel </t>
  </si>
  <si>
    <t>14-01-1194</t>
  </si>
  <si>
    <t>55 48 59 87</t>
  </si>
  <si>
    <t xml:space="preserve">55 83 05 76 34 </t>
  </si>
  <si>
    <t>emmanuellerdo_123@hotmail.com</t>
  </si>
  <si>
    <t>Pacheco Bernal Ignacio</t>
  </si>
  <si>
    <t>55 63 18 05 86</t>
  </si>
  <si>
    <t>nacho_bepa@hotmail.com</t>
  </si>
  <si>
    <t xml:space="preserve">Sánchez Cruz Iván </t>
  </si>
  <si>
    <t xml:space="preserve">51 13 19 71 </t>
  </si>
  <si>
    <t>55 14 77 90 69</t>
  </si>
  <si>
    <t>ivansanchezcruz@msn.com</t>
  </si>
  <si>
    <t>Ortiz Martínez Ángel Ildefonso</t>
  </si>
  <si>
    <t xml:space="preserve">58 63 91 83 </t>
  </si>
  <si>
    <t>55 44 56 16 41</t>
  </si>
  <si>
    <t>augel_1.993@hotmail.com</t>
  </si>
  <si>
    <t>García Romero Carlos Eduardo</t>
  </si>
  <si>
    <t xml:space="preserve">55 86 66 28 </t>
  </si>
  <si>
    <t>55 45 72 53 34</t>
  </si>
  <si>
    <t>charlie_4444_@hotmail.com</t>
  </si>
  <si>
    <t xml:space="preserve">Rodriguez Monjarás Hugo Christian Rey </t>
  </si>
  <si>
    <t>58 65 90 11</t>
  </si>
  <si>
    <t>55 49 04 51 43</t>
  </si>
  <si>
    <t>hugorodmon@ciencias.unam.mx</t>
  </si>
  <si>
    <t xml:space="preserve">González Juárez Luis Arturo </t>
  </si>
  <si>
    <t>luis.arturo9182@gmail.com</t>
  </si>
  <si>
    <t>Dumas Soto Irving Leonardo</t>
  </si>
  <si>
    <t>52 57 14 41</t>
  </si>
  <si>
    <t>55 40 70 45 53</t>
  </si>
  <si>
    <t>s7.C4de4v37@gmail.com</t>
  </si>
  <si>
    <t>Toledo Razo Aldo Christian</t>
  </si>
  <si>
    <t xml:space="preserve">28 37 11 05 </t>
  </si>
  <si>
    <t>55 41 09 81 94</t>
  </si>
  <si>
    <t>aldo.toledo.92@live.com</t>
  </si>
  <si>
    <t>Abán Estrella Alan Alberto</t>
  </si>
  <si>
    <t>999 929 16 97</t>
  </si>
  <si>
    <t xml:space="preserve">9992 08 13 25 </t>
  </si>
  <si>
    <t>alan_aban@hotmail.com</t>
  </si>
  <si>
    <t xml:space="preserve">Perera López Aldo </t>
  </si>
  <si>
    <t>54 29 72 87</t>
  </si>
  <si>
    <t>55 46 60 73 57</t>
  </si>
  <si>
    <t>opeskustus@hotmail.com</t>
  </si>
  <si>
    <t>2*</t>
  </si>
  <si>
    <t>#Narc</t>
  </si>
  <si>
    <t>1aNarc</t>
  </si>
  <si>
    <t>#PeriodoNarc</t>
  </si>
  <si>
    <t>CV</t>
  </si>
  <si>
    <t>CG</t>
  </si>
  <si>
    <t>López Vargas Yanned Esbeydy</t>
  </si>
  <si>
    <t>25-75</t>
  </si>
  <si>
    <t>García Gómez Mónica Lisette</t>
  </si>
  <si>
    <t>Silva Juárez Diana Graciela</t>
  </si>
  <si>
    <t>Venegas Suárez Peredo Daniela Eugenia</t>
  </si>
  <si>
    <t>Ramos González Lorena Selina</t>
  </si>
  <si>
    <t>NI</t>
  </si>
  <si>
    <t>Analysis name: Untitled</t>
  </si>
  <si>
    <t>Column conditions: TypeStimulus, Stimulus.ACC</t>
  </si>
  <si>
    <t>Row conditions: Subject</t>
  </si>
  <si>
    <t>Statistics: Stimulus.ACC:CountNum</t>
  </si>
  <si>
    <t>Filters: None</t>
  </si>
  <si>
    <t>Data file: SelAtt Sujetos paper.emrg2</t>
  </si>
  <si>
    <t>File does not have data alterations.</t>
  </si>
  <si>
    <t>Stimulus.ACC:CountNum by Subject and TypeStimulus, Stimulus.ACC</t>
  </si>
  <si>
    <t>Subject</t>
  </si>
  <si>
    <t>Stats</t>
  </si>
  <si>
    <t>CountNum Stimulus.ACC</t>
  </si>
  <si>
    <t>Hom_RT_RI</t>
  </si>
  <si>
    <t>Hom_RT_RC</t>
  </si>
  <si>
    <t>NTgt_RT_RI</t>
  </si>
  <si>
    <t>NTgt_RT_RC</t>
  </si>
  <si>
    <t>Tgt_RT_RI</t>
  </si>
  <si>
    <t>Tgt_RT_RC</t>
  </si>
  <si>
    <t>Tgt+NTgt_RT_RI</t>
  </si>
  <si>
    <t>Tgt+NTgt_RT_RC</t>
  </si>
  <si>
    <t>Hom_ACC_NR</t>
  </si>
  <si>
    <t>Hom_ACC_RI</t>
  </si>
  <si>
    <t>Hom_ACC_RC</t>
  </si>
  <si>
    <t>NTgt_ACC_NR</t>
  </si>
  <si>
    <t>NTgt_ACC_RI</t>
  </si>
  <si>
    <t>NTgt_ACC_RC</t>
  </si>
  <si>
    <t>Tgt_ACC_NR</t>
  </si>
  <si>
    <t>Tgt_ACC_RI</t>
  </si>
  <si>
    <t>Tgt_ACC_RC</t>
  </si>
  <si>
    <t>Tgt+NTgt_ACC_NR</t>
  </si>
  <si>
    <t>Tgt+NTgt_ACC_RI</t>
  </si>
  <si>
    <t>Tgt+NTgt_ACC_RC</t>
  </si>
  <si>
    <t>Hom_IE</t>
  </si>
  <si>
    <t>NTgt_IE</t>
  </si>
  <si>
    <t>Tgt+NTgt_IE</t>
  </si>
  <si>
    <t>Tgt_IE</t>
  </si>
  <si>
    <t>Pd</t>
  </si>
  <si>
    <t>Martínez Hernández Ricardo</t>
  </si>
  <si>
    <t>55 71 86 31 10</t>
  </si>
  <si>
    <t>rmh_1994@hotmail.com</t>
  </si>
  <si>
    <t>Santacruz Moreno Ernessto Isaac</t>
  </si>
  <si>
    <t>67 96 24 71</t>
  </si>
  <si>
    <t>55 22 40 30 99</t>
  </si>
  <si>
    <t>invitrodude@gmail.com</t>
  </si>
  <si>
    <t>Tgt-Hom_ACC</t>
  </si>
  <si>
    <t>NTgt-Hom_ACC</t>
  </si>
  <si>
    <t>Tgt+NTgt-NTgt_ACC</t>
  </si>
  <si>
    <t>Tgt+NTgt-Tgt_ACC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</si>
</sst>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dd\-mm\-yyyy"/>
    <numFmt numFmtId="167" formatCode="h:mm:ss;@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3.2"/>
      <color theme="1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 applyNumberFormat="0" applyFill="0" applyBorder="0" applyAlignment="0" applyProtection="0"/>
  </cellStyleXfs>
  <cellXfs count="133">
    <xf numFmtId="0" fontId="0" fillId="0" borderId="0" xfId="0"/>
    <xf numFmtId="0" fontId="7" fillId="0" borderId="1" xfId="0" applyFont="1" applyBorder="1" applyAlignment="1">
      <alignment horizontal="center"/>
    </xf>
    <xf numFmtId="0" fontId="0" fillId="0" borderId="1" xfId="0" applyBorder="1"/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" fontId="7" fillId="4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1" fontId="6" fillId="0" borderId="1" xfId="0" applyNumberFormat="1" applyFont="1" applyBorder="1" applyAlignment="1" applyProtection="1">
      <alignment horizontal="center"/>
      <protection locked="0"/>
    </xf>
    <xf numFmtId="1" fontId="3" fillId="0" borderId="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3" fontId="7" fillId="0" borderId="1" xfId="0" applyNumberFormat="1" applyFont="1" applyBorder="1" applyAlignment="1" applyProtection="1">
      <alignment horizontal="center"/>
      <protection locked="0"/>
    </xf>
    <xf numFmtId="165" fontId="7" fillId="0" borderId="1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166" fontId="6" fillId="0" borderId="2" xfId="0" applyNumberFormat="1" applyFont="1" applyBorder="1" applyAlignment="1" applyProtection="1">
      <alignment horizontal="center"/>
      <protection locked="0"/>
    </xf>
    <xf numFmtId="165" fontId="6" fillId="0" borderId="1" xfId="0" applyNumberFormat="1" applyFont="1" applyBorder="1" applyAlignment="1" applyProtection="1">
      <alignment horizontal="center" wrapText="1"/>
      <protection locked="0"/>
    </xf>
    <xf numFmtId="165" fontId="6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3" xfId="2" applyFont="1" applyFill="1" applyBorder="1" applyAlignment="1" applyProtection="1">
      <alignment horizontal="center"/>
      <protection locked="0"/>
    </xf>
    <xf numFmtId="0" fontId="6" fillId="0" borderId="1" xfId="0" quotePrefix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1" xfId="0" applyFont="1" applyBorder="1" applyAlignment="1" applyProtection="1">
      <alignment horizontal="left"/>
      <protection locked="0"/>
    </xf>
    <xf numFmtId="0" fontId="7" fillId="0" borderId="2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2" fontId="7" fillId="0" borderId="1" xfId="0" applyNumberFormat="1" applyFont="1" applyBorder="1" applyAlignment="1" applyProtection="1">
      <alignment horizontal="center"/>
      <protection locked="0"/>
    </xf>
    <xf numFmtId="2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" fontId="7" fillId="0" borderId="5" xfId="0" applyNumberFormat="1" applyFont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3" borderId="6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1" fillId="0" borderId="3" xfId="2" applyFill="1" applyBorder="1" applyAlignment="1" applyProtection="1">
      <alignment horizontal="center"/>
      <protection locked="0"/>
    </xf>
    <xf numFmtId="22" fontId="7" fillId="0" borderId="1" xfId="0" applyNumberFormat="1" applyFont="1" applyBorder="1" applyAlignment="1" applyProtection="1">
      <alignment horizontal="center"/>
      <protection locked="0"/>
    </xf>
    <xf numFmtId="22" fontId="3" fillId="0" borderId="1" xfId="0" applyNumberFormat="1" applyFont="1" applyBorder="1" applyAlignment="1">
      <alignment horizontal="center"/>
    </xf>
    <xf numFmtId="22" fontId="3" fillId="0" borderId="0" xfId="0" applyNumberFormat="1" applyFont="1" applyAlignment="1">
      <alignment horizontal="center"/>
    </xf>
    <xf numFmtId="22" fontId="3" fillId="0" borderId="1" xfId="0" applyNumberFormat="1" applyFont="1" applyBorder="1" applyAlignment="1" applyProtection="1">
      <alignment horizontal="center"/>
      <protection locked="0"/>
    </xf>
    <xf numFmtId="22" fontId="3" fillId="0" borderId="0" xfId="0" applyNumberFormat="1" applyFont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left"/>
      <protection locked="0"/>
    </xf>
    <xf numFmtId="166" fontId="6" fillId="0" borderId="8" xfId="0" applyNumberFormat="1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1" fillId="0" borderId="9" xfId="2" applyFill="1" applyBorder="1" applyAlignment="1" applyProtection="1">
      <alignment horizontal="center"/>
      <protection locked="0"/>
    </xf>
    <xf numFmtId="165" fontId="6" fillId="0" borderId="7" xfId="0" applyNumberFormat="1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 applyProtection="1">
      <alignment horizontal="center"/>
      <protection locked="0"/>
    </xf>
    <xf numFmtId="2" fontId="3" fillId="0" borderId="7" xfId="0" applyNumberFormat="1" applyFont="1" applyBorder="1" applyAlignment="1">
      <alignment horizontal="center"/>
    </xf>
    <xf numFmtId="14" fontId="3" fillId="0" borderId="7" xfId="0" applyNumberFormat="1" applyFont="1" applyBorder="1" applyAlignment="1" applyProtection="1">
      <alignment horizontal="center"/>
      <protection locked="0"/>
    </xf>
    <xf numFmtId="165" fontId="3" fillId="0" borderId="7" xfId="0" applyNumberFormat="1" applyFont="1" applyBorder="1" applyAlignment="1" applyProtection="1">
      <alignment horizontal="center"/>
      <protection locked="0"/>
    </xf>
    <xf numFmtId="1" fontId="3" fillId="0" borderId="7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/>
    </xf>
    <xf numFmtId="22" fontId="3" fillId="0" borderId="7" xfId="0" applyNumberFormat="1" applyFont="1" applyBorder="1" applyAlignment="1">
      <alignment horizontal="center"/>
    </xf>
    <xf numFmtId="20" fontId="3" fillId="0" borderId="9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3" fontId="3" fillId="0" borderId="7" xfId="0" applyNumberFormat="1" applyFont="1" applyBorder="1" applyAlignment="1" applyProtection="1">
      <alignment horizontal="center"/>
      <protection locked="0"/>
    </xf>
    <xf numFmtId="22" fontId="3" fillId="0" borderId="7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20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7" fillId="3" borderId="2" xfId="0" applyNumberFormat="1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14" fontId="6" fillId="0" borderId="1" xfId="0" applyNumberFormat="1" applyFont="1" applyBorder="1" applyAlignment="1" applyProtection="1">
      <alignment horizontal="center"/>
      <protection locked="0"/>
    </xf>
    <xf numFmtId="165" fontId="6" fillId="3" borderId="1" xfId="0" applyNumberFormat="1" applyFont="1" applyFill="1" applyBorder="1" applyAlignment="1" applyProtection="1">
      <alignment horizontal="center"/>
      <protection locked="0"/>
    </xf>
    <xf numFmtId="166" fontId="6" fillId="0" borderId="1" xfId="0" applyNumberFormat="1" applyFont="1" applyBorder="1" applyAlignment="1" applyProtection="1">
      <alignment horizontal="center"/>
      <protection locked="0"/>
    </xf>
    <xf numFmtId="0" fontId="11" fillId="0" borderId="1" xfId="2" applyFill="1" applyBorder="1" applyAlignment="1" applyProtection="1">
      <alignment horizontal="center"/>
      <protection locked="0"/>
    </xf>
    <xf numFmtId="1" fontId="6" fillId="3" borderId="1" xfId="0" applyNumberFormat="1" applyFont="1" applyFill="1" applyBorder="1" applyAlignment="1" applyProtection="1">
      <alignment horizontal="center"/>
      <protection locked="0"/>
    </xf>
    <xf numFmtId="165" fontId="6" fillId="5" borderId="1" xfId="0" applyNumberFormat="1" applyFont="1" applyFill="1" applyBorder="1" applyAlignment="1" applyProtection="1">
      <alignment horizontal="center"/>
      <protection locked="0"/>
    </xf>
    <xf numFmtId="165" fontId="3" fillId="5" borderId="1" xfId="0" applyNumberFormat="1" applyFont="1" applyFill="1" applyBorder="1" applyAlignment="1" applyProtection="1">
      <alignment horizontal="center"/>
      <protection locked="0"/>
    </xf>
    <xf numFmtId="0" fontId="13" fillId="0" borderId="1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5" fillId="6" borderId="11" xfId="0" applyFont="1" applyFill="1" applyBorder="1" applyAlignment="1">
      <alignment horizontal="centerContinuous"/>
    </xf>
    <xf numFmtId="0" fontId="0" fillId="7" borderId="0" xfId="0" applyFill="1"/>
    <xf numFmtId="0" fontId="0" fillId="7" borderId="10" xfId="0" applyFill="1" applyBorder="1"/>
    <xf numFmtId="0" fontId="0" fillId="8" borderId="0" xfId="0" applyFill="1"/>
    <xf numFmtId="2" fontId="0" fillId="8" borderId="0" xfId="0" applyNumberFormat="1" applyFill="1"/>
    <xf numFmtId="2" fontId="0" fillId="8" borderId="10" xfId="0" applyNumberFormat="1" applyFill="1" applyBorder="1"/>
    <xf numFmtId="0" fontId="0" fillId="8" borderId="1" xfId="0" applyFill="1" applyBorder="1"/>
    <xf numFmtId="2" fontId="0" fillId="8" borderId="1" xfId="0" applyNumberFormat="1" applyFill="1" applyBorder="1"/>
    <xf numFmtId="0" fontId="0" fillId="7" borderId="1" xfId="0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8" borderId="12" xfId="0" applyFill="1" applyBorder="1"/>
    <xf numFmtId="0" fontId="0" fillId="9" borderId="12" xfId="0" applyFill="1" applyBorder="1"/>
    <xf numFmtId="0" fontId="14" fillId="7" borderId="10" xfId="0" applyFont="1" applyFill="1" applyBorder="1"/>
    <xf numFmtId="22" fontId="3" fillId="3" borderId="1" xfId="0" applyNumberFormat="1" applyFont="1" applyFill="1" applyBorder="1" applyAlignment="1" applyProtection="1">
      <alignment horizontal="center"/>
      <protection locked="0"/>
    </xf>
    <xf numFmtId="20" fontId="3" fillId="3" borderId="3" xfId="0" applyNumberFormat="1" applyFont="1" applyFill="1" applyBorder="1" applyAlignment="1">
      <alignment horizontal="center"/>
    </xf>
    <xf numFmtId="167" fontId="7" fillId="0" borderId="3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Alignment="1" applyProtection="1">
      <alignment horizontal="center"/>
      <protection locked="0"/>
    </xf>
    <xf numFmtId="1" fontId="7" fillId="3" borderId="0" xfId="0" applyNumberFormat="1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0" fillId="9" borderId="0" xfId="0" applyFill="1"/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3">
    <cellStyle name="Excel Built-in Normal" xfId="1" xr:uid="{00000000-0005-0000-0000-000000000000}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ristiel9@hotmail.com" TargetMode="External"/><Relationship Id="rId18" Type="http://schemas.openxmlformats.org/officeDocument/2006/relationships/hyperlink" Target="mailto:dany.hellow@gmail.com" TargetMode="External"/><Relationship Id="rId26" Type="http://schemas.openxmlformats.org/officeDocument/2006/relationships/hyperlink" Target="mailto:amuse807@gmail.com" TargetMode="External"/><Relationship Id="rId39" Type="http://schemas.openxmlformats.org/officeDocument/2006/relationships/hyperlink" Target="mailto:pa.ivon@hotmail.com" TargetMode="External"/><Relationship Id="rId21" Type="http://schemas.openxmlformats.org/officeDocument/2006/relationships/hyperlink" Target="mailto:aurea725unam@gmail.com" TargetMode="External"/><Relationship Id="rId34" Type="http://schemas.openxmlformats.org/officeDocument/2006/relationships/hyperlink" Target="mailto:denia.osorio.93@gmail.com" TargetMode="External"/><Relationship Id="rId42" Type="http://schemas.openxmlformats.org/officeDocument/2006/relationships/hyperlink" Target="mailto:dianasjfesz@gmail.com" TargetMode="External"/><Relationship Id="rId47" Type="http://schemas.openxmlformats.org/officeDocument/2006/relationships/hyperlink" Target="mailto:mussinot@gmail.com" TargetMode="External"/><Relationship Id="rId50" Type="http://schemas.openxmlformats.org/officeDocument/2006/relationships/hyperlink" Target="mailto:nacho_bepa@hotmail.com" TargetMode="External"/><Relationship Id="rId55" Type="http://schemas.openxmlformats.org/officeDocument/2006/relationships/hyperlink" Target="mailto:luis.arturo9182@gmail.com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moer_to@hotmail.com" TargetMode="External"/><Relationship Id="rId2" Type="http://schemas.openxmlformats.org/officeDocument/2006/relationships/hyperlink" Target="mailto:faj.alf@gmail.com" TargetMode="External"/><Relationship Id="rId16" Type="http://schemas.openxmlformats.org/officeDocument/2006/relationships/hyperlink" Target="mailto:silvia.guerra06@gmail.com" TargetMode="External"/><Relationship Id="rId29" Type="http://schemas.openxmlformats.org/officeDocument/2006/relationships/hyperlink" Target="mailto:fri.lira@gmail.com" TargetMode="External"/><Relationship Id="rId11" Type="http://schemas.openxmlformats.org/officeDocument/2006/relationships/hyperlink" Target="mailto:gtz.luisenrique@gmail.com" TargetMode="External"/><Relationship Id="rId24" Type="http://schemas.openxmlformats.org/officeDocument/2006/relationships/hyperlink" Target="mailto:elpimoreno@gmail.com" TargetMode="External"/><Relationship Id="rId32" Type="http://schemas.openxmlformats.org/officeDocument/2006/relationships/hyperlink" Target="mailto:miriam_0689@hotmail.com" TargetMode="External"/><Relationship Id="rId37" Type="http://schemas.openxmlformats.org/officeDocument/2006/relationships/hyperlink" Target="mailto:marlene_ste1821@hotmail.com" TargetMode="External"/><Relationship Id="rId40" Type="http://schemas.openxmlformats.org/officeDocument/2006/relationships/hyperlink" Target="mailto:mar.granger14@gmail.com" TargetMode="External"/><Relationship Id="rId45" Type="http://schemas.openxmlformats.org/officeDocument/2006/relationships/hyperlink" Target="mailto:alejandray95@hotmail.com" TargetMode="External"/><Relationship Id="rId53" Type="http://schemas.openxmlformats.org/officeDocument/2006/relationships/hyperlink" Target="mailto:charlie_4444_@hotmail.com" TargetMode="External"/><Relationship Id="rId58" Type="http://schemas.openxmlformats.org/officeDocument/2006/relationships/hyperlink" Target="mailto:alan_aban@hotmail.com" TargetMode="External"/><Relationship Id="rId5" Type="http://schemas.openxmlformats.org/officeDocument/2006/relationships/hyperlink" Target="mailto:lennnares@gmail.com" TargetMode="External"/><Relationship Id="rId61" Type="http://schemas.openxmlformats.org/officeDocument/2006/relationships/hyperlink" Target="mailto:invitrodude@gmail.com" TargetMode="External"/><Relationship Id="rId19" Type="http://schemas.openxmlformats.org/officeDocument/2006/relationships/hyperlink" Target="mailto:anita_029@hotmail.com" TargetMode="External"/><Relationship Id="rId14" Type="http://schemas.openxmlformats.org/officeDocument/2006/relationships/hyperlink" Target="mailto:algarabriela@hotmail.com" TargetMode="External"/><Relationship Id="rId22" Type="http://schemas.openxmlformats.org/officeDocument/2006/relationships/hyperlink" Target="mailto:i.p.octubre@hotmail.com" TargetMode="External"/><Relationship Id="rId27" Type="http://schemas.openxmlformats.org/officeDocument/2006/relationships/hyperlink" Target="mailto:sol_janna@hotmail.com" TargetMode="External"/><Relationship Id="rId30" Type="http://schemas.openxmlformats.org/officeDocument/2006/relationships/hyperlink" Target="mailto:kujesara@gmail.com" TargetMode="External"/><Relationship Id="rId35" Type="http://schemas.openxmlformats.org/officeDocument/2006/relationships/hyperlink" Target="mailto:leslybeltran41@gmail.com" TargetMode="External"/><Relationship Id="rId43" Type="http://schemas.openxmlformats.org/officeDocument/2006/relationships/hyperlink" Target="mailto:bicha2099@gmail.com" TargetMode="External"/><Relationship Id="rId48" Type="http://schemas.openxmlformats.org/officeDocument/2006/relationships/hyperlink" Target="mailto:panemetcircus12@gmail.com" TargetMode="External"/><Relationship Id="rId56" Type="http://schemas.openxmlformats.org/officeDocument/2006/relationships/hyperlink" Target="mailto:s7.C4de4v37@gmail.com" TargetMode="External"/><Relationship Id="rId64" Type="http://schemas.openxmlformats.org/officeDocument/2006/relationships/comments" Target="../comments1.xml"/><Relationship Id="rId8" Type="http://schemas.openxmlformats.org/officeDocument/2006/relationships/hyperlink" Target="mailto:narbey_90@hotmail.com" TargetMode="External"/><Relationship Id="rId51" Type="http://schemas.openxmlformats.org/officeDocument/2006/relationships/hyperlink" Target="mailto:ivansanchezcruz@msn.com" TargetMode="External"/><Relationship Id="rId3" Type="http://schemas.openxmlformats.org/officeDocument/2006/relationships/hyperlink" Target="mailto:juanmanuel_bat@hotmail.com" TargetMode="External"/><Relationship Id="rId12" Type="http://schemas.openxmlformats.org/officeDocument/2006/relationships/hyperlink" Target="mailto:akari_2204@hotrmail.com" TargetMode="External"/><Relationship Id="rId17" Type="http://schemas.openxmlformats.org/officeDocument/2006/relationships/hyperlink" Target="mailto:dlau.lc@gmail.com" TargetMode="External"/><Relationship Id="rId25" Type="http://schemas.openxmlformats.org/officeDocument/2006/relationships/hyperlink" Target="mailto:alethia_amaya@outlook.com" TargetMode="External"/><Relationship Id="rId33" Type="http://schemas.openxmlformats.org/officeDocument/2006/relationships/hyperlink" Target="mailto:eli-ico07@hotmail.com" TargetMode="External"/><Relationship Id="rId38" Type="http://schemas.openxmlformats.org/officeDocument/2006/relationships/hyperlink" Target="mailto:laura.gabrielag@ciencias.unam.mx" TargetMode="External"/><Relationship Id="rId46" Type="http://schemas.openxmlformats.org/officeDocument/2006/relationships/hyperlink" Target="mailto:ramos.lore.selina@gmail.com" TargetMode="External"/><Relationship Id="rId59" Type="http://schemas.openxmlformats.org/officeDocument/2006/relationships/hyperlink" Target="mailto:opeskustus@hotmail.com" TargetMode="External"/><Relationship Id="rId20" Type="http://schemas.openxmlformats.org/officeDocument/2006/relationships/hyperlink" Target="mailto:vero.chatre@hotmail.com" TargetMode="External"/><Relationship Id="rId41" Type="http://schemas.openxmlformats.org/officeDocument/2006/relationships/hyperlink" Target="mailto:atenea.nares@gmail.com" TargetMode="External"/><Relationship Id="rId54" Type="http://schemas.openxmlformats.org/officeDocument/2006/relationships/hyperlink" Target="mailto:hugorodmon@ciencias.unam.mx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yoali_wii@hotmail.com" TargetMode="External"/><Relationship Id="rId6" Type="http://schemas.openxmlformats.org/officeDocument/2006/relationships/hyperlink" Target="mailto:isaac.saucedo.flores@gmail.com" TargetMode="External"/><Relationship Id="rId15" Type="http://schemas.openxmlformats.org/officeDocument/2006/relationships/hyperlink" Target="mailto:adyvirgen@gmail.com" TargetMode="External"/><Relationship Id="rId23" Type="http://schemas.openxmlformats.org/officeDocument/2006/relationships/hyperlink" Target="mailto:monica_01208@hotmail.com" TargetMode="External"/><Relationship Id="rId28" Type="http://schemas.openxmlformats.org/officeDocument/2006/relationships/hyperlink" Target="mailto:pedagogajazmin@hotmail.com" TargetMode="External"/><Relationship Id="rId36" Type="http://schemas.openxmlformats.org/officeDocument/2006/relationships/hyperlink" Target="mailto:esbeydy.lop@gmail.com" TargetMode="External"/><Relationship Id="rId49" Type="http://schemas.openxmlformats.org/officeDocument/2006/relationships/hyperlink" Target="mailto:emmanuellerdo_123@hotmail.com" TargetMode="External"/><Relationship Id="rId57" Type="http://schemas.openxmlformats.org/officeDocument/2006/relationships/hyperlink" Target="mailto:aldo.toledo.92@live.com" TargetMode="External"/><Relationship Id="rId10" Type="http://schemas.openxmlformats.org/officeDocument/2006/relationships/hyperlink" Target="mailto:otalejandroku@hotmail.com" TargetMode="External"/><Relationship Id="rId31" Type="http://schemas.openxmlformats.org/officeDocument/2006/relationships/hyperlink" Target="mailto:diana_acapulco@hotmail.com" TargetMode="External"/><Relationship Id="rId44" Type="http://schemas.openxmlformats.org/officeDocument/2006/relationships/hyperlink" Target="mailto:dioseobispo@gmail.com" TargetMode="External"/><Relationship Id="rId52" Type="http://schemas.openxmlformats.org/officeDocument/2006/relationships/hyperlink" Target="mailto:augel_1.993@hotmail.com" TargetMode="External"/><Relationship Id="rId60" Type="http://schemas.openxmlformats.org/officeDocument/2006/relationships/hyperlink" Target="mailto:rmh_1994@hotmail.com" TargetMode="External"/><Relationship Id="rId4" Type="http://schemas.openxmlformats.org/officeDocument/2006/relationships/hyperlink" Target="mailto:angelo@comunidad.unam.mx" TargetMode="External"/><Relationship Id="rId9" Type="http://schemas.openxmlformats.org/officeDocument/2006/relationships/hyperlink" Target="mailto:tacg1.618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mh_1994@hotmail.com" TargetMode="External"/><Relationship Id="rId13" Type="http://schemas.openxmlformats.org/officeDocument/2006/relationships/hyperlink" Target="mailto:i.p.octubre@hotmail.com" TargetMode="External"/><Relationship Id="rId18" Type="http://schemas.openxmlformats.org/officeDocument/2006/relationships/hyperlink" Target="mailto:marlene_ste1821@hotmail.com" TargetMode="External"/><Relationship Id="rId3" Type="http://schemas.openxmlformats.org/officeDocument/2006/relationships/hyperlink" Target="mailto:ivansanchezcruz@msn.com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ngelo@comunidad.unam.mx" TargetMode="External"/><Relationship Id="rId12" Type="http://schemas.openxmlformats.org/officeDocument/2006/relationships/hyperlink" Target="mailto:anita_029@hotmail.com" TargetMode="External"/><Relationship Id="rId17" Type="http://schemas.openxmlformats.org/officeDocument/2006/relationships/hyperlink" Target="mailto:denia.osorio.93@gmail.com" TargetMode="External"/><Relationship Id="rId2" Type="http://schemas.openxmlformats.org/officeDocument/2006/relationships/hyperlink" Target="mailto:mussinot@gmail.com" TargetMode="External"/><Relationship Id="rId16" Type="http://schemas.openxmlformats.org/officeDocument/2006/relationships/hyperlink" Target="mailto:miriam_0689@hotmail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yoali_wii@hotmail.com" TargetMode="External"/><Relationship Id="rId6" Type="http://schemas.openxmlformats.org/officeDocument/2006/relationships/hyperlink" Target="mailto:juanmanuel_bat@hotmail.com" TargetMode="External"/><Relationship Id="rId11" Type="http://schemas.openxmlformats.org/officeDocument/2006/relationships/hyperlink" Target="mailto:adyvirgen@gmail.com" TargetMode="External"/><Relationship Id="rId5" Type="http://schemas.openxmlformats.org/officeDocument/2006/relationships/hyperlink" Target="mailto:luis.arturo9182@gmail.com" TargetMode="External"/><Relationship Id="rId15" Type="http://schemas.openxmlformats.org/officeDocument/2006/relationships/hyperlink" Target="mailto:pedagogajazmin@hotmail.com" TargetMode="External"/><Relationship Id="rId10" Type="http://schemas.openxmlformats.org/officeDocument/2006/relationships/hyperlink" Target="mailto:algarabriela@hotmail.com" TargetMode="External"/><Relationship Id="rId19" Type="http://schemas.openxmlformats.org/officeDocument/2006/relationships/hyperlink" Target="mailto:dianasjfesz@gmail.com" TargetMode="External"/><Relationship Id="rId4" Type="http://schemas.openxmlformats.org/officeDocument/2006/relationships/hyperlink" Target="mailto:charlie_4444_@hotmail.com" TargetMode="External"/><Relationship Id="rId9" Type="http://schemas.openxmlformats.org/officeDocument/2006/relationships/hyperlink" Target="mailto:invitrodude@gmail.com" TargetMode="External"/><Relationship Id="rId14" Type="http://schemas.openxmlformats.org/officeDocument/2006/relationships/hyperlink" Target="mailto:sol_janna@hot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kari_2204@hotrmail.com" TargetMode="External"/><Relationship Id="rId13" Type="http://schemas.openxmlformats.org/officeDocument/2006/relationships/hyperlink" Target="mailto:amuse807@gmail.com" TargetMode="External"/><Relationship Id="rId18" Type="http://schemas.openxmlformats.org/officeDocument/2006/relationships/hyperlink" Target="mailto:esbeydy.lop@gmail.com" TargetMode="External"/><Relationship Id="rId3" Type="http://schemas.openxmlformats.org/officeDocument/2006/relationships/hyperlink" Target="mailto:opeskustus@hotmail.com" TargetMode="External"/><Relationship Id="rId21" Type="http://schemas.openxmlformats.org/officeDocument/2006/relationships/hyperlink" Target="mailto:dioseobispo@gmail.com" TargetMode="External"/><Relationship Id="rId7" Type="http://schemas.openxmlformats.org/officeDocument/2006/relationships/hyperlink" Target="mailto:gtz.luisenrique@gmail.com" TargetMode="External"/><Relationship Id="rId12" Type="http://schemas.openxmlformats.org/officeDocument/2006/relationships/hyperlink" Target="mailto:elpimoreno@gmail.com" TargetMode="External"/><Relationship Id="rId17" Type="http://schemas.openxmlformats.org/officeDocument/2006/relationships/hyperlink" Target="mailto:eli-ico07@hotmail.com" TargetMode="External"/><Relationship Id="rId2" Type="http://schemas.openxmlformats.org/officeDocument/2006/relationships/hyperlink" Target="mailto:s7.C4de4v37@gmail.com" TargetMode="External"/><Relationship Id="rId16" Type="http://schemas.openxmlformats.org/officeDocument/2006/relationships/hyperlink" Target="mailto:diana_acapulco@hotmail.com" TargetMode="External"/><Relationship Id="rId20" Type="http://schemas.openxmlformats.org/officeDocument/2006/relationships/hyperlink" Target="mailto:bicha2099@gmail.com" TargetMode="External"/><Relationship Id="rId1" Type="http://schemas.openxmlformats.org/officeDocument/2006/relationships/hyperlink" Target="mailto:panemetcircus12@gmail.com" TargetMode="External"/><Relationship Id="rId6" Type="http://schemas.openxmlformats.org/officeDocument/2006/relationships/hyperlink" Target="mailto:otalejandroku@hotmail.com" TargetMode="External"/><Relationship Id="rId11" Type="http://schemas.openxmlformats.org/officeDocument/2006/relationships/hyperlink" Target="mailto:monica_01208@hotmail.com" TargetMode="External"/><Relationship Id="rId24" Type="http://schemas.openxmlformats.org/officeDocument/2006/relationships/comments" Target="../comments3.xml"/><Relationship Id="rId5" Type="http://schemas.openxmlformats.org/officeDocument/2006/relationships/hyperlink" Target="mailto:moer_to@hotmail.com" TargetMode="External"/><Relationship Id="rId15" Type="http://schemas.openxmlformats.org/officeDocument/2006/relationships/hyperlink" Target="mailto:kujesara@gmail.com" TargetMode="External"/><Relationship Id="rId23" Type="http://schemas.openxmlformats.org/officeDocument/2006/relationships/vmlDrawing" Target="../drawings/vmlDrawing3.vml"/><Relationship Id="rId10" Type="http://schemas.openxmlformats.org/officeDocument/2006/relationships/hyperlink" Target="mailto:dlau.lc@gmail.com" TargetMode="External"/><Relationship Id="rId19" Type="http://schemas.openxmlformats.org/officeDocument/2006/relationships/hyperlink" Target="mailto:laura.gabrielag@ciencias.unam.mx" TargetMode="External"/><Relationship Id="rId4" Type="http://schemas.openxmlformats.org/officeDocument/2006/relationships/hyperlink" Target="mailto:isaac.saucedo.flores@gmail.com" TargetMode="External"/><Relationship Id="rId9" Type="http://schemas.openxmlformats.org/officeDocument/2006/relationships/hyperlink" Target="mailto:cristiel9@hotmail.com" TargetMode="External"/><Relationship Id="rId14" Type="http://schemas.openxmlformats.org/officeDocument/2006/relationships/hyperlink" Target="mailto:fri.lira@gmail.com" TargetMode="External"/><Relationship Id="rId22" Type="http://schemas.openxmlformats.org/officeDocument/2006/relationships/hyperlink" Target="mailto:alejandray95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63"/>
  <sheetViews>
    <sheetView zoomScaleNormal="100" workbookViewId="0">
      <pane xSplit="2" ySplit="1" topLeftCell="C18" activePane="bottomRight" state="frozen"/>
      <selection pane="topRight" activeCell="C1" sqref="C1"/>
      <selection pane="bottomLeft" activeCell="A2" sqref="A2"/>
      <selection pane="bottomRight" sqref="A1:A1048576"/>
    </sheetView>
  </sheetViews>
  <sheetFormatPr baseColWidth="10" defaultColWidth="5.1640625" defaultRowHeight="15" x14ac:dyDescent="0.2"/>
  <cols>
    <col min="1" max="1" width="7.5" style="39" customWidth="1"/>
    <col min="2" max="2" width="8.5" style="36" bestFit="1" customWidth="1"/>
    <col min="3" max="4" width="8.5" style="36" customWidth="1"/>
    <col min="5" max="6" width="9.5" style="36" bestFit="1" customWidth="1"/>
    <col min="7" max="7" width="10.5" style="36" bestFit="1" customWidth="1"/>
    <col min="8" max="8" width="33.5" style="40" bestFit="1" customWidth="1"/>
    <col min="9" max="10" width="10.5" style="36" bestFit="1" customWidth="1"/>
    <col min="11" max="11" width="11.5" style="41" bestFit="1" customWidth="1"/>
    <col min="12" max="12" width="12" style="29" bestFit="1" customWidth="1"/>
    <col min="13" max="13" width="12.5" style="56" bestFit="1" customWidth="1"/>
    <col min="14" max="14" width="29" style="36" bestFit="1" customWidth="1"/>
    <col min="15" max="15" width="10.5" style="42" bestFit="1" customWidth="1"/>
    <col min="16" max="16" width="9.5" style="42" bestFit="1" customWidth="1"/>
    <col min="17" max="17" width="5.5" style="42" bestFit="1" customWidth="1"/>
    <col min="18" max="18" width="7.83203125" style="43" bestFit="1" customWidth="1"/>
    <col min="19" max="19" width="7.5" style="49" bestFit="1" customWidth="1"/>
    <col min="20" max="21" width="15.5" style="18" bestFit="1" customWidth="1"/>
    <col min="22" max="22" width="16.1640625" style="23" bestFit="1" customWidth="1"/>
    <col min="23" max="23" width="15.5" style="20" bestFit="1" customWidth="1"/>
    <col min="24" max="24" width="13.5" style="45" bestFit="1" customWidth="1"/>
    <col min="25" max="25" width="14.5" style="18" bestFit="1" customWidth="1"/>
    <col min="26" max="26" width="13.5" style="18" bestFit="1" customWidth="1"/>
    <col min="27" max="28" width="14.5" style="18" bestFit="1" customWidth="1"/>
    <col min="29" max="29" width="15" style="23" bestFit="1" customWidth="1"/>
    <col min="30" max="30" width="14.5" style="20" bestFit="1" customWidth="1"/>
    <col min="31" max="31" width="12.5" style="45" bestFit="1" customWidth="1"/>
    <col min="32" max="32" width="13.5" style="18" bestFit="1" customWidth="1"/>
    <col min="33" max="33" width="12.5" style="18" bestFit="1" customWidth="1"/>
    <col min="34" max="34" width="6.5" style="19" bestFit="1" customWidth="1"/>
    <col min="35" max="35" width="9.5" style="19" bestFit="1" customWidth="1"/>
    <col min="36" max="36" width="11.5" style="19" bestFit="1" customWidth="1"/>
    <col min="37" max="37" width="5.5" style="19" bestFit="1" customWidth="1"/>
    <col min="38" max="38" width="8.1640625" style="19" bestFit="1" customWidth="1"/>
    <col min="39" max="39" width="6.5" style="19" bestFit="1" customWidth="1"/>
    <col min="40" max="40" width="8.5" style="19" bestFit="1" customWidth="1"/>
    <col min="41" max="41" width="4.83203125" style="19" bestFit="1" customWidth="1"/>
    <col min="42" max="42" width="7.5" style="19" bestFit="1" customWidth="1"/>
    <col min="43" max="43" width="7.1640625" style="19" bestFit="1" customWidth="1"/>
    <col min="44" max="44" width="9.5" style="19" bestFit="1" customWidth="1"/>
    <col min="45" max="45" width="8.5" style="19" bestFit="1" customWidth="1"/>
    <col min="46" max="46" width="10.5" style="19" bestFit="1" customWidth="1"/>
    <col min="47" max="47" width="6.5" style="19" bestFit="1" customWidth="1"/>
    <col min="48" max="48" width="8.1640625" style="19" bestFit="1" customWidth="1"/>
    <col min="49" max="49" width="7.5" style="19" bestFit="1" customWidth="1"/>
    <col min="50" max="50" width="8.5" style="19" bestFit="1" customWidth="1"/>
    <col min="51" max="51" width="5.5" style="19" bestFit="1" customWidth="1"/>
    <col min="52" max="52" width="11.5" style="19" bestFit="1" customWidth="1"/>
    <col min="53" max="53" width="15.83203125" style="19" bestFit="1" customWidth="1"/>
    <col min="54" max="54" width="13.5" style="19" bestFit="1" customWidth="1"/>
    <col min="55" max="56" width="7.1640625" style="19" bestFit="1" customWidth="1"/>
    <col min="57" max="57" width="8.1640625" style="19" bestFit="1" customWidth="1"/>
    <col min="58" max="58" width="13.5" style="19" bestFit="1" customWidth="1"/>
    <col min="59" max="59" width="18.5" style="19" bestFit="1" customWidth="1"/>
    <col min="60" max="60" width="17.5" style="19" bestFit="1" customWidth="1"/>
    <col min="61" max="61" width="7.5" style="19" bestFit="1" customWidth="1"/>
    <col min="62" max="62" width="8.5" style="19" bestFit="1" customWidth="1"/>
    <col min="63" max="63" width="9.5" style="19" customWidth="1"/>
    <col min="64" max="64" width="13.5" style="19" bestFit="1" customWidth="1"/>
    <col min="65" max="65" width="17" style="19" bestFit="1" customWidth="1"/>
    <col min="66" max="69" width="17" style="19" customWidth="1"/>
    <col min="70" max="70" width="4.83203125" style="19" bestFit="1" customWidth="1"/>
    <col min="71" max="71" width="5.83203125" style="19" bestFit="1" customWidth="1"/>
    <col min="72" max="72" width="6.83203125" style="19" bestFit="1" customWidth="1"/>
    <col min="73" max="73" width="12.5" style="19" bestFit="1" customWidth="1"/>
    <col min="74" max="89" width="17" style="19" customWidth="1"/>
    <col min="90" max="90" width="19.83203125" style="19" bestFit="1" customWidth="1"/>
    <col min="91" max="99" width="17" style="19" customWidth="1"/>
    <col min="100" max="100" width="7.5" style="64" bestFit="1" customWidth="1"/>
    <col min="101" max="101" width="7.5" style="45" bestFit="1" customWidth="1"/>
    <col min="102" max="102" width="5.5" style="64" bestFit="1" customWidth="1"/>
    <col min="103" max="103" width="6.5" style="64" bestFit="1" customWidth="1"/>
    <col min="104" max="104" width="3.83203125" style="45" bestFit="1" customWidth="1"/>
    <col min="105" max="105" width="3.83203125" style="64" bestFit="1" customWidth="1"/>
    <col min="106" max="107" width="15.5" style="64" bestFit="1" customWidth="1"/>
    <col min="108" max="108" width="15.83203125" style="70" bestFit="1" customWidth="1"/>
    <col min="109" max="109" width="18.5" style="70" bestFit="1" customWidth="1"/>
    <col min="110" max="110" width="15.5" style="20" bestFit="1" customWidth="1"/>
    <col min="111" max="111" width="9.5" style="45" bestFit="1" customWidth="1"/>
    <col min="112" max="112" width="8.5" style="44" bestFit="1" customWidth="1"/>
    <col min="113" max="113" width="11.83203125" style="23" bestFit="1" customWidth="1"/>
    <col min="114" max="114" width="8.5" style="23" bestFit="1" customWidth="1"/>
    <col min="115" max="115" width="18.5" style="23" bestFit="1" customWidth="1"/>
    <col min="116" max="116" width="15.83203125" style="72" bestFit="1" customWidth="1"/>
    <col min="117" max="117" width="17.5" style="72" bestFit="1" customWidth="1"/>
    <col min="118" max="118" width="14.5" style="23" bestFit="1" customWidth="1"/>
    <col min="119" max="119" width="8.5" style="23" bestFit="1" customWidth="1"/>
    <col min="120" max="120" width="7.5" style="23" bestFit="1" customWidth="1"/>
    <col min="121" max="121" width="10.83203125" style="23" bestFit="1" customWidth="1"/>
    <col min="122" max="122" width="7.5" style="42" bestFit="1" customWidth="1"/>
    <col min="123" max="123" width="17.5" style="42" bestFit="1" customWidth="1"/>
    <col min="124" max="124" width="15.1640625" style="42" bestFit="1" customWidth="1"/>
    <col min="125" max="125" width="15" style="42" bestFit="1" customWidth="1"/>
    <col min="126" max="126" width="17.5" style="42" bestFit="1" customWidth="1"/>
    <col min="127" max="127" width="17.5" style="23" bestFit="1" customWidth="1"/>
    <col min="128" max="128" width="14.1640625" style="23" bestFit="1" customWidth="1"/>
    <col min="129" max="129" width="14" style="23" bestFit="1" customWidth="1"/>
    <col min="130" max="131" width="16.5" style="23" bestFit="1" customWidth="1"/>
    <col min="132" max="132" width="6.5" style="64" bestFit="1" customWidth="1"/>
    <col min="133" max="133" width="4.5" style="64" bestFit="1" customWidth="1"/>
    <col min="134" max="134" width="9.5" style="64" bestFit="1" customWidth="1"/>
    <col min="135" max="135" width="10.5" style="36" bestFit="1" customWidth="1"/>
    <col min="136" max="136" width="5.5" style="29" bestFit="1" customWidth="1"/>
    <col min="137" max="137" width="10.5" style="29" bestFit="1" customWidth="1"/>
    <col min="138" max="138" width="7.1640625" style="29" bestFit="1" customWidth="1"/>
    <col min="139" max="139" width="9.1640625" style="29" bestFit="1" customWidth="1"/>
    <col min="140" max="140" width="8.5" style="29" customWidth="1"/>
    <col min="141" max="141" width="7.5" style="29" customWidth="1"/>
    <col min="142" max="142" width="8.1640625" style="29" customWidth="1"/>
    <col min="143" max="143" width="12.5" style="29" customWidth="1"/>
    <col min="144" max="144" width="4.5" style="36" customWidth="1"/>
    <col min="145" max="145" width="5" style="36" customWidth="1"/>
    <col min="146" max="146" width="8.5" style="36" customWidth="1"/>
    <col min="147" max="147" width="9.5" style="36" customWidth="1"/>
    <col min="148" max="148" width="8.5" style="36" customWidth="1"/>
    <col min="149" max="149" width="5.5" style="36" customWidth="1"/>
    <col min="150" max="150" width="10.5" style="36" customWidth="1"/>
    <col min="151" max="151" width="14" style="36" customWidth="1"/>
    <col min="152" max="152" width="9.5" style="36" customWidth="1"/>
    <col min="153" max="153" width="13.5" style="36" customWidth="1"/>
    <col min="154" max="154" width="12" style="36" customWidth="1"/>
    <col min="155" max="155" width="14.5" style="36" customWidth="1"/>
    <col min="156" max="156" width="9.5" style="36" bestFit="1" customWidth="1"/>
    <col min="157" max="157" width="10.5" style="36" bestFit="1" customWidth="1"/>
    <col min="158" max="158" width="6.5" style="36" bestFit="1" customWidth="1"/>
    <col min="159" max="159" width="13.5" style="36" bestFit="1" customWidth="1"/>
    <col min="160" max="160" width="12.5" style="36" bestFit="1" customWidth="1"/>
    <col min="161" max="161" width="13.1640625" style="36" bestFit="1" customWidth="1"/>
    <col min="162" max="162" width="13.5" style="36" bestFit="1" customWidth="1"/>
    <col min="163" max="163" width="12.5" style="36" bestFit="1" customWidth="1"/>
    <col min="164" max="164" width="13.1640625" style="36" bestFit="1" customWidth="1"/>
    <col min="165" max="167" width="12" style="36" bestFit="1" customWidth="1"/>
    <col min="168" max="168" width="17.33203125" style="36" bestFit="1" customWidth="1"/>
    <col min="169" max="169" width="16.33203125" style="36" bestFit="1" customWidth="1"/>
    <col min="170" max="170" width="16.83203125" style="36" bestFit="1" customWidth="1"/>
    <col min="171" max="174" width="16.83203125" style="36" customWidth="1"/>
    <col min="175" max="175" width="11" style="36" bestFit="1" customWidth="1"/>
    <col min="176" max="176" width="11.5" style="36" bestFit="1" customWidth="1"/>
    <col min="177" max="177" width="11" style="36" bestFit="1" customWidth="1"/>
    <col min="178" max="178" width="11.5" style="36" bestFit="1" customWidth="1"/>
    <col min="179" max="179" width="9.5" style="36" bestFit="1" customWidth="1"/>
    <col min="180" max="180" width="10.1640625" style="36" bestFit="1" customWidth="1"/>
    <col min="181" max="181" width="14.83203125" style="36" bestFit="1" customWidth="1"/>
    <col min="182" max="182" width="15.5" style="36" bestFit="1" customWidth="1"/>
    <col min="183" max="186" width="12" style="36" bestFit="1" customWidth="1"/>
    <col min="187" max="16384" width="5.1640625" style="36"/>
  </cols>
  <sheetData>
    <row r="1" spans="1:186" s="27" customFormat="1" ht="15" customHeight="1" thickBot="1" x14ac:dyDescent="0.25">
      <c r="A1" s="24" t="s">
        <v>0</v>
      </c>
      <c r="B1" s="24" t="s">
        <v>1</v>
      </c>
      <c r="C1" s="24" t="s">
        <v>565</v>
      </c>
      <c r="D1" s="24"/>
      <c r="E1" s="24" t="s">
        <v>2</v>
      </c>
      <c r="F1" s="27" t="s">
        <v>320</v>
      </c>
      <c r="G1" s="27" t="s">
        <v>323</v>
      </c>
      <c r="H1" s="50" t="s">
        <v>3</v>
      </c>
      <c r="I1" s="24" t="s">
        <v>4</v>
      </c>
      <c r="J1" s="24" t="s">
        <v>5</v>
      </c>
      <c r="K1" s="51" t="s">
        <v>6</v>
      </c>
      <c r="L1" s="24" t="s">
        <v>7</v>
      </c>
      <c r="M1" s="24" t="s">
        <v>8</v>
      </c>
      <c r="N1" s="52" t="s">
        <v>9</v>
      </c>
      <c r="O1" s="26" t="s">
        <v>10</v>
      </c>
      <c r="P1" s="26" t="s">
        <v>11</v>
      </c>
      <c r="Q1" s="26" t="s">
        <v>12</v>
      </c>
      <c r="R1" s="53" t="s">
        <v>13</v>
      </c>
      <c r="S1" s="54" t="s">
        <v>14</v>
      </c>
      <c r="T1" s="21" t="s">
        <v>188</v>
      </c>
      <c r="U1" s="21" t="s">
        <v>189</v>
      </c>
      <c r="V1" s="26" t="s">
        <v>192</v>
      </c>
      <c r="W1" s="14" t="s">
        <v>193</v>
      </c>
      <c r="X1" s="1" t="s">
        <v>194</v>
      </c>
      <c r="Y1" s="14" t="s">
        <v>195</v>
      </c>
      <c r="Z1" s="14" t="s">
        <v>196</v>
      </c>
      <c r="AA1" s="21" t="s">
        <v>190</v>
      </c>
      <c r="AB1" s="21" t="s">
        <v>191</v>
      </c>
      <c r="AC1" s="26" t="s">
        <v>197</v>
      </c>
      <c r="AD1" s="14" t="s">
        <v>198</v>
      </c>
      <c r="AE1" s="1" t="s">
        <v>199</v>
      </c>
      <c r="AF1" s="14" t="s">
        <v>200</v>
      </c>
      <c r="AG1" s="14" t="s">
        <v>201</v>
      </c>
      <c r="AH1" s="14" t="s">
        <v>20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32</v>
      </c>
      <c r="AU1" s="14" t="s">
        <v>33</v>
      </c>
      <c r="AV1" s="14" t="s">
        <v>34</v>
      </c>
      <c r="AW1" s="60" t="s">
        <v>225</v>
      </c>
      <c r="AX1" s="61" t="s">
        <v>226</v>
      </c>
      <c r="AY1" s="60" t="s">
        <v>227</v>
      </c>
      <c r="AZ1" s="60" t="s">
        <v>228</v>
      </c>
      <c r="BA1" s="60" t="s">
        <v>260</v>
      </c>
      <c r="BB1" s="60" t="s">
        <v>229</v>
      </c>
      <c r="BC1" s="57" t="s">
        <v>35</v>
      </c>
      <c r="BD1" s="58" t="s">
        <v>230</v>
      </c>
      <c r="BE1" s="57" t="s">
        <v>231</v>
      </c>
      <c r="BF1" s="58" t="s">
        <v>232</v>
      </c>
      <c r="BG1" s="57" t="s">
        <v>259</v>
      </c>
      <c r="BH1" s="57" t="s">
        <v>276</v>
      </c>
      <c r="BI1" s="57" t="s">
        <v>37</v>
      </c>
      <c r="BJ1" s="58" t="s">
        <v>233</v>
      </c>
      <c r="BK1" s="57" t="s">
        <v>235</v>
      </c>
      <c r="BL1" s="58" t="s">
        <v>234</v>
      </c>
      <c r="BM1" s="57" t="s">
        <v>258</v>
      </c>
      <c r="BN1" s="57" t="s">
        <v>237</v>
      </c>
      <c r="BO1" s="57" t="s">
        <v>236</v>
      </c>
      <c r="BP1" s="57" t="s">
        <v>238</v>
      </c>
      <c r="BQ1" s="58" t="s">
        <v>239</v>
      </c>
      <c r="BR1" s="58" t="s">
        <v>41</v>
      </c>
      <c r="BS1" s="58" t="s">
        <v>518</v>
      </c>
      <c r="BT1" s="58" t="s">
        <v>519</v>
      </c>
      <c r="BU1" s="58" t="s">
        <v>520</v>
      </c>
      <c r="BV1" s="57" t="s">
        <v>43</v>
      </c>
      <c r="BW1" s="57" t="s">
        <v>240</v>
      </c>
      <c r="BX1" s="57" t="s">
        <v>241</v>
      </c>
      <c r="BY1" s="57" t="s">
        <v>242</v>
      </c>
      <c r="BZ1" s="57" t="s">
        <v>45</v>
      </c>
      <c r="CA1" s="57" t="s">
        <v>243</v>
      </c>
      <c r="CB1" s="57" t="s">
        <v>244</v>
      </c>
      <c r="CC1" s="57" t="s">
        <v>245</v>
      </c>
      <c r="CD1" s="57" t="s">
        <v>246</v>
      </c>
      <c r="CE1" s="57" t="s">
        <v>247</v>
      </c>
      <c r="CF1" s="57" t="s">
        <v>248</v>
      </c>
      <c r="CG1" s="57" t="s">
        <v>249</v>
      </c>
      <c r="CH1" s="57" t="s">
        <v>250</v>
      </c>
      <c r="CI1" s="57" t="s">
        <v>251</v>
      </c>
      <c r="CJ1" s="57" t="s">
        <v>252</v>
      </c>
      <c r="CK1" s="57" t="s">
        <v>253</v>
      </c>
      <c r="CL1" s="57" t="s">
        <v>277</v>
      </c>
      <c r="CM1" s="57" t="s">
        <v>254</v>
      </c>
      <c r="CN1" s="57" t="s">
        <v>255</v>
      </c>
      <c r="CO1" s="57" t="s">
        <v>256</v>
      </c>
      <c r="CP1" s="57" t="s">
        <v>257</v>
      </c>
      <c r="CQ1" s="57" t="s">
        <v>278</v>
      </c>
      <c r="CR1" s="57" t="s">
        <v>53</v>
      </c>
      <c r="CS1" s="57" t="s">
        <v>268</v>
      </c>
      <c r="CT1" s="57" t="s">
        <v>269</v>
      </c>
      <c r="CU1" s="57" t="s">
        <v>270</v>
      </c>
      <c r="CV1" s="24" t="s">
        <v>55</v>
      </c>
      <c r="CW1" s="24" t="s">
        <v>56</v>
      </c>
      <c r="CX1" s="24" t="s">
        <v>57</v>
      </c>
      <c r="CY1" s="24" t="s">
        <v>58</v>
      </c>
      <c r="CZ1" s="24" t="s">
        <v>59</v>
      </c>
      <c r="DA1" s="24" t="s">
        <v>60</v>
      </c>
      <c r="DB1" s="24" t="s">
        <v>61</v>
      </c>
      <c r="DC1" s="24" t="s">
        <v>62</v>
      </c>
      <c r="DD1" s="68" t="s">
        <v>202</v>
      </c>
      <c r="DE1" s="68" t="s">
        <v>203</v>
      </c>
      <c r="DF1" s="46" t="s">
        <v>204</v>
      </c>
      <c r="DG1" s="24" t="s">
        <v>205</v>
      </c>
      <c r="DH1" s="24" t="s">
        <v>206</v>
      </c>
      <c r="DI1" s="1" t="s">
        <v>207</v>
      </c>
      <c r="DJ1" s="25" t="s">
        <v>208</v>
      </c>
      <c r="DK1" s="25" t="s">
        <v>279</v>
      </c>
      <c r="DL1" s="68" t="s">
        <v>209</v>
      </c>
      <c r="DM1" s="68" t="s">
        <v>210</v>
      </c>
      <c r="DN1" s="46" t="s">
        <v>211</v>
      </c>
      <c r="DO1" s="24" t="s">
        <v>212</v>
      </c>
      <c r="DP1" s="24" t="s">
        <v>213</v>
      </c>
      <c r="DQ1" s="1" t="s">
        <v>214</v>
      </c>
      <c r="DR1" s="26" t="s">
        <v>215</v>
      </c>
      <c r="DS1" s="26" t="s">
        <v>280</v>
      </c>
      <c r="DT1" s="26" t="s">
        <v>261</v>
      </c>
      <c r="DU1" s="26" t="s">
        <v>216</v>
      </c>
      <c r="DV1" s="26" t="s">
        <v>217</v>
      </c>
      <c r="DW1" s="26" t="s">
        <v>218</v>
      </c>
      <c r="DX1" s="26" t="s">
        <v>219</v>
      </c>
      <c r="DY1" s="26" t="s">
        <v>220</v>
      </c>
      <c r="DZ1" s="26" t="s">
        <v>221</v>
      </c>
      <c r="EA1" s="26" t="s">
        <v>222</v>
      </c>
      <c r="EB1" s="24" t="s">
        <v>78</v>
      </c>
      <c r="EC1" s="24" t="s">
        <v>79</v>
      </c>
      <c r="ED1" s="24" t="s">
        <v>80</v>
      </c>
      <c r="EE1" s="24" t="s">
        <v>81</v>
      </c>
      <c r="EF1" s="24" t="s">
        <v>82</v>
      </c>
      <c r="EG1" s="24" t="s">
        <v>83</v>
      </c>
      <c r="EH1" s="24" t="s">
        <v>84</v>
      </c>
      <c r="EI1" s="24" t="s">
        <v>85</v>
      </c>
      <c r="EJ1" s="24" t="s">
        <v>86</v>
      </c>
      <c r="EK1" s="24" t="s">
        <v>87</v>
      </c>
      <c r="EL1" s="24" t="s">
        <v>185</v>
      </c>
      <c r="EM1" s="26" t="s">
        <v>186</v>
      </c>
      <c r="EN1" s="55" t="s">
        <v>88</v>
      </c>
      <c r="EO1" s="97" t="s">
        <v>286</v>
      </c>
      <c r="EP1" s="97" t="s">
        <v>287</v>
      </c>
      <c r="EQ1" s="97" t="s">
        <v>288</v>
      </c>
      <c r="ER1" s="98" t="s">
        <v>289</v>
      </c>
      <c r="ES1" s="24" t="s">
        <v>223</v>
      </c>
      <c r="ET1" s="24" t="s">
        <v>294</v>
      </c>
      <c r="EU1" s="24" t="s">
        <v>295</v>
      </c>
      <c r="EV1" s="24" t="s">
        <v>296</v>
      </c>
      <c r="EW1" s="24" t="s">
        <v>297</v>
      </c>
      <c r="EX1" s="24" t="s">
        <v>298</v>
      </c>
      <c r="EY1" s="24" t="s">
        <v>299</v>
      </c>
      <c r="EZ1" s="27" t="s">
        <v>320</v>
      </c>
      <c r="FA1" s="27" t="s">
        <v>323</v>
      </c>
      <c r="FB1" s="27" t="s">
        <v>333</v>
      </c>
      <c r="FC1" s="114" t="s">
        <v>549</v>
      </c>
      <c r="FD1" s="114" t="s">
        <v>550</v>
      </c>
      <c r="FE1" s="117" t="s">
        <v>551</v>
      </c>
      <c r="FF1" s="114" t="s">
        <v>552</v>
      </c>
      <c r="FG1" s="114" t="s">
        <v>553</v>
      </c>
      <c r="FH1" s="117" t="s">
        <v>554</v>
      </c>
      <c r="FI1" s="114" t="s">
        <v>555</v>
      </c>
      <c r="FJ1" s="114" t="s">
        <v>556</v>
      </c>
      <c r="FK1" s="117" t="s">
        <v>557</v>
      </c>
      <c r="FL1" s="114" t="s">
        <v>558</v>
      </c>
      <c r="FM1" s="114" t="s">
        <v>559</v>
      </c>
      <c r="FN1" s="117" t="s">
        <v>560</v>
      </c>
      <c r="FO1" s="117" t="s">
        <v>573</v>
      </c>
      <c r="FP1" s="117" t="s">
        <v>574</v>
      </c>
      <c r="FQ1" s="117" t="s">
        <v>575</v>
      </c>
      <c r="FR1" s="117" t="s">
        <v>576</v>
      </c>
      <c r="FS1" s="114" t="s">
        <v>541</v>
      </c>
      <c r="FT1" s="117" t="s">
        <v>542</v>
      </c>
      <c r="FU1" s="114" t="s">
        <v>543</v>
      </c>
      <c r="FV1" s="117" t="s">
        <v>544</v>
      </c>
      <c r="FW1" s="114" t="s">
        <v>545</v>
      </c>
      <c r="FX1" s="117" t="s">
        <v>546</v>
      </c>
      <c r="FY1" s="114" t="s">
        <v>547</v>
      </c>
      <c r="FZ1" s="117" t="s">
        <v>548</v>
      </c>
      <c r="GA1" s="119" t="s">
        <v>561</v>
      </c>
      <c r="GB1" s="120" t="s">
        <v>562</v>
      </c>
      <c r="GC1" s="119" t="s">
        <v>564</v>
      </c>
      <c r="GD1" s="120" t="s">
        <v>563</v>
      </c>
    </row>
    <row r="2" spans="1:186" ht="18" customHeight="1" x14ac:dyDescent="0.2">
      <c r="A2" s="28" t="s">
        <v>187</v>
      </c>
      <c r="B2" s="29">
        <v>1001</v>
      </c>
      <c r="C2">
        <v>-1</v>
      </c>
      <c r="D2" s="29">
        <v>0</v>
      </c>
      <c r="E2" s="29"/>
      <c r="H2" s="30" t="s">
        <v>224</v>
      </c>
      <c r="I2" s="29">
        <v>1</v>
      </c>
      <c r="J2" s="29">
        <v>21</v>
      </c>
      <c r="K2" s="31">
        <v>34312</v>
      </c>
      <c r="L2" s="29" t="s">
        <v>184</v>
      </c>
      <c r="M2" s="56" t="s">
        <v>89</v>
      </c>
      <c r="N2" s="37" t="s">
        <v>90</v>
      </c>
      <c r="O2" s="32">
        <v>13.5</v>
      </c>
      <c r="P2" s="33">
        <v>8.1999999999999993</v>
      </c>
      <c r="Q2" s="33">
        <v>79</v>
      </c>
      <c r="R2" s="34">
        <v>1.81</v>
      </c>
      <c r="S2" s="48">
        <f t="shared" ref="S2:S33" si="0">(Q2)/(R2)^2</f>
        <v>24.114038033027075</v>
      </c>
      <c r="T2" s="15"/>
      <c r="U2" s="15"/>
      <c r="V2" s="22"/>
      <c r="W2" s="17"/>
      <c r="X2" s="47" t="e">
        <f t="shared" ref="X2:X33" si="1">AVERAGE(W2,V2)</f>
        <v>#DIV/0!</v>
      </c>
      <c r="Y2" s="15"/>
      <c r="Z2" s="15"/>
      <c r="AA2" s="15"/>
      <c r="AB2" s="15"/>
      <c r="AC2" s="22"/>
      <c r="AD2" s="17"/>
      <c r="AE2" s="47" t="e">
        <f t="shared" ref="AE2:AE33" si="2">AVERAGE(AD2,AC2)</f>
        <v>#DIV/0!</v>
      </c>
      <c r="AF2" s="15"/>
      <c r="AG2" s="15"/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80</v>
      </c>
      <c r="AV2" s="16">
        <v>4</v>
      </c>
      <c r="AW2" s="16"/>
      <c r="AX2" s="16"/>
      <c r="AY2" s="16"/>
      <c r="AZ2" s="16"/>
      <c r="BA2" s="16"/>
      <c r="BB2" s="16"/>
      <c r="BC2" s="16">
        <v>1</v>
      </c>
      <c r="BD2" s="16"/>
      <c r="BE2" s="16">
        <v>17</v>
      </c>
      <c r="BF2" s="16">
        <v>4</v>
      </c>
      <c r="BG2" s="16">
        <v>1</v>
      </c>
      <c r="BH2" s="16">
        <v>0</v>
      </c>
      <c r="BI2" s="16">
        <v>1</v>
      </c>
      <c r="BJ2" s="16"/>
      <c r="BK2" s="16">
        <v>18</v>
      </c>
      <c r="BL2" s="16">
        <v>3</v>
      </c>
      <c r="BM2" s="16">
        <v>1</v>
      </c>
      <c r="BN2" s="16">
        <v>0</v>
      </c>
      <c r="BO2" s="16"/>
      <c r="BP2" s="16"/>
      <c r="BQ2" s="16"/>
      <c r="BR2" s="16">
        <v>0</v>
      </c>
      <c r="BS2" s="16"/>
      <c r="BT2" s="16"/>
      <c r="BU2" s="16"/>
      <c r="BV2" s="16">
        <v>0</v>
      </c>
      <c r="BW2" s="16"/>
      <c r="BX2" s="16"/>
      <c r="BY2" s="16"/>
      <c r="BZ2" s="16">
        <v>0</v>
      </c>
      <c r="CA2" s="16"/>
      <c r="CB2" s="16"/>
      <c r="CC2" s="16"/>
      <c r="CD2" s="16">
        <v>0</v>
      </c>
      <c r="CE2" s="16"/>
      <c r="CF2" s="16"/>
      <c r="CG2" s="16"/>
      <c r="CH2" s="16">
        <v>0</v>
      </c>
      <c r="CI2" s="16"/>
      <c r="CJ2" s="16"/>
      <c r="CK2" s="16"/>
      <c r="CL2" s="16"/>
      <c r="CM2" s="16">
        <v>0</v>
      </c>
      <c r="CN2" s="16"/>
      <c r="CO2" s="16"/>
      <c r="CP2" s="16"/>
      <c r="CQ2" s="16"/>
      <c r="CR2" s="16">
        <v>0</v>
      </c>
      <c r="CS2" s="16"/>
      <c r="CT2" s="16"/>
      <c r="CU2" s="16"/>
      <c r="CV2" s="29">
        <v>0</v>
      </c>
      <c r="CW2" s="45">
        <v>0</v>
      </c>
      <c r="CX2" s="62">
        <v>0</v>
      </c>
      <c r="CY2" s="62"/>
      <c r="CZ2" s="63">
        <v>0</v>
      </c>
      <c r="DA2" s="64">
        <v>0</v>
      </c>
      <c r="DB2" s="62">
        <v>51</v>
      </c>
      <c r="DC2" s="62">
        <v>75</v>
      </c>
      <c r="DD2" s="69">
        <v>42068.916666666664</v>
      </c>
      <c r="DE2" s="69">
        <v>42069.291666666664</v>
      </c>
      <c r="DF2" s="59">
        <f t="shared" ref="DF2:DF33" si="3">DE2-DD2</f>
        <v>0.375</v>
      </c>
      <c r="DG2" s="6">
        <v>9</v>
      </c>
      <c r="DH2" s="6">
        <v>0</v>
      </c>
      <c r="DI2" s="6">
        <f t="shared" ref="DI2:DI33" si="4">SUM(DG2,DH2/60)</f>
        <v>9</v>
      </c>
      <c r="DJ2" s="22">
        <v>0</v>
      </c>
      <c r="DK2" s="22">
        <v>8</v>
      </c>
      <c r="DL2" s="69">
        <v>42078.916666666664</v>
      </c>
      <c r="DM2" s="69">
        <v>42079.291666666664</v>
      </c>
      <c r="DN2" s="59">
        <f t="shared" ref="DN2:DN33" si="5">DM2-DL2</f>
        <v>0.375</v>
      </c>
      <c r="DO2" s="6">
        <v>9</v>
      </c>
      <c r="DP2" s="6">
        <v>0</v>
      </c>
      <c r="DQ2" s="6">
        <f t="shared" ref="DQ2:DQ33" si="6">SUM(DO2,DP2/60)</f>
        <v>9</v>
      </c>
      <c r="DR2" s="33">
        <v>0</v>
      </c>
      <c r="DS2" s="33">
        <v>8</v>
      </c>
      <c r="DT2" s="33">
        <v>3</v>
      </c>
      <c r="DU2" s="33">
        <v>2</v>
      </c>
      <c r="DV2" s="33">
        <v>1</v>
      </c>
      <c r="DW2" s="33">
        <v>5</v>
      </c>
      <c r="DX2" s="33">
        <v>3</v>
      </c>
      <c r="DY2" s="33">
        <v>3</v>
      </c>
      <c r="DZ2" s="33">
        <v>1</v>
      </c>
      <c r="EA2" s="33">
        <v>3</v>
      </c>
      <c r="EB2" s="29">
        <v>22</v>
      </c>
      <c r="EC2" s="29" t="s">
        <v>262</v>
      </c>
      <c r="ED2" s="29">
        <v>10</v>
      </c>
      <c r="EE2" s="66">
        <v>84</v>
      </c>
      <c r="EI2" s="29">
        <v>1</v>
      </c>
      <c r="EJ2" s="29">
        <v>7</v>
      </c>
      <c r="EK2" s="29">
        <v>0</v>
      </c>
      <c r="EL2" s="29">
        <v>5</v>
      </c>
      <c r="EM2" s="6">
        <f t="shared" ref="EM2:EM33" si="7">SUM(EK2,EL2/60)</f>
        <v>8.3333333333333329E-2</v>
      </c>
      <c r="EN2" s="36">
        <v>6</v>
      </c>
      <c r="ER2" s="36">
        <f t="shared" ref="ER2:ER22" si="8">SUM(EO2:EQ2)</f>
        <v>0</v>
      </c>
      <c r="FC2" s="2">
        <v>1.5873015873015872</v>
      </c>
      <c r="FD2" s="2">
        <v>5.1587301587301591</v>
      </c>
      <c r="FE2" s="117">
        <v>93.253968253968253</v>
      </c>
      <c r="FF2" s="2">
        <v>0.1984126984126984</v>
      </c>
      <c r="FG2" s="2">
        <v>6.5476190476190474</v>
      </c>
      <c r="FH2" s="117">
        <v>93.253968253968253</v>
      </c>
      <c r="FI2" s="2">
        <v>0.59523809523809523</v>
      </c>
      <c r="FJ2" s="2">
        <v>3.5714285714285716</v>
      </c>
      <c r="FK2" s="117">
        <v>95.833333333333329</v>
      </c>
      <c r="FL2" s="2">
        <v>0.1984126984126984</v>
      </c>
      <c r="FM2" s="2">
        <v>2.7777777777777777</v>
      </c>
      <c r="FN2" s="117">
        <v>97.023809523809518</v>
      </c>
      <c r="FO2" s="117">
        <f>FK2-FE2</f>
        <v>2.5793650793650755</v>
      </c>
      <c r="FP2" s="117">
        <f t="shared" ref="FP2:FP63" si="9">FH2-FE2</f>
        <v>0</v>
      </c>
      <c r="FQ2" s="117">
        <f>FN2-FH2</f>
        <v>3.7698412698412653</v>
      </c>
      <c r="FR2" s="117">
        <f>FN2-FK2</f>
        <v>1.1904761904761898</v>
      </c>
      <c r="FS2" s="115">
        <v>322.92</v>
      </c>
      <c r="FT2" s="118">
        <v>351.37</v>
      </c>
      <c r="FU2" s="115">
        <v>345.55</v>
      </c>
      <c r="FV2" s="118">
        <v>357.03</v>
      </c>
      <c r="FW2" s="115">
        <v>338.06</v>
      </c>
      <c r="FX2" s="118">
        <v>362</v>
      </c>
      <c r="FY2" s="115">
        <v>351.14</v>
      </c>
      <c r="FZ2" s="118">
        <v>350.08</v>
      </c>
      <c r="GA2">
        <v>376.78825531914896</v>
      </c>
      <c r="GB2">
        <v>382.85770212765959</v>
      </c>
      <c r="GC2">
        <v>377.73913043478262</v>
      </c>
      <c r="GD2">
        <v>360.81865030674851</v>
      </c>
    </row>
    <row r="3" spans="1:186" ht="18" customHeight="1" x14ac:dyDescent="0.2">
      <c r="A3" s="28" t="s">
        <v>187</v>
      </c>
      <c r="B3" s="29">
        <v>1002</v>
      </c>
      <c r="C3">
        <v>0</v>
      </c>
      <c r="D3" s="29"/>
      <c r="E3" s="29" t="s">
        <v>308</v>
      </c>
      <c r="F3" s="36" t="s">
        <v>79</v>
      </c>
      <c r="G3" s="36" t="s">
        <v>321</v>
      </c>
      <c r="H3" s="30" t="s">
        <v>263</v>
      </c>
      <c r="I3" s="29">
        <v>1</v>
      </c>
      <c r="J3" s="29">
        <v>23</v>
      </c>
      <c r="K3" s="31">
        <v>33343</v>
      </c>
      <c r="L3" s="29" t="s">
        <v>264</v>
      </c>
      <c r="M3" s="56" t="s">
        <v>265</v>
      </c>
      <c r="N3" s="37" t="s">
        <v>266</v>
      </c>
      <c r="O3" s="33">
        <v>15</v>
      </c>
      <c r="P3" s="33">
        <v>8.6</v>
      </c>
      <c r="Q3" s="33">
        <v>96</v>
      </c>
      <c r="R3" s="34">
        <v>1.81</v>
      </c>
      <c r="S3" s="48">
        <f t="shared" si="0"/>
        <v>29.303134824944294</v>
      </c>
      <c r="T3" s="15"/>
      <c r="U3" s="15"/>
      <c r="V3" s="22"/>
      <c r="W3" s="17"/>
      <c r="X3" s="47" t="e">
        <f t="shared" si="1"/>
        <v>#DIV/0!</v>
      </c>
      <c r="Y3" s="15"/>
      <c r="Z3" s="15"/>
      <c r="AA3" s="15"/>
      <c r="AB3" s="15"/>
      <c r="AC3" s="22"/>
      <c r="AD3" s="17"/>
      <c r="AE3" s="47" t="e">
        <f t="shared" si="2"/>
        <v>#DIV/0!</v>
      </c>
      <c r="AF3" s="15"/>
      <c r="AG3" s="15"/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1</v>
      </c>
      <c r="AU3" s="16">
        <v>42</v>
      </c>
      <c r="AV3" s="16">
        <v>2</v>
      </c>
      <c r="AW3" s="16"/>
      <c r="AX3" s="16"/>
      <c r="AY3" s="16"/>
      <c r="AZ3" s="16"/>
      <c r="BA3" s="16"/>
      <c r="BB3" s="16"/>
      <c r="BC3" s="16">
        <v>1</v>
      </c>
      <c r="BD3" s="16"/>
      <c r="BE3" s="16">
        <v>17</v>
      </c>
      <c r="BF3" s="16">
        <v>3</v>
      </c>
      <c r="BG3" s="16">
        <v>0</v>
      </c>
      <c r="BH3" s="16">
        <v>0</v>
      </c>
      <c r="BI3" s="16">
        <v>1</v>
      </c>
      <c r="BJ3" s="16"/>
      <c r="BK3" s="16">
        <v>8</v>
      </c>
      <c r="BL3" s="16">
        <v>15</v>
      </c>
      <c r="BM3" s="16">
        <v>1</v>
      </c>
      <c r="BN3" s="16">
        <v>1</v>
      </c>
      <c r="BO3" s="16">
        <v>6</v>
      </c>
      <c r="BP3" s="16">
        <v>19</v>
      </c>
      <c r="BQ3" s="16">
        <v>2</v>
      </c>
      <c r="BR3" s="16">
        <v>0</v>
      </c>
      <c r="BS3" s="16"/>
      <c r="BT3" s="16"/>
      <c r="BU3" s="16"/>
      <c r="BV3" s="16">
        <v>0</v>
      </c>
      <c r="BW3" s="16"/>
      <c r="BX3" s="16"/>
      <c r="BY3" s="16"/>
      <c r="BZ3" s="16">
        <v>0</v>
      </c>
      <c r="CA3" s="16"/>
      <c r="CB3" s="16"/>
      <c r="CC3" s="16"/>
      <c r="CD3" s="16">
        <v>0</v>
      </c>
      <c r="CE3" s="16"/>
      <c r="CF3" s="16"/>
      <c r="CG3" s="16"/>
      <c r="CH3" s="16">
        <v>1</v>
      </c>
      <c r="CI3" s="16">
        <v>500</v>
      </c>
      <c r="CJ3" s="16">
        <v>21</v>
      </c>
      <c r="CK3" s="33">
        <v>0.5</v>
      </c>
      <c r="CL3" s="33"/>
      <c r="CM3" s="16">
        <v>1</v>
      </c>
      <c r="CN3" s="16">
        <v>20</v>
      </c>
      <c r="CO3" s="16">
        <v>15</v>
      </c>
      <c r="CP3" s="16">
        <v>7</v>
      </c>
      <c r="CQ3" s="16"/>
      <c r="CR3" s="16">
        <v>0</v>
      </c>
      <c r="CS3" s="16"/>
      <c r="CT3" s="16"/>
      <c r="CU3" s="16"/>
      <c r="CV3" s="62"/>
      <c r="CW3" s="63">
        <v>1</v>
      </c>
      <c r="CX3" s="62">
        <v>0</v>
      </c>
      <c r="CY3" s="62"/>
      <c r="CZ3" s="63">
        <v>11</v>
      </c>
      <c r="DA3" s="62">
        <v>8</v>
      </c>
      <c r="DB3" s="62">
        <v>37</v>
      </c>
      <c r="DC3" s="65"/>
      <c r="DD3" s="69">
        <v>42074.979166666664</v>
      </c>
      <c r="DE3" s="69">
        <v>42075.3125</v>
      </c>
      <c r="DF3" s="59">
        <f t="shared" si="3"/>
        <v>0.33333333333575865</v>
      </c>
      <c r="DG3" s="6">
        <v>8</v>
      </c>
      <c r="DH3" s="35">
        <v>0</v>
      </c>
      <c r="DI3" s="6">
        <f t="shared" si="4"/>
        <v>8</v>
      </c>
      <c r="DJ3" s="22">
        <v>1</v>
      </c>
      <c r="DK3" s="22">
        <v>7.5</v>
      </c>
      <c r="DL3" s="71">
        <v>42086.9375</v>
      </c>
      <c r="DM3" s="71">
        <v>42087.291666666664</v>
      </c>
      <c r="DN3" s="59">
        <f t="shared" si="5"/>
        <v>0.35416666666424135</v>
      </c>
      <c r="DO3" s="22">
        <v>8</v>
      </c>
      <c r="DP3" s="22">
        <v>30</v>
      </c>
      <c r="DQ3" s="6">
        <f t="shared" si="6"/>
        <v>8.5</v>
      </c>
      <c r="DR3" s="33">
        <v>0</v>
      </c>
      <c r="DS3" s="33">
        <v>7.5</v>
      </c>
      <c r="DT3" s="33">
        <v>2</v>
      </c>
      <c r="DU3" s="33">
        <v>3</v>
      </c>
      <c r="DV3" s="33">
        <v>4</v>
      </c>
      <c r="DW3" s="22">
        <v>3</v>
      </c>
      <c r="DX3" s="22">
        <v>1</v>
      </c>
      <c r="DY3" s="22">
        <v>1</v>
      </c>
      <c r="DZ3" s="22">
        <v>2</v>
      </c>
      <c r="EA3" s="22">
        <v>1</v>
      </c>
      <c r="EB3" s="62">
        <v>20</v>
      </c>
      <c r="EC3" s="62" t="s">
        <v>267</v>
      </c>
      <c r="ED3" s="29">
        <v>8</v>
      </c>
      <c r="EE3" s="66">
        <v>57</v>
      </c>
      <c r="EI3" s="29">
        <v>1</v>
      </c>
      <c r="EJ3" s="29">
        <v>7</v>
      </c>
      <c r="EK3" s="29">
        <v>1</v>
      </c>
      <c r="EL3" s="29">
        <v>0</v>
      </c>
      <c r="EM3" s="6">
        <f t="shared" si="7"/>
        <v>1</v>
      </c>
      <c r="EN3" s="36">
        <v>31</v>
      </c>
      <c r="ER3" s="36">
        <f t="shared" si="8"/>
        <v>0</v>
      </c>
      <c r="EZ3" s="36" t="s">
        <v>79</v>
      </c>
      <c r="FA3" s="36" t="s">
        <v>321</v>
      </c>
      <c r="FC3" s="2">
        <v>0.79365079365079361</v>
      </c>
      <c r="FD3" s="2">
        <v>13.095238095238095</v>
      </c>
      <c r="FE3" s="117">
        <v>86.111111111111114</v>
      </c>
      <c r="FF3" s="2">
        <v>0.59523809523809523</v>
      </c>
      <c r="FG3" s="2">
        <v>9.325396825396826</v>
      </c>
      <c r="FH3" s="117">
        <v>90.079365079365076</v>
      </c>
      <c r="FI3" s="2">
        <v>0</v>
      </c>
      <c r="FJ3" s="2">
        <v>7.9365079365079367</v>
      </c>
      <c r="FK3" s="117">
        <v>92.063492063492063</v>
      </c>
      <c r="FL3" s="2">
        <v>1.3888888888888888</v>
      </c>
      <c r="FM3" s="2">
        <v>7.7380952380952381</v>
      </c>
      <c r="FN3" s="117">
        <v>90.873015873015873</v>
      </c>
      <c r="FO3" s="117">
        <f t="shared" ref="FO3:FO63" si="10">FK3-FE3</f>
        <v>5.952380952380949</v>
      </c>
      <c r="FP3" s="117">
        <f t="shared" si="9"/>
        <v>3.9682539682539613</v>
      </c>
      <c r="FQ3" s="117">
        <f t="shared" ref="FQ3:FQ63" si="11">FN3-FH3</f>
        <v>0.79365079365079794</v>
      </c>
      <c r="FR3" s="117">
        <f t="shared" ref="FR3:FR63" si="12">FN3-FK3</f>
        <v>-1.1904761904761898</v>
      </c>
      <c r="FS3" s="115">
        <v>410.26</v>
      </c>
      <c r="FT3" s="118">
        <v>463.71</v>
      </c>
      <c r="FU3" s="115">
        <v>434.43</v>
      </c>
      <c r="FV3" s="118">
        <v>483.8</v>
      </c>
      <c r="FW3" s="115">
        <v>426.43</v>
      </c>
      <c r="FX3" s="118">
        <v>461.24</v>
      </c>
      <c r="FY3" s="115">
        <v>427.95</v>
      </c>
      <c r="FZ3" s="118">
        <v>471.29</v>
      </c>
      <c r="GA3">
        <v>538.50193548387097</v>
      </c>
      <c r="GB3">
        <v>537.08193832599125</v>
      </c>
      <c r="GC3">
        <v>501.00206896551725</v>
      </c>
      <c r="GD3">
        <v>518.6248034934498</v>
      </c>
    </row>
    <row r="4" spans="1:186" x14ac:dyDescent="0.2">
      <c r="A4" s="28" t="s">
        <v>187</v>
      </c>
      <c r="B4" s="29">
        <v>1003</v>
      </c>
      <c r="C4">
        <v>-1</v>
      </c>
      <c r="D4" s="29">
        <v>0</v>
      </c>
      <c r="E4" s="29" t="s">
        <v>308</v>
      </c>
      <c r="G4" s="36" t="s">
        <v>321</v>
      </c>
      <c r="H4" s="30" t="s">
        <v>467</v>
      </c>
      <c r="I4" s="29">
        <v>1</v>
      </c>
      <c r="J4" s="29">
        <v>21</v>
      </c>
      <c r="K4" s="31">
        <v>34194</v>
      </c>
      <c r="L4" s="29" t="s">
        <v>469</v>
      </c>
      <c r="M4" s="56" t="s">
        <v>468</v>
      </c>
      <c r="N4" s="67" t="s">
        <v>470</v>
      </c>
      <c r="O4" s="33">
        <v>16</v>
      </c>
      <c r="P4" s="33">
        <v>9.5</v>
      </c>
      <c r="Q4" s="33">
        <v>50.5</v>
      </c>
      <c r="R4" s="34">
        <v>1.64</v>
      </c>
      <c r="S4" s="48">
        <f t="shared" si="0"/>
        <v>18.776026174895897</v>
      </c>
      <c r="T4" s="15"/>
      <c r="U4" s="15"/>
      <c r="V4" s="22"/>
      <c r="W4" s="17"/>
      <c r="X4" s="47" t="e">
        <f t="shared" si="1"/>
        <v>#DIV/0!</v>
      </c>
      <c r="Y4" s="15"/>
      <c r="Z4" s="15"/>
      <c r="AA4" s="15"/>
      <c r="AB4" s="15"/>
      <c r="AC4" s="22"/>
      <c r="AD4" s="17"/>
      <c r="AE4" s="47" t="e">
        <f t="shared" si="2"/>
        <v>#DIV/0!</v>
      </c>
      <c r="AF4" s="15"/>
      <c r="AG4" s="15"/>
      <c r="AH4" s="16">
        <v>1</v>
      </c>
      <c r="AI4" s="16">
        <v>0</v>
      </c>
      <c r="AJ4" s="16">
        <v>1</v>
      </c>
      <c r="AK4" s="16">
        <v>0</v>
      </c>
      <c r="AL4" s="16">
        <v>0</v>
      </c>
      <c r="AM4" s="16">
        <v>0</v>
      </c>
      <c r="AN4" s="16">
        <v>0</v>
      </c>
      <c r="AO4" s="16">
        <v>1</v>
      </c>
      <c r="AP4" s="16">
        <v>1</v>
      </c>
      <c r="AQ4" s="16">
        <v>0</v>
      </c>
      <c r="AR4" s="16">
        <v>0</v>
      </c>
      <c r="AS4" s="16">
        <v>0</v>
      </c>
      <c r="AT4" s="16">
        <v>0</v>
      </c>
      <c r="AU4" s="16">
        <v>42.8</v>
      </c>
      <c r="AV4" s="16">
        <v>0</v>
      </c>
      <c r="AW4" s="16"/>
      <c r="AX4" s="16"/>
      <c r="AY4" s="16"/>
      <c r="AZ4" s="16"/>
      <c r="BA4" s="16"/>
      <c r="BB4" s="16"/>
      <c r="BC4" s="16">
        <v>0</v>
      </c>
      <c r="BD4" s="16"/>
      <c r="BE4" s="16"/>
      <c r="BF4" s="16"/>
      <c r="BG4" s="16"/>
      <c r="BH4" s="16"/>
      <c r="BI4" s="16">
        <v>0</v>
      </c>
      <c r="BJ4" s="16"/>
      <c r="BK4" s="16"/>
      <c r="BL4" s="16"/>
      <c r="BM4" s="16"/>
      <c r="BN4" s="16">
        <v>0</v>
      </c>
      <c r="BO4" s="16"/>
      <c r="BP4" s="16"/>
      <c r="BQ4" s="16"/>
      <c r="BR4" s="16">
        <v>0</v>
      </c>
      <c r="BS4" s="16"/>
      <c r="BT4" s="16"/>
      <c r="BU4" s="16"/>
      <c r="BV4" s="16">
        <v>0</v>
      </c>
      <c r="BW4" s="16"/>
      <c r="BX4" s="16"/>
      <c r="BY4" s="16"/>
      <c r="BZ4" s="16">
        <v>0</v>
      </c>
      <c r="CA4" s="16"/>
      <c r="CB4" s="16"/>
      <c r="CC4" s="16"/>
      <c r="CD4" s="16">
        <v>0</v>
      </c>
      <c r="CE4" s="16"/>
      <c r="CF4" s="16"/>
      <c r="CG4" s="16"/>
      <c r="CH4" s="16">
        <v>0</v>
      </c>
      <c r="CI4" s="16"/>
      <c r="CJ4" s="16"/>
      <c r="CK4" s="16"/>
      <c r="CL4" s="16"/>
      <c r="CM4" s="16">
        <v>0</v>
      </c>
      <c r="CN4" s="16"/>
      <c r="CO4" s="16"/>
      <c r="CP4" s="16"/>
      <c r="CQ4" s="16"/>
      <c r="CR4" s="16">
        <v>0</v>
      </c>
      <c r="CS4" s="16"/>
      <c r="CT4" s="16"/>
      <c r="CU4" s="16"/>
      <c r="CV4" s="62"/>
      <c r="CW4" s="63"/>
      <c r="CX4" s="62">
        <v>0</v>
      </c>
      <c r="CY4" s="62"/>
      <c r="CZ4" s="63">
        <v>2</v>
      </c>
      <c r="DA4" s="62">
        <v>3</v>
      </c>
      <c r="DB4" s="62">
        <v>49</v>
      </c>
      <c r="DC4" s="62">
        <v>75</v>
      </c>
      <c r="DD4" s="69">
        <v>42104</v>
      </c>
      <c r="DE4" s="69">
        <v>42104.291666666664</v>
      </c>
      <c r="DF4" s="59">
        <f t="shared" si="3"/>
        <v>0.29166666666424135</v>
      </c>
      <c r="DG4" s="45">
        <v>7</v>
      </c>
      <c r="DH4" s="35">
        <v>0</v>
      </c>
      <c r="DI4" s="6">
        <f t="shared" si="4"/>
        <v>7</v>
      </c>
      <c r="DJ4" s="22">
        <v>0</v>
      </c>
      <c r="DK4" s="22">
        <v>7</v>
      </c>
      <c r="DL4" s="71">
        <v>42102.958333333336</v>
      </c>
      <c r="DM4" s="71">
        <v>42103.208333333336</v>
      </c>
      <c r="DN4" s="59">
        <f t="shared" si="5"/>
        <v>0.25</v>
      </c>
      <c r="DO4" s="22">
        <v>6</v>
      </c>
      <c r="DP4" s="22">
        <v>0</v>
      </c>
      <c r="DQ4" s="6">
        <f t="shared" si="6"/>
        <v>6</v>
      </c>
      <c r="DR4" s="33">
        <v>0</v>
      </c>
      <c r="DS4" s="33">
        <v>7</v>
      </c>
      <c r="DT4" s="33">
        <v>0.5</v>
      </c>
      <c r="DU4" s="33">
        <v>0.2</v>
      </c>
      <c r="DV4" s="33">
        <v>3.5</v>
      </c>
      <c r="DW4" s="22">
        <v>2.2999999999999998</v>
      </c>
      <c r="DX4" s="22">
        <v>1.3</v>
      </c>
      <c r="DY4" s="22">
        <v>1.7</v>
      </c>
      <c r="DZ4" s="22">
        <v>4</v>
      </c>
      <c r="EA4" s="22">
        <v>0.5</v>
      </c>
      <c r="EB4" s="62">
        <v>19</v>
      </c>
      <c r="EC4" s="62" t="s">
        <v>267</v>
      </c>
      <c r="ED4" s="29">
        <v>8</v>
      </c>
      <c r="EE4" s="66">
        <v>55</v>
      </c>
      <c r="EI4" s="29">
        <v>1</v>
      </c>
      <c r="EJ4" s="29">
        <v>7</v>
      </c>
      <c r="EK4" s="29">
        <v>1</v>
      </c>
      <c r="EL4" s="29">
        <v>30</v>
      </c>
      <c r="EM4" s="6">
        <f t="shared" si="7"/>
        <v>1.5</v>
      </c>
      <c r="EN4" s="36">
        <v>6</v>
      </c>
      <c r="ER4" s="36">
        <f t="shared" si="8"/>
        <v>0</v>
      </c>
      <c r="FA4" s="36" t="s">
        <v>321</v>
      </c>
      <c r="FC4" s="2">
        <v>0.79365079365079361</v>
      </c>
      <c r="FD4" s="2">
        <v>5.9523809523809526</v>
      </c>
      <c r="FE4" s="117">
        <v>93.253968253968253</v>
      </c>
      <c r="FF4" s="2">
        <v>0.79365079365079361</v>
      </c>
      <c r="FG4" s="2">
        <v>10.515873015873016</v>
      </c>
      <c r="FH4" s="117">
        <v>88.69047619047619</v>
      </c>
      <c r="FI4" s="2">
        <v>0.99206349206349209</v>
      </c>
      <c r="FJ4" s="2">
        <v>8.5317460317460316</v>
      </c>
      <c r="FK4" s="117">
        <v>90.476190476190482</v>
      </c>
      <c r="FL4" s="2">
        <v>0.79365079365079361</v>
      </c>
      <c r="FM4" s="2">
        <v>12.896825396825397</v>
      </c>
      <c r="FN4" s="117">
        <v>86.30952380952381</v>
      </c>
      <c r="FO4" s="117">
        <f t="shared" si="10"/>
        <v>-2.7777777777777715</v>
      </c>
      <c r="FP4" s="117">
        <f t="shared" si="9"/>
        <v>-4.5634920634920633</v>
      </c>
      <c r="FQ4" s="117">
        <f t="shared" si="11"/>
        <v>-2.3809523809523796</v>
      </c>
      <c r="FR4" s="117">
        <f t="shared" si="12"/>
        <v>-4.1666666666666714</v>
      </c>
      <c r="FS4" s="115">
        <v>441.67</v>
      </c>
      <c r="FT4" s="118">
        <v>389.5</v>
      </c>
      <c r="FU4" s="115">
        <v>369.91</v>
      </c>
      <c r="FV4" s="118">
        <v>396.6</v>
      </c>
      <c r="FW4" s="115">
        <v>387.12</v>
      </c>
      <c r="FX4" s="118">
        <v>393.83</v>
      </c>
      <c r="FY4" s="115">
        <v>353.17</v>
      </c>
      <c r="FZ4" s="118">
        <v>400.46</v>
      </c>
      <c r="GA4">
        <v>417.67659574468087</v>
      </c>
      <c r="GB4">
        <v>447.17315436241608</v>
      </c>
      <c r="GC4">
        <v>435.28578947368419</v>
      </c>
      <c r="GD4">
        <v>463.98124137931035</v>
      </c>
    </row>
    <row r="5" spans="1:186" x14ac:dyDescent="0.2">
      <c r="A5" s="28" t="s">
        <v>187</v>
      </c>
      <c r="B5" s="29">
        <v>1004</v>
      </c>
      <c r="C5">
        <v>1</v>
      </c>
      <c r="D5" s="29">
        <v>0</v>
      </c>
      <c r="E5" s="29"/>
      <c r="H5" s="30" t="s">
        <v>471</v>
      </c>
      <c r="I5" s="29">
        <v>1</v>
      </c>
      <c r="J5" s="29">
        <v>20</v>
      </c>
      <c r="K5" s="31">
        <v>34797</v>
      </c>
      <c r="L5" s="31" t="s">
        <v>472</v>
      </c>
      <c r="M5" s="56" t="s">
        <v>473</v>
      </c>
      <c r="N5" s="67" t="s">
        <v>474</v>
      </c>
      <c r="O5" s="33">
        <v>13.5</v>
      </c>
      <c r="P5" s="33">
        <v>8.6300000000000008</v>
      </c>
      <c r="Q5" s="33">
        <v>64</v>
      </c>
      <c r="R5" s="34">
        <v>1.75</v>
      </c>
      <c r="S5" s="48">
        <f t="shared" si="0"/>
        <v>20.897959183673468</v>
      </c>
      <c r="T5" s="15"/>
      <c r="U5" s="15"/>
      <c r="V5" s="22"/>
      <c r="W5" s="17"/>
      <c r="X5" s="47" t="e">
        <f t="shared" si="1"/>
        <v>#DIV/0!</v>
      </c>
      <c r="Y5" s="15"/>
      <c r="Z5" s="15"/>
      <c r="AA5" s="15"/>
      <c r="AB5" s="15"/>
      <c r="AC5" s="22"/>
      <c r="AD5" s="17"/>
      <c r="AE5" s="47" t="e">
        <f t="shared" si="2"/>
        <v>#DIV/0!</v>
      </c>
      <c r="AF5" s="15"/>
      <c r="AG5" s="15"/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75</v>
      </c>
      <c r="AV5" s="16">
        <v>6</v>
      </c>
      <c r="AW5" s="16"/>
      <c r="AX5" s="16"/>
      <c r="AY5" s="16"/>
      <c r="AZ5" s="16"/>
      <c r="BA5" s="16"/>
      <c r="BB5" s="16"/>
      <c r="BC5" s="16">
        <v>1</v>
      </c>
      <c r="BD5" s="103"/>
      <c r="BE5" s="16">
        <v>15</v>
      </c>
      <c r="BF5" s="16">
        <v>0</v>
      </c>
      <c r="BG5" s="16">
        <v>0</v>
      </c>
      <c r="BH5" s="16">
        <v>0</v>
      </c>
      <c r="BI5" s="16">
        <v>1</v>
      </c>
      <c r="BJ5" s="103">
        <v>4</v>
      </c>
      <c r="BK5" s="16">
        <v>16</v>
      </c>
      <c r="BL5" s="103">
        <v>3</v>
      </c>
      <c r="BM5" s="16">
        <v>0</v>
      </c>
      <c r="BN5" s="16">
        <v>0</v>
      </c>
      <c r="BO5" s="16"/>
      <c r="BP5" s="16"/>
      <c r="BQ5" s="16"/>
      <c r="BR5" s="16">
        <v>0</v>
      </c>
      <c r="BS5" s="16"/>
      <c r="BT5" s="16"/>
      <c r="BU5" s="16"/>
      <c r="BV5" s="16">
        <v>0</v>
      </c>
      <c r="BW5" s="16"/>
      <c r="BX5" s="16"/>
      <c r="BY5" s="16"/>
      <c r="BZ5" s="16">
        <v>0</v>
      </c>
      <c r="CA5" s="16"/>
      <c r="CB5" s="16"/>
      <c r="CC5" s="16"/>
      <c r="CD5" s="16">
        <v>0</v>
      </c>
      <c r="CE5" s="16"/>
      <c r="CF5" s="16"/>
      <c r="CG5" s="16"/>
      <c r="CH5" s="16">
        <v>0</v>
      </c>
      <c r="CI5" s="16"/>
      <c r="CJ5" s="16"/>
      <c r="CK5" s="16"/>
      <c r="CL5" s="16"/>
      <c r="CM5" s="16">
        <v>0</v>
      </c>
      <c r="CN5" s="16"/>
      <c r="CO5" s="16"/>
      <c r="CP5" s="16"/>
      <c r="CQ5" s="16"/>
      <c r="CR5" s="16">
        <v>0</v>
      </c>
      <c r="CS5" s="16"/>
      <c r="CT5" s="16"/>
      <c r="CU5" s="16"/>
      <c r="CV5" s="62"/>
      <c r="CW5" s="63"/>
      <c r="CX5" s="62">
        <v>0</v>
      </c>
      <c r="CY5" s="62"/>
      <c r="CZ5" s="63">
        <v>9</v>
      </c>
      <c r="DA5" s="62">
        <v>9</v>
      </c>
      <c r="DB5" s="62">
        <v>43</v>
      </c>
      <c r="DC5" s="62">
        <v>25</v>
      </c>
      <c r="DD5" s="69">
        <v>42157</v>
      </c>
      <c r="DE5" s="69">
        <v>42157.28125</v>
      </c>
      <c r="DF5" s="59">
        <f t="shared" si="3"/>
        <v>0.28125</v>
      </c>
      <c r="DG5" s="6">
        <v>6</v>
      </c>
      <c r="DH5" s="35">
        <v>45</v>
      </c>
      <c r="DI5" s="6">
        <f t="shared" si="4"/>
        <v>6.75</v>
      </c>
      <c r="DJ5" s="22">
        <v>1</v>
      </c>
      <c r="DK5" s="22">
        <v>8</v>
      </c>
      <c r="DL5" s="71">
        <v>42159</v>
      </c>
      <c r="DM5" s="71">
        <v>42159.322916666664</v>
      </c>
      <c r="DN5" s="59">
        <f t="shared" si="5"/>
        <v>0.32291666666424135</v>
      </c>
      <c r="DO5" s="22">
        <v>4</v>
      </c>
      <c r="DP5" s="22">
        <v>45</v>
      </c>
      <c r="DQ5" s="6">
        <f t="shared" si="6"/>
        <v>4.75</v>
      </c>
      <c r="DR5" s="33">
        <v>1</v>
      </c>
      <c r="DS5" s="33">
        <v>9</v>
      </c>
      <c r="DT5" s="33">
        <v>2</v>
      </c>
      <c r="DU5" s="33">
        <v>3.5</v>
      </c>
      <c r="DV5" s="33">
        <v>5</v>
      </c>
      <c r="DW5" s="22">
        <v>2</v>
      </c>
      <c r="DX5" s="22">
        <v>3</v>
      </c>
      <c r="DY5" s="22">
        <v>2.5</v>
      </c>
      <c r="DZ5" s="22">
        <v>4</v>
      </c>
      <c r="EA5" s="22">
        <v>5</v>
      </c>
      <c r="EB5" s="62">
        <v>12</v>
      </c>
      <c r="EC5" s="62" t="s">
        <v>285</v>
      </c>
      <c r="ED5" s="29">
        <v>7</v>
      </c>
      <c r="EE5" s="66">
        <v>98</v>
      </c>
      <c r="EI5" s="29">
        <v>1</v>
      </c>
      <c r="EJ5" s="29">
        <v>7</v>
      </c>
      <c r="EK5" s="29">
        <v>5</v>
      </c>
      <c r="EL5" s="29">
        <v>0</v>
      </c>
      <c r="EM5" s="6">
        <f t="shared" si="7"/>
        <v>5</v>
      </c>
      <c r="EN5" s="36">
        <v>22</v>
      </c>
      <c r="ER5" s="36">
        <f t="shared" si="8"/>
        <v>0</v>
      </c>
      <c r="FC5" s="2">
        <v>0.79365079365079361</v>
      </c>
      <c r="FD5" s="2">
        <v>10.714285714285714</v>
      </c>
      <c r="FE5" s="117">
        <v>88.492063492063494</v>
      </c>
      <c r="FF5" s="2">
        <v>0.79365079365079361</v>
      </c>
      <c r="FG5" s="2">
        <v>13.888888888888889</v>
      </c>
      <c r="FH5" s="117">
        <v>85.317460317460316</v>
      </c>
      <c r="FI5" s="2">
        <v>0.1984126984126984</v>
      </c>
      <c r="FJ5" s="2">
        <v>10.119047619047619</v>
      </c>
      <c r="FK5" s="117">
        <v>89.682539682539684</v>
      </c>
      <c r="FL5" s="2">
        <v>0.59523809523809523</v>
      </c>
      <c r="FM5" s="2">
        <v>16.468253968253968</v>
      </c>
      <c r="FN5" s="117">
        <v>82.936507936507937</v>
      </c>
      <c r="FO5" s="117">
        <f t="shared" si="10"/>
        <v>1.1904761904761898</v>
      </c>
      <c r="FP5" s="117">
        <f t="shared" si="9"/>
        <v>-3.1746031746031775</v>
      </c>
      <c r="FQ5" s="117">
        <f t="shared" si="11"/>
        <v>-2.3809523809523796</v>
      </c>
      <c r="FR5" s="117">
        <f t="shared" si="12"/>
        <v>-6.7460317460317469</v>
      </c>
      <c r="FS5" s="115">
        <v>474.13</v>
      </c>
      <c r="FT5" s="118">
        <v>471.09</v>
      </c>
      <c r="FU5" s="115">
        <v>457.7</v>
      </c>
      <c r="FV5" s="118">
        <v>459.93</v>
      </c>
      <c r="FW5" s="115">
        <v>475.41</v>
      </c>
      <c r="FX5" s="118">
        <v>467.81</v>
      </c>
      <c r="FY5" s="115">
        <v>471.52</v>
      </c>
      <c r="FZ5" s="118">
        <v>452.14</v>
      </c>
      <c r="GA5">
        <v>532.35282511210767</v>
      </c>
      <c r="GB5">
        <v>539.08074418604656</v>
      </c>
      <c r="GC5">
        <v>521.62884955752213</v>
      </c>
      <c r="GD5">
        <v>545.16401913875598</v>
      </c>
    </row>
    <row r="6" spans="1:186" x14ac:dyDescent="0.2">
      <c r="A6" s="28" t="s">
        <v>187</v>
      </c>
      <c r="B6" s="29">
        <v>1005</v>
      </c>
      <c r="C6">
        <v>0</v>
      </c>
      <c r="D6" s="29"/>
      <c r="E6" s="29" t="s">
        <v>308</v>
      </c>
      <c r="F6" s="36" t="s">
        <v>79</v>
      </c>
      <c r="G6" s="36" t="s">
        <v>310</v>
      </c>
      <c r="H6" s="30" t="s">
        <v>475</v>
      </c>
      <c r="I6" s="29">
        <v>1</v>
      </c>
      <c r="J6" s="29">
        <v>21</v>
      </c>
      <c r="K6" s="31" t="s">
        <v>476</v>
      </c>
      <c r="L6" s="29" t="s">
        <v>477</v>
      </c>
      <c r="M6" s="56" t="s">
        <v>478</v>
      </c>
      <c r="N6" s="67" t="s">
        <v>479</v>
      </c>
      <c r="O6" s="33">
        <v>13.5</v>
      </c>
      <c r="P6" s="33">
        <v>8.6</v>
      </c>
      <c r="Q6" s="33">
        <v>66.5</v>
      </c>
      <c r="R6" s="34">
        <v>1.69</v>
      </c>
      <c r="S6" s="48">
        <f t="shared" si="0"/>
        <v>23.283498476944086</v>
      </c>
      <c r="T6" s="15"/>
      <c r="U6" s="15"/>
      <c r="V6" s="22"/>
      <c r="W6" s="17"/>
      <c r="X6" s="47" t="e">
        <f t="shared" si="1"/>
        <v>#DIV/0!</v>
      </c>
      <c r="Y6" s="15"/>
      <c r="Z6" s="15"/>
      <c r="AA6" s="15"/>
      <c r="AB6" s="15"/>
      <c r="AC6" s="22"/>
      <c r="AD6" s="17"/>
      <c r="AE6" s="47" t="e">
        <f t="shared" si="2"/>
        <v>#DIV/0!</v>
      </c>
      <c r="AF6" s="15"/>
      <c r="AG6" s="15"/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78</v>
      </c>
      <c r="AV6" s="16">
        <v>11</v>
      </c>
      <c r="AW6" s="16"/>
      <c r="AX6" s="16"/>
      <c r="AY6" s="16"/>
      <c r="AZ6" s="16"/>
      <c r="BA6" s="16"/>
      <c r="BB6" s="16"/>
      <c r="BC6" s="16">
        <v>1</v>
      </c>
      <c r="BD6" s="103">
        <v>3</v>
      </c>
      <c r="BE6" s="16">
        <v>15</v>
      </c>
      <c r="BF6" s="103">
        <v>4</v>
      </c>
      <c r="BG6" s="16">
        <v>0</v>
      </c>
      <c r="BH6" s="16">
        <v>0</v>
      </c>
      <c r="BI6" s="16">
        <v>1</v>
      </c>
      <c r="BJ6" s="103" t="s">
        <v>517</v>
      </c>
      <c r="BK6" s="16">
        <v>15</v>
      </c>
      <c r="BL6" s="16">
        <v>5</v>
      </c>
      <c r="BM6" s="16">
        <v>1</v>
      </c>
      <c r="BN6" s="16">
        <v>0</v>
      </c>
      <c r="BO6" s="16"/>
      <c r="BP6" s="16"/>
      <c r="BQ6" s="16"/>
      <c r="BR6" s="16">
        <v>0</v>
      </c>
      <c r="BS6" s="16"/>
      <c r="BT6" s="16"/>
      <c r="BU6" s="16"/>
      <c r="BV6" s="16">
        <v>0</v>
      </c>
      <c r="BW6" s="16"/>
      <c r="BX6" s="16"/>
      <c r="BY6" s="16"/>
      <c r="BZ6" s="16">
        <v>0</v>
      </c>
      <c r="CA6" s="16"/>
      <c r="CB6" s="16"/>
      <c r="CC6" s="16"/>
      <c r="CD6" s="16">
        <v>0</v>
      </c>
      <c r="CE6" s="16"/>
      <c r="CF6" s="16"/>
      <c r="CG6" s="16"/>
      <c r="CH6" s="16">
        <v>0</v>
      </c>
      <c r="CI6" s="16"/>
      <c r="CJ6" s="16"/>
      <c r="CK6" s="16"/>
      <c r="CL6" s="16"/>
      <c r="CM6" s="16">
        <v>0</v>
      </c>
      <c r="CN6" s="16"/>
      <c r="CO6" s="16"/>
      <c r="CP6" s="16"/>
      <c r="CQ6" s="16"/>
      <c r="CR6" s="16">
        <v>0</v>
      </c>
      <c r="CS6" s="16"/>
      <c r="CT6" s="16"/>
      <c r="CU6" s="16"/>
      <c r="CV6" s="62"/>
      <c r="CW6" s="63">
        <v>1</v>
      </c>
      <c r="CX6" s="62">
        <v>0</v>
      </c>
      <c r="CY6" s="62"/>
      <c r="CZ6" s="63">
        <v>7</v>
      </c>
      <c r="DA6" s="62">
        <v>17</v>
      </c>
      <c r="DB6" s="62">
        <v>48</v>
      </c>
      <c r="DC6" s="62">
        <v>50</v>
      </c>
      <c r="DD6" s="69">
        <v>42116.020833333336</v>
      </c>
      <c r="DE6" s="69">
        <v>42116.229166666664</v>
      </c>
      <c r="DF6" s="59">
        <f t="shared" si="3"/>
        <v>0.20833333332848269</v>
      </c>
      <c r="DG6" s="6">
        <v>5</v>
      </c>
      <c r="DH6" s="35">
        <v>0</v>
      </c>
      <c r="DI6" s="6">
        <f t="shared" si="4"/>
        <v>5</v>
      </c>
      <c r="DJ6" s="22">
        <v>1</v>
      </c>
      <c r="DK6" s="22">
        <v>6</v>
      </c>
      <c r="DL6" s="69">
        <v>42110.979166666664</v>
      </c>
      <c r="DM6" s="69">
        <v>42111.229166666664</v>
      </c>
      <c r="DN6" s="59">
        <f t="shared" si="5"/>
        <v>0.25</v>
      </c>
      <c r="DO6" s="6">
        <v>6</v>
      </c>
      <c r="DP6" s="35">
        <v>0</v>
      </c>
      <c r="DQ6" s="6">
        <f t="shared" si="6"/>
        <v>6</v>
      </c>
      <c r="DR6" s="22">
        <v>0</v>
      </c>
      <c r="DS6" s="22">
        <v>6</v>
      </c>
      <c r="DT6" s="33">
        <v>2.5</v>
      </c>
      <c r="DU6" s="33">
        <v>3</v>
      </c>
      <c r="DV6" s="33">
        <v>5.5</v>
      </c>
      <c r="DW6" s="22">
        <v>3</v>
      </c>
      <c r="DX6" s="22">
        <v>4.5</v>
      </c>
      <c r="DY6" s="22">
        <v>4.5</v>
      </c>
      <c r="DZ6" s="22">
        <v>3</v>
      </c>
      <c r="EA6" s="22">
        <v>6.6</v>
      </c>
      <c r="EB6" s="62">
        <v>13</v>
      </c>
      <c r="EC6" s="62" t="s">
        <v>285</v>
      </c>
      <c r="ED6" s="29">
        <v>8</v>
      </c>
      <c r="EE6" s="66">
        <v>69</v>
      </c>
      <c r="EI6" s="29">
        <v>1</v>
      </c>
      <c r="EJ6" s="29">
        <v>7</v>
      </c>
      <c r="EK6" s="29">
        <v>2</v>
      </c>
      <c r="EL6" s="29">
        <v>0</v>
      </c>
      <c r="EM6" s="6">
        <f t="shared" si="7"/>
        <v>2</v>
      </c>
      <c r="EN6" s="36">
        <v>25</v>
      </c>
      <c r="ER6" s="36">
        <f t="shared" si="8"/>
        <v>0</v>
      </c>
      <c r="EZ6" s="36" t="s">
        <v>79</v>
      </c>
      <c r="FA6" s="36" t="s">
        <v>310</v>
      </c>
      <c r="FC6" s="2">
        <v>5.5555555555555554</v>
      </c>
      <c r="FD6" s="2">
        <v>7.7380952380952381</v>
      </c>
      <c r="FE6" s="117">
        <v>86.706349206349202</v>
      </c>
      <c r="FF6" s="2">
        <v>3.1746031746031744</v>
      </c>
      <c r="FG6" s="2">
        <v>7.1428571428571432</v>
      </c>
      <c r="FH6" s="117">
        <v>89.682539682539684</v>
      </c>
      <c r="FI6" s="2">
        <v>2.5793650793650795</v>
      </c>
      <c r="FJ6" s="2">
        <v>9.1269841269841265</v>
      </c>
      <c r="FK6" s="117">
        <v>88.293650793650798</v>
      </c>
      <c r="FL6" s="2">
        <v>2.5793650793650795</v>
      </c>
      <c r="FM6" s="2">
        <v>10.714285714285714</v>
      </c>
      <c r="FN6" s="117">
        <v>86.706349206349202</v>
      </c>
      <c r="FO6" s="117">
        <f t="shared" si="10"/>
        <v>1.5873015873015959</v>
      </c>
      <c r="FP6" s="117">
        <f t="shared" si="9"/>
        <v>2.9761904761904816</v>
      </c>
      <c r="FQ6" s="117">
        <f t="shared" si="11"/>
        <v>-2.9761904761904816</v>
      </c>
      <c r="FR6" s="117">
        <f t="shared" si="12"/>
        <v>-1.5873015873015959</v>
      </c>
      <c r="FS6" s="115">
        <v>469.74</v>
      </c>
      <c r="FT6" s="118">
        <v>506.48</v>
      </c>
      <c r="FU6" s="115">
        <v>491.03</v>
      </c>
      <c r="FV6" s="118">
        <v>499.01</v>
      </c>
      <c r="FW6" s="115">
        <v>432.89</v>
      </c>
      <c r="FX6" s="118">
        <v>489.29</v>
      </c>
      <c r="FY6" s="115">
        <v>466.91</v>
      </c>
      <c r="FZ6" s="118">
        <v>478.75</v>
      </c>
      <c r="GA6">
        <v>584.13254004576663</v>
      </c>
      <c r="GB6">
        <v>556.41823008849553</v>
      </c>
      <c r="GC6">
        <v>554.1621573033708</v>
      </c>
      <c r="GD6">
        <v>552.1510297482838</v>
      </c>
    </row>
    <row r="7" spans="1:186" x14ac:dyDescent="0.2">
      <c r="A7" s="28" t="s">
        <v>187</v>
      </c>
      <c r="B7" s="29">
        <v>1006</v>
      </c>
      <c r="C7">
        <v>0</v>
      </c>
      <c r="D7" s="29">
        <v>0</v>
      </c>
      <c r="E7" s="29" t="s">
        <v>309</v>
      </c>
      <c r="G7" s="36" t="s">
        <v>321</v>
      </c>
      <c r="H7" s="30" t="s">
        <v>480</v>
      </c>
      <c r="I7" s="29">
        <v>1</v>
      </c>
      <c r="J7" s="29">
        <v>18</v>
      </c>
      <c r="K7" s="31">
        <v>32645</v>
      </c>
      <c r="M7" s="56" t="s">
        <v>481</v>
      </c>
      <c r="N7" s="67" t="s">
        <v>482</v>
      </c>
      <c r="O7" s="33">
        <v>18</v>
      </c>
      <c r="P7" s="33">
        <v>9</v>
      </c>
      <c r="Q7" s="33">
        <v>70</v>
      </c>
      <c r="R7" s="34">
        <v>1.67</v>
      </c>
      <c r="S7" s="48">
        <f t="shared" si="0"/>
        <v>25.099501595611173</v>
      </c>
      <c r="T7" s="15"/>
      <c r="U7" s="15"/>
      <c r="V7" s="22"/>
      <c r="W7" s="17"/>
      <c r="X7" s="47" t="e">
        <f t="shared" si="1"/>
        <v>#DIV/0!</v>
      </c>
      <c r="Y7" s="15"/>
      <c r="Z7" s="15"/>
      <c r="AA7" s="15"/>
      <c r="AB7" s="15"/>
      <c r="AC7" s="22"/>
      <c r="AD7" s="17"/>
      <c r="AE7" s="47" t="e">
        <f t="shared" si="2"/>
        <v>#DIV/0!</v>
      </c>
      <c r="AF7" s="15"/>
      <c r="AG7" s="15"/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100</v>
      </c>
      <c r="AV7" s="16">
        <v>1</v>
      </c>
      <c r="AW7" s="16"/>
      <c r="AX7" s="16"/>
      <c r="AY7" s="16"/>
      <c r="AZ7" s="16"/>
      <c r="BA7" s="16"/>
      <c r="BB7" s="16"/>
      <c r="BC7" s="16">
        <v>0</v>
      </c>
      <c r="BD7" s="16"/>
      <c r="BE7" s="16"/>
      <c r="BF7" s="16"/>
      <c r="BG7" s="16"/>
      <c r="BH7" s="16"/>
      <c r="BI7" s="16">
        <v>1</v>
      </c>
      <c r="BJ7" s="103" t="s">
        <v>517</v>
      </c>
      <c r="BK7" s="16">
        <v>18</v>
      </c>
      <c r="BL7" s="16">
        <v>8</v>
      </c>
      <c r="BM7" s="16">
        <v>1</v>
      </c>
      <c r="BN7" s="16">
        <v>0</v>
      </c>
      <c r="BO7" s="16"/>
      <c r="BP7" s="16"/>
      <c r="BQ7" s="16"/>
      <c r="BR7" s="16">
        <v>0</v>
      </c>
      <c r="BS7" s="16"/>
      <c r="BT7" s="16"/>
      <c r="BU7" s="16"/>
      <c r="BV7" s="16">
        <v>0</v>
      </c>
      <c r="BW7" s="16"/>
      <c r="BX7" s="16"/>
      <c r="BY7" s="16"/>
      <c r="BZ7" s="16">
        <v>0</v>
      </c>
      <c r="CA7" s="16"/>
      <c r="CB7" s="16"/>
      <c r="CC7" s="16"/>
      <c r="CD7" s="16">
        <v>0</v>
      </c>
      <c r="CE7" s="16"/>
      <c r="CF7" s="16"/>
      <c r="CG7" s="16"/>
      <c r="CH7" s="16">
        <v>0</v>
      </c>
      <c r="CI7" s="16"/>
      <c r="CJ7" s="16"/>
      <c r="CK7" s="16"/>
      <c r="CL7" s="16"/>
      <c r="CM7" s="16">
        <v>1</v>
      </c>
      <c r="CN7" s="16">
        <v>2</v>
      </c>
      <c r="CO7" s="16">
        <v>20</v>
      </c>
      <c r="CP7" s="16">
        <v>0</v>
      </c>
      <c r="CQ7" s="16">
        <v>0</v>
      </c>
      <c r="CR7" s="16">
        <v>0</v>
      </c>
      <c r="CS7" s="16">
        <v>0</v>
      </c>
      <c r="CT7" s="16"/>
      <c r="CU7" s="16"/>
      <c r="CV7" s="62"/>
      <c r="CW7" s="63">
        <v>0</v>
      </c>
      <c r="CX7" s="62">
        <v>0</v>
      </c>
      <c r="CY7" s="62"/>
      <c r="CZ7" s="63">
        <v>3</v>
      </c>
      <c r="DA7" s="62">
        <v>3</v>
      </c>
      <c r="DB7" s="62">
        <v>53</v>
      </c>
      <c r="DC7" s="62">
        <v>75</v>
      </c>
      <c r="DD7" s="69">
        <v>42161</v>
      </c>
      <c r="DE7" s="69">
        <v>42161.333333333336</v>
      </c>
      <c r="DF7" s="59">
        <f t="shared" si="3"/>
        <v>0.33333333333575865</v>
      </c>
      <c r="DG7" s="6">
        <v>8</v>
      </c>
      <c r="DH7" s="35">
        <v>0</v>
      </c>
      <c r="DI7" s="6">
        <f t="shared" si="4"/>
        <v>8</v>
      </c>
      <c r="DJ7" s="22">
        <v>1</v>
      </c>
      <c r="DK7" s="22">
        <v>8</v>
      </c>
      <c r="DL7" s="71">
        <v>42161.958333333336</v>
      </c>
      <c r="DM7" s="71">
        <v>42162.291666666664</v>
      </c>
      <c r="DN7" s="59">
        <f t="shared" si="5"/>
        <v>0.33333333332848269</v>
      </c>
      <c r="DO7" s="22">
        <v>8</v>
      </c>
      <c r="DP7" s="22">
        <v>0</v>
      </c>
      <c r="DQ7" s="6">
        <f t="shared" si="6"/>
        <v>8</v>
      </c>
      <c r="DR7" s="33">
        <v>0</v>
      </c>
      <c r="DS7" s="33">
        <v>8</v>
      </c>
      <c r="DT7" s="33">
        <v>4</v>
      </c>
      <c r="DU7" s="33">
        <v>1</v>
      </c>
      <c r="DV7" s="33">
        <v>1</v>
      </c>
      <c r="DW7" s="22">
        <v>5.5</v>
      </c>
      <c r="DX7" s="22">
        <v>2</v>
      </c>
      <c r="DY7" s="22">
        <v>1</v>
      </c>
      <c r="DZ7" s="22">
        <v>8</v>
      </c>
      <c r="EA7" s="22">
        <v>2</v>
      </c>
      <c r="EB7" s="62">
        <v>22</v>
      </c>
      <c r="EC7" s="62" t="s">
        <v>262</v>
      </c>
      <c r="ED7" s="29">
        <v>7</v>
      </c>
      <c r="EE7" s="66">
        <v>55</v>
      </c>
      <c r="EI7" s="29">
        <v>1</v>
      </c>
      <c r="EJ7" s="29">
        <v>4</v>
      </c>
      <c r="EK7" s="29">
        <v>0</v>
      </c>
      <c r="EL7" s="29">
        <v>30</v>
      </c>
      <c r="EM7" s="6">
        <f t="shared" si="7"/>
        <v>0.5</v>
      </c>
      <c r="EN7" s="36">
        <v>8</v>
      </c>
      <c r="ER7" s="36">
        <f t="shared" si="8"/>
        <v>0</v>
      </c>
      <c r="FA7" s="36" t="s">
        <v>321</v>
      </c>
      <c r="FC7" s="2">
        <v>0.1984126984126984</v>
      </c>
      <c r="FD7" s="2">
        <v>2.1825396825396823</v>
      </c>
      <c r="FE7" s="117">
        <v>97.61904761904762</v>
      </c>
      <c r="FF7" s="2">
        <v>0</v>
      </c>
      <c r="FG7" s="2">
        <v>1.3888888888888888</v>
      </c>
      <c r="FH7" s="117">
        <v>98.611111111111114</v>
      </c>
      <c r="FI7" s="2">
        <v>0.1984126984126984</v>
      </c>
      <c r="FJ7" s="2">
        <v>0.99206349206349209</v>
      </c>
      <c r="FK7" s="117">
        <v>98.80952380952381</v>
      </c>
      <c r="FL7" s="2">
        <v>0</v>
      </c>
      <c r="FM7" s="2">
        <v>1.5873015873015872</v>
      </c>
      <c r="FN7" s="117">
        <v>98.412698412698418</v>
      </c>
      <c r="FO7" s="117">
        <f t="shared" si="10"/>
        <v>1.1904761904761898</v>
      </c>
      <c r="FP7" s="117">
        <f t="shared" si="9"/>
        <v>0.99206349206349387</v>
      </c>
      <c r="FQ7" s="117">
        <f t="shared" si="11"/>
        <v>-0.19841269841269593</v>
      </c>
      <c r="FR7" s="117">
        <f t="shared" si="12"/>
        <v>-0.39682539682539186</v>
      </c>
      <c r="FS7" s="115">
        <v>410.64</v>
      </c>
      <c r="FT7" s="118">
        <v>438.9</v>
      </c>
      <c r="FU7" s="115">
        <v>375.43</v>
      </c>
      <c r="FV7" s="118">
        <v>430.47</v>
      </c>
      <c r="FW7" s="115">
        <v>388</v>
      </c>
      <c r="FX7" s="118">
        <v>421.5</v>
      </c>
      <c r="FY7" s="115">
        <v>403.38</v>
      </c>
      <c r="FZ7" s="118">
        <v>413.83</v>
      </c>
      <c r="GA7">
        <v>449.60487804878051</v>
      </c>
      <c r="GB7">
        <v>436.53295774647887</v>
      </c>
      <c r="GC7">
        <v>426.57831325301203</v>
      </c>
      <c r="GD7">
        <v>420.50467741935483</v>
      </c>
    </row>
    <row r="8" spans="1:186" x14ac:dyDescent="0.2">
      <c r="A8" s="28" t="s">
        <v>187</v>
      </c>
      <c r="B8" s="29">
        <v>1007</v>
      </c>
      <c r="C8">
        <v>-1</v>
      </c>
      <c r="D8" s="29">
        <v>0</v>
      </c>
      <c r="E8" s="29"/>
      <c r="H8" s="30" t="s">
        <v>483</v>
      </c>
      <c r="I8" s="29">
        <v>1</v>
      </c>
      <c r="J8" s="29">
        <v>28</v>
      </c>
      <c r="K8" s="31">
        <v>31703</v>
      </c>
      <c r="L8" s="29" t="s">
        <v>484</v>
      </c>
      <c r="M8" s="56" t="s">
        <v>485</v>
      </c>
      <c r="N8" s="67" t="s">
        <v>486</v>
      </c>
      <c r="O8" s="33">
        <v>19.5</v>
      </c>
      <c r="P8" s="33">
        <v>8.9</v>
      </c>
      <c r="Q8" s="33">
        <v>89</v>
      </c>
      <c r="R8" s="34">
        <v>1.71</v>
      </c>
      <c r="S8" s="48">
        <f t="shared" si="0"/>
        <v>30.436715570602924</v>
      </c>
      <c r="T8" s="15"/>
      <c r="U8" s="15"/>
      <c r="V8" s="22"/>
      <c r="W8" s="17"/>
      <c r="X8" s="47" t="e">
        <f t="shared" si="1"/>
        <v>#DIV/0!</v>
      </c>
      <c r="Y8" s="15"/>
      <c r="Z8" s="15"/>
      <c r="AA8" s="15"/>
      <c r="AB8" s="15"/>
      <c r="AC8" s="22"/>
      <c r="AD8" s="17"/>
      <c r="AE8" s="47" t="e">
        <f t="shared" si="2"/>
        <v>#DIV/0!</v>
      </c>
      <c r="AF8" s="15"/>
      <c r="AG8" s="15"/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100</v>
      </c>
      <c r="AV8" s="16">
        <v>3</v>
      </c>
      <c r="AW8" s="16"/>
      <c r="AX8" s="16"/>
      <c r="AY8" s="16"/>
      <c r="AZ8" s="16"/>
      <c r="BA8" s="16"/>
      <c r="BB8" s="16"/>
      <c r="BC8" s="16">
        <v>1</v>
      </c>
      <c r="BD8" s="103">
        <v>20</v>
      </c>
      <c r="BE8" s="16">
        <v>16</v>
      </c>
      <c r="BF8" s="103">
        <v>4</v>
      </c>
      <c r="BG8" s="16">
        <v>0</v>
      </c>
      <c r="BH8" s="16">
        <v>0</v>
      </c>
      <c r="BI8" s="16">
        <v>1</v>
      </c>
      <c r="BJ8" s="103" t="s">
        <v>517</v>
      </c>
      <c r="BK8" s="16">
        <v>16</v>
      </c>
      <c r="BL8" s="16">
        <v>12</v>
      </c>
      <c r="BM8" s="16">
        <v>1</v>
      </c>
      <c r="BN8" s="16">
        <v>0</v>
      </c>
      <c r="BO8" s="16"/>
      <c r="BP8" s="16"/>
      <c r="BQ8" s="16"/>
      <c r="BR8" s="16">
        <v>0</v>
      </c>
      <c r="BS8" s="16"/>
      <c r="BT8" s="16"/>
      <c r="BU8" s="16"/>
      <c r="BV8" s="16">
        <v>0</v>
      </c>
      <c r="BW8" s="16"/>
      <c r="BX8" s="16"/>
      <c r="BY8" s="16"/>
      <c r="BZ8" s="16">
        <v>0</v>
      </c>
      <c r="CA8" s="16"/>
      <c r="CB8" s="16"/>
      <c r="CC8" s="16"/>
      <c r="CD8" s="16">
        <v>0</v>
      </c>
      <c r="CE8" s="16"/>
      <c r="CF8" s="16"/>
      <c r="CG8" s="16"/>
      <c r="CH8" s="16">
        <v>0</v>
      </c>
      <c r="CI8" s="16"/>
      <c r="CJ8" s="16"/>
      <c r="CK8" s="16"/>
      <c r="CL8" s="16"/>
      <c r="CM8" s="16">
        <v>1</v>
      </c>
      <c r="CN8" s="16">
        <v>15</v>
      </c>
      <c r="CO8" s="16">
        <v>18</v>
      </c>
      <c r="CP8" s="16">
        <v>9</v>
      </c>
      <c r="CQ8" s="16">
        <v>0</v>
      </c>
      <c r="CR8" s="103">
        <v>0</v>
      </c>
      <c r="CS8" s="103"/>
      <c r="CT8" s="103"/>
      <c r="CU8" s="103"/>
      <c r="CV8" s="62"/>
      <c r="CW8" s="63">
        <v>1</v>
      </c>
      <c r="CX8" s="62">
        <v>0</v>
      </c>
      <c r="CY8" s="62"/>
      <c r="CZ8" s="63">
        <v>2</v>
      </c>
      <c r="DA8" s="62">
        <v>0</v>
      </c>
      <c r="DB8" s="62">
        <v>52</v>
      </c>
      <c r="DC8" s="62">
        <v>75</v>
      </c>
      <c r="DD8" s="69">
        <v>42185.993055555555</v>
      </c>
      <c r="DE8" s="69">
        <v>42186.3125</v>
      </c>
      <c r="DF8" s="59">
        <f t="shared" si="3"/>
        <v>0.31944444444525288</v>
      </c>
      <c r="DG8" s="6">
        <v>7</v>
      </c>
      <c r="DH8" s="35">
        <v>40</v>
      </c>
      <c r="DI8" s="6">
        <f t="shared" si="4"/>
        <v>7.666666666666667</v>
      </c>
      <c r="DJ8" s="22">
        <v>1</v>
      </c>
      <c r="DK8" s="22">
        <v>8</v>
      </c>
      <c r="DL8" s="71">
        <v>42193.020833333336</v>
      </c>
      <c r="DM8" s="71">
        <v>42193.354166666664</v>
      </c>
      <c r="DN8" s="59">
        <f t="shared" si="5"/>
        <v>0.33333333332848269</v>
      </c>
      <c r="DO8" s="22">
        <v>8</v>
      </c>
      <c r="DP8" s="22">
        <v>0</v>
      </c>
      <c r="DQ8" s="6">
        <f t="shared" si="6"/>
        <v>8</v>
      </c>
      <c r="DR8" s="33">
        <v>1</v>
      </c>
      <c r="DS8" s="33">
        <v>8</v>
      </c>
      <c r="DT8" s="33">
        <v>4</v>
      </c>
      <c r="DU8" s="33">
        <v>2</v>
      </c>
      <c r="DV8" s="33">
        <v>5</v>
      </c>
      <c r="DW8" s="22">
        <v>1</v>
      </c>
      <c r="DX8" s="22">
        <v>2</v>
      </c>
      <c r="DY8" s="22">
        <v>1</v>
      </c>
      <c r="DZ8" s="22">
        <v>2</v>
      </c>
      <c r="EA8" s="22">
        <v>0</v>
      </c>
      <c r="EB8" s="62">
        <v>14</v>
      </c>
      <c r="EC8" s="62" t="s">
        <v>285</v>
      </c>
      <c r="ED8" s="29">
        <v>4</v>
      </c>
      <c r="EE8" s="66">
        <v>67</v>
      </c>
      <c r="EI8" s="29">
        <v>1</v>
      </c>
      <c r="EJ8" s="29">
        <v>7</v>
      </c>
      <c r="EK8" s="29">
        <v>1</v>
      </c>
      <c r="EL8" s="29">
        <v>0</v>
      </c>
      <c r="EM8" s="6">
        <f t="shared" si="7"/>
        <v>1</v>
      </c>
      <c r="EN8" s="36">
        <v>9</v>
      </c>
      <c r="ER8" s="36">
        <f t="shared" si="8"/>
        <v>0</v>
      </c>
      <c r="FC8" s="2">
        <v>0.79365079365079361</v>
      </c>
      <c r="FD8" s="2">
        <v>4.9603174603174605</v>
      </c>
      <c r="FE8" s="117">
        <v>94.246031746031747</v>
      </c>
      <c r="FF8" s="2">
        <v>1.1904761904761905</v>
      </c>
      <c r="FG8" s="2">
        <v>9.1269841269841265</v>
      </c>
      <c r="FH8" s="117">
        <v>89.682539682539684</v>
      </c>
      <c r="FI8" s="2">
        <v>1.1904761904761905</v>
      </c>
      <c r="FJ8" s="2">
        <v>9.5238095238095237</v>
      </c>
      <c r="FK8" s="117">
        <v>89.285714285714292</v>
      </c>
      <c r="FL8" s="2">
        <v>0.79365079365079361</v>
      </c>
      <c r="FM8" s="2">
        <v>9.325396825396826</v>
      </c>
      <c r="FN8" s="117">
        <v>89.88095238095238</v>
      </c>
      <c r="FO8" s="117">
        <f t="shared" si="10"/>
        <v>-4.9603174603174551</v>
      </c>
      <c r="FP8" s="117">
        <f t="shared" si="9"/>
        <v>-4.5634920634920633</v>
      </c>
      <c r="FQ8" s="117">
        <f t="shared" si="11"/>
        <v>0.19841269841269593</v>
      </c>
      <c r="FR8" s="117">
        <f t="shared" si="12"/>
        <v>0.59523809523808779</v>
      </c>
      <c r="FS8" s="115">
        <v>452.52</v>
      </c>
      <c r="FT8" s="118">
        <v>418.79</v>
      </c>
      <c r="FU8" s="115">
        <v>435.76</v>
      </c>
      <c r="FV8" s="118">
        <v>415.44</v>
      </c>
      <c r="FW8" s="115">
        <v>401.77</v>
      </c>
      <c r="FX8" s="118">
        <v>415.38</v>
      </c>
      <c r="FY8" s="115">
        <v>411.62</v>
      </c>
      <c r="FZ8" s="118">
        <v>411.86</v>
      </c>
      <c r="GA8">
        <v>444.35823157894737</v>
      </c>
      <c r="GB8">
        <v>463.23398230088497</v>
      </c>
      <c r="GC8">
        <v>465.22559999999999</v>
      </c>
      <c r="GD8">
        <v>458.22834437086095</v>
      </c>
    </row>
    <row r="9" spans="1:186" x14ac:dyDescent="0.2">
      <c r="A9" s="28" t="s">
        <v>187</v>
      </c>
      <c r="B9" s="29">
        <v>1009</v>
      </c>
      <c r="C9">
        <v>0</v>
      </c>
      <c r="D9" s="29"/>
      <c r="E9" s="29" t="s">
        <v>310</v>
      </c>
      <c r="G9" s="36" t="s">
        <v>321</v>
      </c>
      <c r="H9" s="30" t="s">
        <v>487</v>
      </c>
      <c r="I9" s="29">
        <v>1</v>
      </c>
      <c r="J9" s="29">
        <v>21</v>
      </c>
      <c r="K9" s="31">
        <v>34243</v>
      </c>
      <c r="L9" s="29" t="s">
        <v>488</v>
      </c>
      <c r="M9" s="56" t="s">
        <v>489</v>
      </c>
      <c r="N9" s="67" t="s">
        <v>490</v>
      </c>
      <c r="O9" s="33">
        <v>16</v>
      </c>
      <c r="P9" s="33">
        <v>7.3</v>
      </c>
      <c r="Q9" s="33">
        <v>67</v>
      </c>
      <c r="R9" s="34">
        <v>1.76</v>
      </c>
      <c r="S9" s="48">
        <f t="shared" si="0"/>
        <v>21.629648760330578</v>
      </c>
      <c r="T9" s="15"/>
      <c r="U9" s="15"/>
      <c r="V9" s="22"/>
      <c r="W9" s="17"/>
      <c r="X9" s="47" t="e">
        <f t="shared" si="1"/>
        <v>#DIV/0!</v>
      </c>
      <c r="Y9" s="15"/>
      <c r="Z9" s="15"/>
      <c r="AA9" s="15"/>
      <c r="AB9" s="15"/>
      <c r="AC9" s="22"/>
      <c r="AD9" s="17"/>
      <c r="AE9" s="47" t="e">
        <f t="shared" si="2"/>
        <v>#DIV/0!</v>
      </c>
      <c r="AF9" s="15"/>
      <c r="AG9" s="15"/>
      <c r="AH9" s="16">
        <v>1</v>
      </c>
      <c r="AI9" s="16">
        <v>1</v>
      </c>
      <c r="AJ9" s="16">
        <v>0</v>
      </c>
      <c r="AK9" s="16">
        <v>0</v>
      </c>
      <c r="AL9" s="16">
        <v>0</v>
      </c>
      <c r="AM9" s="16">
        <v>0</v>
      </c>
      <c r="AN9" s="16">
        <v>1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67</v>
      </c>
      <c r="AV9" s="16">
        <v>5</v>
      </c>
      <c r="AW9" s="16"/>
      <c r="AX9" s="16"/>
      <c r="AY9" s="16"/>
      <c r="AZ9" s="16"/>
      <c r="BA9" s="16"/>
      <c r="BB9" s="16"/>
      <c r="BC9" s="16">
        <v>1</v>
      </c>
      <c r="BD9" s="103" t="s">
        <v>517</v>
      </c>
      <c r="BE9" s="16">
        <v>15</v>
      </c>
      <c r="BF9" s="16">
        <v>6</v>
      </c>
      <c r="BG9" s="16">
        <v>1</v>
      </c>
      <c r="BH9" s="16">
        <v>0</v>
      </c>
      <c r="BI9" s="16">
        <v>1</v>
      </c>
      <c r="BJ9" s="103" t="s">
        <v>517</v>
      </c>
      <c r="BK9" s="16">
        <v>16</v>
      </c>
      <c r="BL9" s="16">
        <v>5</v>
      </c>
      <c r="BM9" s="16">
        <v>1</v>
      </c>
      <c r="BN9" s="16">
        <v>0</v>
      </c>
      <c r="BO9" s="16"/>
      <c r="BP9" s="16"/>
      <c r="BQ9" s="16"/>
      <c r="BR9" s="16">
        <v>1</v>
      </c>
      <c r="BS9" s="16">
        <v>2</v>
      </c>
      <c r="BT9" s="16">
        <v>14</v>
      </c>
      <c r="BU9" s="16">
        <v>0</v>
      </c>
      <c r="BV9" s="16">
        <v>0</v>
      </c>
      <c r="BW9" s="16"/>
      <c r="BX9" s="16"/>
      <c r="BY9" s="16"/>
      <c r="BZ9" s="16">
        <v>1</v>
      </c>
      <c r="CA9" s="16">
        <v>90</v>
      </c>
      <c r="CB9" s="16">
        <v>20</v>
      </c>
      <c r="CC9" s="16">
        <v>0</v>
      </c>
      <c r="CD9" s="16">
        <v>0</v>
      </c>
      <c r="CE9" s="16"/>
      <c r="CF9" s="16"/>
      <c r="CG9" s="16"/>
      <c r="CH9" s="16">
        <v>0</v>
      </c>
      <c r="CI9" s="16"/>
      <c r="CJ9" s="16"/>
      <c r="CK9" s="16"/>
      <c r="CL9" s="16"/>
      <c r="CM9" s="16">
        <v>0</v>
      </c>
      <c r="CN9" s="16"/>
      <c r="CO9" s="16"/>
      <c r="CP9" s="16"/>
      <c r="CQ9" s="16"/>
      <c r="CR9" s="16">
        <v>0</v>
      </c>
      <c r="CS9" s="16"/>
      <c r="CT9" s="16"/>
      <c r="CU9" s="16"/>
      <c r="CV9" s="62">
        <v>0</v>
      </c>
      <c r="CW9" s="63">
        <v>0</v>
      </c>
      <c r="CX9" s="62">
        <v>1</v>
      </c>
      <c r="CY9" s="62">
        <v>1</v>
      </c>
      <c r="CZ9" s="63">
        <v>2</v>
      </c>
      <c r="DA9" s="62">
        <v>1</v>
      </c>
      <c r="DB9" s="62">
        <v>45</v>
      </c>
      <c r="DC9" s="62">
        <v>50</v>
      </c>
      <c r="DD9" s="69">
        <v>42275.958333333336</v>
      </c>
      <c r="DE9" s="69">
        <v>42276.375</v>
      </c>
      <c r="DF9" s="59">
        <f t="shared" si="3"/>
        <v>0.41666666666424135</v>
      </c>
      <c r="DG9" s="6">
        <v>10</v>
      </c>
      <c r="DH9" s="35">
        <v>0</v>
      </c>
      <c r="DI9" s="6">
        <f t="shared" si="4"/>
        <v>10</v>
      </c>
      <c r="DJ9" s="22">
        <v>0</v>
      </c>
      <c r="DK9" s="22">
        <v>6</v>
      </c>
      <c r="DL9" s="71">
        <v>42314</v>
      </c>
      <c r="DM9" s="71">
        <v>42314.395833333336</v>
      </c>
      <c r="DN9" s="59">
        <f t="shared" si="5"/>
        <v>0.39583333333575865</v>
      </c>
      <c r="DO9" s="22">
        <v>9</v>
      </c>
      <c r="DP9" s="22">
        <v>30</v>
      </c>
      <c r="DQ9" s="6">
        <f t="shared" si="6"/>
        <v>9.5</v>
      </c>
      <c r="DR9" s="33">
        <v>0</v>
      </c>
      <c r="DS9" s="33">
        <v>7.5</v>
      </c>
      <c r="DT9" s="33">
        <v>2</v>
      </c>
      <c r="DU9" s="33">
        <v>1.5</v>
      </c>
      <c r="DV9" s="33">
        <v>0.5</v>
      </c>
      <c r="DW9" s="22">
        <v>3</v>
      </c>
      <c r="DX9" s="22">
        <v>3</v>
      </c>
      <c r="DY9" s="22">
        <v>6</v>
      </c>
      <c r="DZ9" s="22">
        <v>7</v>
      </c>
      <c r="EA9" s="22">
        <v>5</v>
      </c>
      <c r="EB9" s="62">
        <v>14</v>
      </c>
      <c r="EC9" s="62" t="s">
        <v>285</v>
      </c>
      <c r="ED9" s="29">
        <v>8</v>
      </c>
      <c r="EE9" s="66">
        <v>90</v>
      </c>
      <c r="EI9" s="29">
        <v>1</v>
      </c>
      <c r="EJ9" s="29">
        <v>7</v>
      </c>
      <c r="EK9" s="29">
        <v>4</v>
      </c>
      <c r="EL9" s="29">
        <v>0</v>
      </c>
      <c r="EM9" s="6">
        <f t="shared" si="7"/>
        <v>4</v>
      </c>
      <c r="EN9" s="36">
        <v>10</v>
      </c>
      <c r="ER9" s="36">
        <f t="shared" si="8"/>
        <v>0</v>
      </c>
      <c r="FA9" s="36" t="s">
        <v>321</v>
      </c>
      <c r="FC9" s="2">
        <v>0.79365079365079361</v>
      </c>
      <c r="FD9" s="2">
        <v>6.9444444444444446</v>
      </c>
      <c r="FE9" s="117">
        <v>92.261904761904759</v>
      </c>
      <c r="FF9" s="2">
        <v>0.3968253968253968</v>
      </c>
      <c r="FG9" s="2">
        <v>10.119047619047619</v>
      </c>
      <c r="FH9" s="117">
        <v>89.484126984126988</v>
      </c>
      <c r="FI9" s="2">
        <v>1.7857142857142858</v>
      </c>
      <c r="FJ9" s="2">
        <v>7.7380952380952381</v>
      </c>
      <c r="FK9" s="117">
        <v>90.476190476190482</v>
      </c>
      <c r="FL9" s="2">
        <v>0.1984126984126984</v>
      </c>
      <c r="FM9" s="2">
        <v>8.3333333333333339</v>
      </c>
      <c r="FN9" s="117">
        <v>91.468253968253961</v>
      </c>
      <c r="FO9" s="117">
        <f t="shared" si="10"/>
        <v>-1.7857142857142776</v>
      </c>
      <c r="FP9" s="117">
        <f t="shared" si="9"/>
        <v>-2.7777777777777715</v>
      </c>
      <c r="FQ9" s="117">
        <f t="shared" si="11"/>
        <v>1.9841269841269735</v>
      </c>
      <c r="FR9" s="117">
        <f t="shared" si="12"/>
        <v>0.99206349206347966</v>
      </c>
      <c r="FS9" s="115">
        <v>328.23</v>
      </c>
      <c r="FT9" s="118">
        <v>382.1</v>
      </c>
      <c r="FU9" s="115">
        <v>352.94</v>
      </c>
      <c r="FV9" s="118">
        <v>374.59</v>
      </c>
      <c r="FW9" s="115">
        <v>344.41</v>
      </c>
      <c r="FX9" s="118">
        <v>386.63</v>
      </c>
      <c r="FY9" s="115">
        <v>360.12</v>
      </c>
      <c r="FZ9" s="118">
        <v>374.18</v>
      </c>
      <c r="GA9">
        <v>414.14709677419359</v>
      </c>
      <c r="GB9">
        <v>418.61055432372501</v>
      </c>
      <c r="GC9">
        <v>427.3278947368421</v>
      </c>
      <c r="GD9">
        <v>409.08182212581346</v>
      </c>
    </row>
    <row r="10" spans="1:186" x14ac:dyDescent="0.2">
      <c r="A10" s="28" t="s">
        <v>187</v>
      </c>
      <c r="B10" s="29">
        <v>1010</v>
      </c>
      <c r="C10">
        <v>-1</v>
      </c>
      <c r="D10" s="29"/>
      <c r="E10" s="29" t="s">
        <v>309</v>
      </c>
      <c r="G10" s="36" t="s">
        <v>321</v>
      </c>
      <c r="H10" s="30" t="s">
        <v>491</v>
      </c>
      <c r="I10" s="29">
        <v>1</v>
      </c>
      <c r="J10" s="29">
        <v>20</v>
      </c>
      <c r="K10" s="31">
        <v>34793</v>
      </c>
      <c r="L10" s="29" t="s">
        <v>492</v>
      </c>
      <c r="M10" s="56" t="s">
        <v>493</v>
      </c>
      <c r="N10" s="67" t="s">
        <v>494</v>
      </c>
      <c r="O10" s="33">
        <v>13.5</v>
      </c>
      <c r="P10" s="33">
        <v>8.8000000000000007</v>
      </c>
      <c r="Q10" s="33">
        <v>76</v>
      </c>
      <c r="R10" s="34">
        <v>1.69</v>
      </c>
      <c r="S10" s="48">
        <f t="shared" si="0"/>
        <v>26.609712545078956</v>
      </c>
      <c r="T10" s="15"/>
      <c r="U10" s="15"/>
      <c r="V10" s="22"/>
      <c r="W10" s="17"/>
      <c r="X10" s="47" t="e">
        <f t="shared" si="1"/>
        <v>#DIV/0!</v>
      </c>
      <c r="Y10" s="15"/>
      <c r="Z10" s="15"/>
      <c r="AA10" s="15"/>
      <c r="AB10" s="15"/>
      <c r="AC10" s="22"/>
      <c r="AD10" s="17"/>
      <c r="AE10" s="47" t="e">
        <f t="shared" si="2"/>
        <v>#DIV/0!</v>
      </c>
      <c r="AF10" s="15"/>
      <c r="AG10" s="15"/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50</v>
      </c>
      <c r="AV10" s="16">
        <v>5</v>
      </c>
      <c r="AW10" s="16"/>
      <c r="AX10" s="16"/>
      <c r="AY10" s="16"/>
      <c r="AZ10" s="16"/>
      <c r="BA10" s="16"/>
      <c r="BB10" s="16"/>
      <c r="BC10" s="16">
        <v>0</v>
      </c>
      <c r="BD10" s="16"/>
      <c r="BE10" s="16"/>
      <c r="BF10" s="16"/>
      <c r="BG10" s="16"/>
      <c r="BH10" s="16"/>
      <c r="BI10" s="16">
        <v>1</v>
      </c>
      <c r="BJ10" s="103" t="s">
        <v>517</v>
      </c>
      <c r="BK10" s="16">
        <v>14</v>
      </c>
      <c r="BL10" s="103">
        <v>6</v>
      </c>
      <c r="BM10" s="16">
        <v>1</v>
      </c>
      <c r="BN10" s="16">
        <v>0</v>
      </c>
      <c r="BO10" s="16"/>
      <c r="BP10" s="16"/>
      <c r="BQ10" s="16"/>
      <c r="BR10" s="16">
        <v>0</v>
      </c>
      <c r="BS10" s="16"/>
      <c r="BT10" s="16"/>
      <c r="BU10" s="16"/>
      <c r="BV10" s="16">
        <v>0</v>
      </c>
      <c r="BW10" s="16"/>
      <c r="BX10" s="16"/>
      <c r="BY10" s="16"/>
      <c r="BZ10" s="16">
        <v>0</v>
      </c>
      <c r="CA10" s="16"/>
      <c r="CB10" s="16"/>
      <c r="CC10" s="16"/>
      <c r="CD10" s="16">
        <v>0</v>
      </c>
      <c r="CE10" s="16"/>
      <c r="CF10" s="16"/>
      <c r="CG10" s="16"/>
      <c r="CH10" s="16">
        <v>0</v>
      </c>
      <c r="CI10" s="16"/>
      <c r="CJ10" s="16"/>
      <c r="CK10" s="16"/>
      <c r="CL10" s="16"/>
      <c r="CM10" s="16">
        <v>1</v>
      </c>
      <c r="CN10" s="16">
        <v>15</v>
      </c>
      <c r="CO10" s="16">
        <v>18</v>
      </c>
      <c r="CP10" s="16">
        <v>1</v>
      </c>
      <c r="CQ10" s="16">
        <v>1</v>
      </c>
      <c r="CR10" s="16">
        <v>0</v>
      </c>
      <c r="CS10" s="16"/>
      <c r="CT10" s="16"/>
      <c r="CU10" s="16"/>
      <c r="CV10" s="62"/>
      <c r="CW10" s="63">
        <v>0</v>
      </c>
      <c r="CX10" s="62">
        <v>0</v>
      </c>
      <c r="CY10" s="62"/>
      <c r="CZ10" s="63">
        <v>11</v>
      </c>
      <c r="DA10" s="62">
        <v>9</v>
      </c>
      <c r="DB10" s="62">
        <v>57</v>
      </c>
      <c r="DC10" s="62">
        <v>95</v>
      </c>
      <c r="DD10" s="69">
        <v>42172</v>
      </c>
      <c r="DE10" s="69">
        <v>42233.236111111109</v>
      </c>
      <c r="DF10" s="59">
        <f t="shared" si="3"/>
        <v>61.236111111109494</v>
      </c>
      <c r="DG10" s="6">
        <v>5</v>
      </c>
      <c r="DH10" s="35">
        <v>40</v>
      </c>
      <c r="DI10" s="6">
        <f t="shared" si="4"/>
        <v>5.666666666666667</v>
      </c>
      <c r="DJ10" s="22">
        <v>0</v>
      </c>
      <c r="DK10" s="22">
        <v>6.5</v>
      </c>
      <c r="DL10" s="71">
        <v>42234.958333333336</v>
      </c>
      <c r="DM10" s="71">
        <v>42235.229166666664</v>
      </c>
      <c r="DN10" s="59">
        <f t="shared" si="5"/>
        <v>0.27083333332848269</v>
      </c>
      <c r="DO10" s="22">
        <v>6</v>
      </c>
      <c r="DP10" s="22">
        <v>30</v>
      </c>
      <c r="DQ10" s="6">
        <f t="shared" si="6"/>
        <v>6.5</v>
      </c>
      <c r="DR10" s="33">
        <v>0</v>
      </c>
      <c r="DS10" s="33">
        <v>6.5</v>
      </c>
      <c r="DT10" s="33">
        <v>6</v>
      </c>
      <c r="DU10" s="33">
        <v>6</v>
      </c>
      <c r="DV10" s="33">
        <v>8</v>
      </c>
      <c r="DW10" s="22">
        <v>6</v>
      </c>
      <c r="DX10" s="22">
        <v>4.3</v>
      </c>
      <c r="DY10" s="22">
        <v>3.6</v>
      </c>
      <c r="DZ10" s="22">
        <v>5</v>
      </c>
      <c r="EA10" s="22">
        <v>6</v>
      </c>
      <c r="EB10" s="62">
        <v>18</v>
      </c>
      <c r="EC10" s="62" t="s">
        <v>267</v>
      </c>
      <c r="ED10" s="29">
        <v>10</v>
      </c>
      <c r="EE10" s="66">
        <v>103</v>
      </c>
      <c r="EI10" s="29">
        <v>1</v>
      </c>
      <c r="EJ10" s="29">
        <v>1</v>
      </c>
      <c r="EK10" s="29">
        <v>0</v>
      </c>
      <c r="EL10" s="29">
        <v>20</v>
      </c>
      <c r="EM10" s="6">
        <f t="shared" si="7"/>
        <v>0.33333333333333331</v>
      </c>
      <c r="EN10" s="36">
        <v>42</v>
      </c>
      <c r="ER10" s="36">
        <f t="shared" si="8"/>
        <v>0</v>
      </c>
      <c r="FA10" s="36" t="s">
        <v>321</v>
      </c>
      <c r="FC10" s="2">
        <v>0.79365079365079361</v>
      </c>
      <c r="FD10" s="2">
        <v>11.706349206349206</v>
      </c>
      <c r="FE10" s="117">
        <v>87.5</v>
      </c>
      <c r="FF10" s="2">
        <v>0.3968253968253968</v>
      </c>
      <c r="FG10" s="2">
        <v>13.492063492063492</v>
      </c>
      <c r="FH10" s="117">
        <v>86.111111111111114</v>
      </c>
      <c r="FI10" s="2">
        <v>0.79365079365079361</v>
      </c>
      <c r="FJ10" s="2">
        <v>16.269841269841269</v>
      </c>
      <c r="FK10" s="117">
        <v>82.936507936507937</v>
      </c>
      <c r="FL10" s="2">
        <v>1.3888888888888888</v>
      </c>
      <c r="FM10" s="2">
        <v>10.714285714285714</v>
      </c>
      <c r="FN10" s="117">
        <v>87.896825396825392</v>
      </c>
      <c r="FO10" s="117">
        <f t="shared" si="10"/>
        <v>-4.5634920634920633</v>
      </c>
      <c r="FP10" s="117">
        <f t="shared" si="9"/>
        <v>-1.3888888888888857</v>
      </c>
      <c r="FQ10" s="117">
        <f t="shared" si="11"/>
        <v>1.7857142857142776</v>
      </c>
      <c r="FR10" s="117">
        <f t="shared" si="12"/>
        <v>4.9603174603174551</v>
      </c>
      <c r="FS10" s="115">
        <v>426.75</v>
      </c>
      <c r="FT10" s="118">
        <v>422.69</v>
      </c>
      <c r="FU10" s="115">
        <v>426.87</v>
      </c>
      <c r="FV10" s="118">
        <v>432.56</v>
      </c>
      <c r="FW10" s="115">
        <v>414.39</v>
      </c>
      <c r="FX10" s="118">
        <v>442.48</v>
      </c>
      <c r="FY10" s="115">
        <v>443.06</v>
      </c>
      <c r="FZ10" s="118">
        <v>434.24</v>
      </c>
      <c r="GA10">
        <v>483.07428571428574</v>
      </c>
      <c r="GB10">
        <v>502.32774193548386</v>
      </c>
      <c r="GC10">
        <v>533.51655502392339</v>
      </c>
      <c r="GD10">
        <v>494.03376975169306</v>
      </c>
    </row>
    <row r="11" spans="1:186" x14ac:dyDescent="0.2">
      <c r="A11" s="28" t="s">
        <v>187</v>
      </c>
      <c r="B11" s="29">
        <v>1011</v>
      </c>
      <c r="C11">
        <v>0</v>
      </c>
      <c r="D11" s="29">
        <v>0</v>
      </c>
      <c r="E11" s="29" t="s">
        <v>309</v>
      </c>
      <c r="F11" s="36" t="s">
        <v>321</v>
      </c>
      <c r="G11" s="36" t="s">
        <v>324</v>
      </c>
      <c r="H11" s="30" t="s">
        <v>495</v>
      </c>
      <c r="I11" s="29">
        <v>1</v>
      </c>
      <c r="J11" s="29">
        <v>20</v>
      </c>
      <c r="K11" s="31">
        <v>34705</v>
      </c>
      <c r="L11" s="29" t="s">
        <v>496</v>
      </c>
      <c r="M11" s="56" t="s">
        <v>497</v>
      </c>
      <c r="N11" s="67" t="s">
        <v>498</v>
      </c>
      <c r="O11" s="33">
        <v>15</v>
      </c>
      <c r="P11" s="33">
        <v>7.53</v>
      </c>
      <c r="Q11" s="33">
        <v>70</v>
      </c>
      <c r="R11" s="34">
        <v>1.79</v>
      </c>
      <c r="S11" s="48">
        <f t="shared" si="0"/>
        <v>21.847008520333322</v>
      </c>
      <c r="T11" s="15"/>
      <c r="U11" s="15"/>
      <c r="V11" s="22"/>
      <c r="W11" s="17"/>
      <c r="X11" s="47" t="e">
        <f t="shared" si="1"/>
        <v>#DIV/0!</v>
      </c>
      <c r="Y11" s="15"/>
      <c r="Z11" s="15"/>
      <c r="AA11" s="15"/>
      <c r="AB11" s="15"/>
      <c r="AC11" s="22"/>
      <c r="AD11" s="17"/>
      <c r="AE11" s="47" t="e">
        <f t="shared" si="2"/>
        <v>#DIV/0!</v>
      </c>
      <c r="AF11" s="15"/>
      <c r="AG11" s="15"/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90.91</v>
      </c>
      <c r="AV11" s="16">
        <v>2</v>
      </c>
      <c r="AW11" s="16"/>
      <c r="AX11" s="16"/>
      <c r="AY11" s="16"/>
      <c r="AZ11" s="16"/>
      <c r="BA11" s="16"/>
      <c r="BB11" s="16"/>
      <c r="BC11" s="16">
        <v>1</v>
      </c>
      <c r="BD11" s="103">
        <v>7</v>
      </c>
      <c r="BE11" s="16">
        <v>15</v>
      </c>
      <c r="BF11" s="16">
        <v>4</v>
      </c>
      <c r="BG11" s="16">
        <v>0</v>
      </c>
      <c r="BH11" s="16">
        <v>0</v>
      </c>
      <c r="BI11" s="16">
        <v>1</v>
      </c>
      <c r="BJ11" s="103">
        <v>4</v>
      </c>
      <c r="BK11" s="16">
        <v>17</v>
      </c>
      <c r="BL11" s="16">
        <v>2</v>
      </c>
      <c r="BM11" s="16">
        <v>0</v>
      </c>
      <c r="BN11" s="16">
        <v>0</v>
      </c>
      <c r="BO11" s="16"/>
      <c r="BP11" s="16"/>
      <c r="BQ11" s="16"/>
      <c r="BR11" s="16">
        <v>0</v>
      </c>
      <c r="BS11" s="16"/>
      <c r="BT11" s="16"/>
      <c r="BU11" s="16"/>
      <c r="BV11" s="16">
        <v>0</v>
      </c>
      <c r="BW11" s="16"/>
      <c r="BX11" s="16"/>
      <c r="BY11" s="16"/>
      <c r="BZ11" s="16">
        <v>0</v>
      </c>
      <c r="CA11" s="16"/>
      <c r="CB11" s="16"/>
      <c r="CC11" s="16"/>
      <c r="CD11" s="16">
        <v>0</v>
      </c>
      <c r="CE11" s="16"/>
      <c r="CF11" s="16"/>
      <c r="CG11" s="16"/>
      <c r="CH11" s="16">
        <v>0</v>
      </c>
      <c r="CI11" s="16"/>
      <c r="CJ11" s="16"/>
      <c r="CK11" s="16"/>
      <c r="CL11" s="16"/>
      <c r="CM11" s="16">
        <v>1</v>
      </c>
      <c r="CN11" s="16">
        <v>1</v>
      </c>
      <c r="CO11" s="16">
        <v>17</v>
      </c>
      <c r="CP11" s="16">
        <v>0</v>
      </c>
      <c r="CQ11" s="16">
        <v>0</v>
      </c>
      <c r="CR11" s="16">
        <v>0</v>
      </c>
      <c r="CS11" s="16"/>
      <c r="CT11" s="16"/>
      <c r="CU11" s="16"/>
      <c r="CV11" s="62">
        <v>0</v>
      </c>
      <c r="CW11" s="63">
        <v>0</v>
      </c>
      <c r="CX11" s="62">
        <v>0</v>
      </c>
      <c r="CY11" s="62"/>
      <c r="CZ11" s="63">
        <v>3</v>
      </c>
      <c r="DA11" s="62">
        <v>0</v>
      </c>
      <c r="DB11" s="62">
        <v>57</v>
      </c>
      <c r="DC11" s="62">
        <v>95</v>
      </c>
      <c r="DD11" s="71">
        <v>42248</v>
      </c>
      <c r="DE11" s="71">
        <v>42248.333333333336</v>
      </c>
      <c r="DF11" s="59">
        <f t="shared" si="3"/>
        <v>0.33333333333575865</v>
      </c>
      <c r="DG11" s="22">
        <v>8</v>
      </c>
      <c r="DH11" s="22">
        <v>0</v>
      </c>
      <c r="DI11" s="6">
        <f t="shared" si="4"/>
        <v>8</v>
      </c>
      <c r="DJ11" s="33">
        <v>0</v>
      </c>
      <c r="DK11" s="33">
        <v>8</v>
      </c>
      <c r="DL11" s="69">
        <v>42247</v>
      </c>
      <c r="DM11" s="69">
        <v>42247.375</v>
      </c>
      <c r="DN11" s="59">
        <f t="shared" si="5"/>
        <v>0.375</v>
      </c>
      <c r="DO11" s="6">
        <v>9</v>
      </c>
      <c r="DP11" s="35">
        <v>0</v>
      </c>
      <c r="DQ11" s="6">
        <f t="shared" si="6"/>
        <v>9</v>
      </c>
      <c r="DR11" s="22">
        <v>0</v>
      </c>
      <c r="DS11" s="22">
        <v>8</v>
      </c>
      <c r="DT11" s="33">
        <v>1.5</v>
      </c>
      <c r="DU11" s="33">
        <v>1.5</v>
      </c>
      <c r="DV11" s="33">
        <v>8</v>
      </c>
      <c r="DW11" s="22">
        <v>0</v>
      </c>
      <c r="DX11" s="22">
        <v>0</v>
      </c>
      <c r="DY11" s="22">
        <v>1</v>
      </c>
      <c r="DZ11" s="22">
        <v>3.5</v>
      </c>
      <c r="EA11" s="22">
        <v>2</v>
      </c>
      <c r="EB11" s="62">
        <v>14</v>
      </c>
      <c r="EC11" s="62" t="s">
        <v>285</v>
      </c>
      <c r="ED11" s="29">
        <v>9</v>
      </c>
      <c r="EE11" s="66">
        <v>72</v>
      </c>
      <c r="EI11" s="29">
        <v>1</v>
      </c>
      <c r="EJ11" s="29">
        <v>7</v>
      </c>
      <c r="EK11" s="29">
        <v>6</v>
      </c>
      <c r="EL11" s="29">
        <v>0</v>
      </c>
      <c r="EM11" s="6">
        <f t="shared" si="7"/>
        <v>6</v>
      </c>
      <c r="EN11" s="36">
        <v>10</v>
      </c>
      <c r="ER11" s="36">
        <f t="shared" si="8"/>
        <v>0</v>
      </c>
      <c r="EZ11" s="36" t="s">
        <v>321</v>
      </c>
      <c r="FA11" s="36" t="s">
        <v>324</v>
      </c>
      <c r="FC11" s="2">
        <v>1.9841269841269842</v>
      </c>
      <c r="FD11" s="2">
        <v>4.166666666666667</v>
      </c>
      <c r="FE11" s="117">
        <v>93.849206349206355</v>
      </c>
      <c r="FF11" s="2">
        <v>2.1825396825396823</v>
      </c>
      <c r="FG11" s="2">
        <v>4.7619047619047619</v>
      </c>
      <c r="FH11" s="117">
        <v>93.055555555555557</v>
      </c>
      <c r="FI11" s="2">
        <v>2.3809523809523809</v>
      </c>
      <c r="FJ11" s="2">
        <v>5.753968253968254</v>
      </c>
      <c r="FK11" s="117">
        <v>91.865079365079367</v>
      </c>
      <c r="FL11" s="2">
        <v>2.1825396825396823</v>
      </c>
      <c r="FM11" s="2">
        <v>6.746031746031746</v>
      </c>
      <c r="FN11" s="117">
        <v>91.071428571428569</v>
      </c>
      <c r="FO11" s="117">
        <f t="shared" si="10"/>
        <v>-1.9841269841269877</v>
      </c>
      <c r="FP11" s="117">
        <f t="shared" si="9"/>
        <v>-0.79365079365079794</v>
      </c>
      <c r="FQ11" s="117">
        <f t="shared" si="11"/>
        <v>-1.9841269841269877</v>
      </c>
      <c r="FR11" s="117">
        <f t="shared" si="12"/>
        <v>-0.79365079365079794</v>
      </c>
      <c r="FS11" s="115">
        <v>453.1</v>
      </c>
      <c r="FT11" s="118">
        <v>558.61</v>
      </c>
      <c r="FU11" s="115">
        <v>470.75</v>
      </c>
      <c r="FV11" s="118">
        <v>524.54999999999995</v>
      </c>
      <c r="FW11" s="115">
        <v>540.76</v>
      </c>
      <c r="FX11" s="118">
        <v>511.62</v>
      </c>
      <c r="FY11" s="115">
        <v>499.82</v>
      </c>
      <c r="FZ11" s="118">
        <v>491.53</v>
      </c>
      <c r="GA11">
        <v>595.2208033826638</v>
      </c>
      <c r="GB11">
        <v>563.69552238805966</v>
      </c>
      <c r="GC11">
        <v>556.92544276457886</v>
      </c>
      <c r="GD11">
        <v>539.71921568627454</v>
      </c>
    </row>
    <row r="12" spans="1:186" x14ac:dyDescent="0.2">
      <c r="A12" s="28" t="s">
        <v>187</v>
      </c>
      <c r="B12" s="29">
        <v>1012</v>
      </c>
      <c r="C12">
        <v>-1</v>
      </c>
      <c r="D12" s="29"/>
      <c r="E12" s="29" t="s">
        <v>308</v>
      </c>
      <c r="G12" s="36" t="s">
        <v>324</v>
      </c>
      <c r="H12" s="30" t="s">
        <v>499</v>
      </c>
      <c r="I12" s="29">
        <v>1</v>
      </c>
      <c r="J12" s="29">
        <v>24</v>
      </c>
      <c r="K12" s="31">
        <v>42247</v>
      </c>
      <c r="M12" s="56">
        <v>4442524999</v>
      </c>
      <c r="N12" s="67" t="s">
        <v>500</v>
      </c>
      <c r="O12" s="33">
        <v>17</v>
      </c>
      <c r="P12" s="33">
        <v>9.6999999999999993</v>
      </c>
      <c r="Q12" s="33">
        <v>76</v>
      </c>
      <c r="R12" s="34">
        <v>1.79</v>
      </c>
      <c r="S12" s="48">
        <f t="shared" si="0"/>
        <v>23.719609250647608</v>
      </c>
      <c r="T12" s="15"/>
      <c r="U12" s="15"/>
      <c r="V12" s="22"/>
      <c r="W12" s="17"/>
      <c r="X12" s="47" t="e">
        <f t="shared" si="1"/>
        <v>#DIV/0!</v>
      </c>
      <c r="Y12" s="15"/>
      <c r="Z12" s="15"/>
      <c r="AA12" s="15"/>
      <c r="AB12" s="15"/>
      <c r="AC12" s="22"/>
      <c r="AD12" s="17"/>
      <c r="AE12" s="47" t="e">
        <f t="shared" si="2"/>
        <v>#DIV/0!</v>
      </c>
      <c r="AF12" s="15"/>
      <c r="AG12" s="15"/>
      <c r="AH12" s="16">
        <v>1</v>
      </c>
      <c r="AI12" s="16">
        <v>0</v>
      </c>
      <c r="AJ12" s="16">
        <v>1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100</v>
      </c>
      <c r="AV12" s="16">
        <v>1</v>
      </c>
      <c r="AW12" s="16"/>
      <c r="AX12" s="16"/>
      <c r="AY12" s="16"/>
      <c r="AZ12" s="16"/>
      <c r="BA12" s="16"/>
      <c r="BB12" s="16"/>
      <c r="BC12" s="16">
        <v>1</v>
      </c>
      <c r="BD12" s="103">
        <v>5</v>
      </c>
      <c r="BE12" s="16">
        <v>15</v>
      </c>
      <c r="BF12" s="16">
        <v>9</v>
      </c>
      <c r="BG12" s="16">
        <v>1</v>
      </c>
      <c r="BH12" s="16">
        <v>0</v>
      </c>
      <c r="BI12" s="16">
        <v>1</v>
      </c>
      <c r="BJ12" s="103" t="s">
        <v>517</v>
      </c>
      <c r="BK12" s="16">
        <v>17</v>
      </c>
      <c r="BL12" s="16">
        <v>7</v>
      </c>
      <c r="BM12" s="16">
        <v>1</v>
      </c>
      <c r="BN12" s="16">
        <v>1</v>
      </c>
      <c r="BO12" s="16">
        <v>2</v>
      </c>
      <c r="BP12" s="16">
        <v>22</v>
      </c>
      <c r="BQ12" s="16">
        <v>0</v>
      </c>
      <c r="BR12" s="16">
        <v>0</v>
      </c>
      <c r="BS12" s="16"/>
      <c r="BT12" s="16"/>
      <c r="BU12" s="16"/>
      <c r="BV12" s="16">
        <v>0</v>
      </c>
      <c r="BW12" s="16"/>
      <c r="BX12" s="16"/>
      <c r="BY12" s="16"/>
      <c r="BZ12" s="16">
        <v>0</v>
      </c>
      <c r="CA12" s="16"/>
      <c r="CB12" s="16"/>
      <c r="CC12" s="16"/>
      <c r="CD12" s="16">
        <v>0</v>
      </c>
      <c r="CE12" s="16"/>
      <c r="CF12" s="16"/>
      <c r="CG12" s="16"/>
      <c r="CH12" s="16">
        <v>1</v>
      </c>
      <c r="CI12" s="16">
        <v>4</v>
      </c>
      <c r="CJ12" s="16">
        <v>21</v>
      </c>
      <c r="CK12" s="16">
        <v>2</v>
      </c>
      <c r="CL12" s="16">
        <v>1</v>
      </c>
      <c r="CM12" s="16">
        <v>1</v>
      </c>
      <c r="CN12" s="16">
        <v>15</v>
      </c>
      <c r="CO12" s="16">
        <v>17</v>
      </c>
      <c r="CP12" s="16">
        <v>7</v>
      </c>
      <c r="CQ12" s="16">
        <v>1</v>
      </c>
      <c r="CR12" s="16">
        <v>0</v>
      </c>
      <c r="CS12" s="16"/>
      <c r="CT12" s="16"/>
      <c r="CU12" s="16"/>
      <c r="CV12" s="62">
        <v>0</v>
      </c>
      <c r="CW12" s="63">
        <v>1</v>
      </c>
      <c r="CX12" s="62">
        <v>0</v>
      </c>
      <c r="CY12" s="62"/>
      <c r="CZ12" s="63">
        <v>10</v>
      </c>
      <c r="DA12" s="62">
        <v>9</v>
      </c>
      <c r="DB12" s="62">
        <v>69</v>
      </c>
      <c r="DC12" s="62">
        <v>95</v>
      </c>
      <c r="DD12" s="69">
        <v>42247</v>
      </c>
      <c r="DE12" s="69">
        <v>42247.270833333336</v>
      </c>
      <c r="DF12" s="59">
        <f t="shared" si="3"/>
        <v>0.27083333333575865</v>
      </c>
      <c r="DG12" s="6">
        <v>6</v>
      </c>
      <c r="DH12" s="35">
        <v>30</v>
      </c>
      <c r="DI12" s="6">
        <f t="shared" si="4"/>
        <v>6.5</v>
      </c>
      <c r="DJ12" s="22">
        <v>1</v>
      </c>
      <c r="DK12" s="22">
        <v>7</v>
      </c>
      <c r="DL12" s="71">
        <v>42249</v>
      </c>
      <c r="DM12" s="71">
        <v>42249.3125</v>
      </c>
      <c r="DN12" s="59">
        <f t="shared" si="5"/>
        <v>0.3125</v>
      </c>
      <c r="DO12" s="22">
        <v>7</v>
      </c>
      <c r="DP12" s="22">
        <v>30</v>
      </c>
      <c r="DQ12" s="6">
        <f t="shared" si="6"/>
        <v>7.5</v>
      </c>
      <c r="DR12" s="33">
        <v>0</v>
      </c>
      <c r="DS12" s="33">
        <v>7</v>
      </c>
      <c r="DT12" s="33">
        <v>3</v>
      </c>
      <c r="DU12" s="33">
        <v>4</v>
      </c>
      <c r="DV12" s="33">
        <v>7</v>
      </c>
      <c r="DW12" s="22">
        <v>6</v>
      </c>
      <c r="DX12" s="22">
        <v>3</v>
      </c>
      <c r="DY12" s="22">
        <v>2</v>
      </c>
      <c r="DZ12" s="22">
        <v>8</v>
      </c>
      <c r="EA12" s="22">
        <v>6</v>
      </c>
      <c r="EB12" s="62">
        <v>19</v>
      </c>
      <c r="EC12" s="62" t="s">
        <v>267</v>
      </c>
      <c r="ED12" s="29">
        <v>9</v>
      </c>
      <c r="EE12" s="66">
        <v>93</v>
      </c>
      <c r="EI12" s="29">
        <v>1</v>
      </c>
      <c r="EJ12" s="29">
        <v>7</v>
      </c>
      <c r="EK12" s="29">
        <v>1</v>
      </c>
      <c r="EL12" s="29">
        <v>0</v>
      </c>
      <c r="EM12" s="6">
        <f t="shared" si="7"/>
        <v>1</v>
      </c>
      <c r="EN12" s="36">
        <v>44</v>
      </c>
      <c r="ER12" s="36">
        <f t="shared" si="8"/>
        <v>0</v>
      </c>
      <c r="FA12" s="36" t="s">
        <v>324</v>
      </c>
      <c r="FC12" s="2">
        <v>1.3888888888888888</v>
      </c>
      <c r="FD12" s="2">
        <v>2.7777777777777777</v>
      </c>
      <c r="FE12" s="117">
        <v>95.833333333333329</v>
      </c>
      <c r="FF12" s="2">
        <v>1.7857142857142858</v>
      </c>
      <c r="FG12" s="2">
        <v>6.746031746031746</v>
      </c>
      <c r="FH12" s="117">
        <v>91.468253968253961</v>
      </c>
      <c r="FI12" s="2">
        <v>0.79365079365079361</v>
      </c>
      <c r="FJ12" s="2">
        <v>3.9682539682539684</v>
      </c>
      <c r="FK12" s="117">
        <v>95.238095238095241</v>
      </c>
      <c r="FL12" s="2">
        <v>1.1904761904761905</v>
      </c>
      <c r="FM12" s="2">
        <v>5.9523809523809526</v>
      </c>
      <c r="FN12" s="117">
        <v>92.857142857142861</v>
      </c>
      <c r="FO12" s="117">
        <f t="shared" si="10"/>
        <v>-0.59523809523808779</v>
      </c>
      <c r="FP12" s="117">
        <f t="shared" si="9"/>
        <v>-4.3650793650793673</v>
      </c>
      <c r="FQ12" s="117">
        <f t="shared" si="11"/>
        <v>1.3888888888888999</v>
      </c>
      <c r="FR12" s="117">
        <f t="shared" si="12"/>
        <v>-2.3809523809523796</v>
      </c>
      <c r="FS12" s="115">
        <v>472.79</v>
      </c>
      <c r="FT12" s="118">
        <v>409.72</v>
      </c>
      <c r="FU12" s="115">
        <v>446.65</v>
      </c>
      <c r="FV12" s="118">
        <v>445.81</v>
      </c>
      <c r="FW12" s="115">
        <v>427.65</v>
      </c>
      <c r="FX12" s="118">
        <v>441.04</v>
      </c>
      <c r="FY12" s="115">
        <v>470.07</v>
      </c>
      <c r="FZ12" s="118">
        <v>459.9</v>
      </c>
      <c r="GA12">
        <v>427.53391304347826</v>
      </c>
      <c r="GB12">
        <v>487.39314533622564</v>
      </c>
      <c r="GC12">
        <v>463.09199999999998</v>
      </c>
      <c r="GD12">
        <v>495.27692307692308</v>
      </c>
    </row>
    <row r="13" spans="1:186" x14ac:dyDescent="0.2">
      <c r="A13" s="28" t="s">
        <v>187</v>
      </c>
      <c r="B13" s="29">
        <v>1013</v>
      </c>
      <c r="C13">
        <v>1</v>
      </c>
      <c r="D13" s="29">
        <v>0</v>
      </c>
      <c r="E13" s="29" t="s">
        <v>310</v>
      </c>
      <c r="G13" s="36" t="s">
        <v>321</v>
      </c>
      <c r="H13" s="30" t="s">
        <v>501</v>
      </c>
      <c r="I13" s="29">
        <v>1</v>
      </c>
      <c r="J13" s="29">
        <v>20</v>
      </c>
      <c r="K13" s="31">
        <v>34877</v>
      </c>
      <c r="L13" s="29" t="s">
        <v>502</v>
      </c>
      <c r="M13" s="56" t="s">
        <v>503</v>
      </c>
      <c r="N13" s="67" t="s">
        <v>504</v>
      </c>
      <c r="O13" s="33">
        <v>14</v>
      </c>
      <c r="P13" s="100"/>
      <c r="Q13" s="33">
        <v>56</v>
      </c>
      <c r="R13" s="34">
        <v>1.72</v>
      </c>
      <c r="S13" s="48">
        <f t="shared" si="0"/>
        <v>18.92915089237426</v>
      </c>
      <c r="T13" s="15"/>
      <c r="U13" s="15"/>
      <c r="V13" s="22"/>
      <c r="W13" s="17"/>
      <c r="X13" s="47" t="e">
        <f t="shared" si="1"/>
        <v>#DIV/0!</v>
      </c>
      <c r="Y13" s="15"/>
      <c r="Z13" s="15"/>
      <c r="AA13" s="15"/>
      <c r="AB13" s="15"/>
      <c r="AC13" s="22"/>
      <c r="AD13" s="17"/>
      <c r="AE13" s="47" t="e">
        <f t="shared" si="2"/>
        <v>#DIV/0!</v>
      </c>
      <c r="AF13" s="15"/>
      <c r="AG13" s="15"/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90.4</v>
      </c>
      <c r="AV13" s="16">
        <v>3</v>
      </c>
      <c r="AW13" s="16"/>
      <c r="AX13" s="16"/>
      <c r="AY13" s="16"/>
      <c r="AZ13" s="16"/>
      <c r="BA13" s="16"/>
      <c r="BB13" s="16"/>
      <c r="BC13" s="16">
        <v>1</v>
      </c>
      <c r="BD13" s="103" t="s">
        <v>517</v>
      </c>
      <c r="BE13" s="16">
        <v>17</v>
      </c>
      <c r="BF13" s="16">
        <v>3</v>
      </c>
      <c r="BG13" s="16">
        <v>1</v>
      </c>
      <c r="BH13" s="16">
        <v>0</v>
      </c>
      <c r="BI13" s="16">
        <v>1</v>
      </c>
      <c r="BJ13" s="103" t="s">
        <v>517</v>
      </c>
      <c r="BK13" s="16">
        <v>6</v>
      </c>
      <c r="BL13" s="103">
        <v>3</v>
      </c>
      <c r="BM13" s="16">
        <v>1</v>
      </c>
      <c r="BN13" s="16">
        <v>0</v>
      </c>
      <c r="BO13" s="16"/>
      <c r="BP13" s="16"/>
      <c r="BQ13" s="16"/>
      <c r="BR13" s="16">
        <v>0</v>
      </c>
      <c r="BS13" s="16"/>
      <c r="BT13" s="16"/>
      <c r="BU13" s="16"/>
      <c r="BV13" s="16">
        <v>0</v>
      </c>
      <c r="BW13" s="16"/>
      <c r="BX13" s="16"/>
      <c r="BY13" s="16"/>
      <c r="BZ13" s="16">
        <v>0</v>
      </c>
      <c r="CA13" s="16"/>
      <c r="CB13" s="16"/>
      <c r="CC13" s="16"/>
      <c r="CD13" s="16">
        <v>0</v>
      </c>
      <c r="CE13" s="16"/>
      <c r="CF13" s="16"/>
      <c r="CG13" s="16"/>
      <c r="CH13" s="16">
        <v>0</v>
      </c>
      <c r="CI13" s="16"/>
      <c r="CJ13" s="16"/>
      <c r="CK13" s="16"/>
      <c r="CL13" s="16"/>
      <c r="CM13" s="16">
        <v>1</v>
      </c>
      <c r="CN13" s="16">
        <v>2</v>
      </c>
      <c r="CO13" s="16">
        <v>19</v>
      </c>
      <c r="CP13" s="16">
        <v>0</v>
      </c>
      <c r="CQ13" s="16">
        <v>1</v>
      </c>
      <c r="CR13" s="16">
        <v>0</v>
      </c>
      <c r="CS13" s="16"/>
      <c r="CT13" s="16"/>
      <c r="CU13" s="16"/>
      <c r="CV13" s="62">
        <v>0</v>
      </c>
      <c r="CW13" s="63">
        <v>0</v>
      </c>
      <c r="CX13" s="62">
        <v>0</v>
      </c>
      <c r="CY13" s="62"/>
      <c r="CZ13" s="63">
        <v>19</v>
      </c>
      <c r="DA13" s="62">
        <v>15</v>
      </c>
      <c r="DB13" s="62">
        <v>42</v>
      </c>
      <c r="DC13" s="62">
        <v>25</v>
      </c>
      <c r="DD13" s="69">
        <v>42264.958333333336</v>
      </c>
      <c r="DE13" s="69">
        <v>42265.229166666664</v>
      </c>
      <c r="DF13" s="59">
        <f t="shared" si="3"/>
        <v>0.27083333332848269</v>
      </c>
      <c r="DG13" s="6">
        <v>6</v>
      </c>
      <c r="DH13" s="35">
        <v>30</v>
      </c>
      <c r="DI13" s="6">
        <f t="shared" si="4"/>
        <v>6.5</v>
      </c>
      <c r="DJ13" s="22">
        <v>1</v>
      </c>
      <c r="DK13" s="22">
        <v>6.5</v>
      </c>
      <c r="DL13" s="71">
        <v>42248.940972222219</v>
      </c>
      <c r="DM13" s="71">
        <v>42249.222222222219</v>
      </c>
      <c r="DN13" s="59">
        <f t="shared" si="5"/>
        <v>0.28125</v>
      </c>
      <c r="DO13" s="22">
        <v>6</v>
      </c>
      <c r="DP13" s="22">
        <v>45</v>
      </c>
      <c r="DQ13" s="6">
        <f t="shared" si="6"/>
        <v>6.75</v>
      </c>
      <c r="DR13" s="33">
        <v>1</v>
      </c>
      <c r="DS13" s="33">
        <v>6</v>
      </c>
      <c r="DT13" s="33">
        <v>4</v>
      </c>
      <c r="DU13" s="33">
        <v>1</v>
      </c>
      <c r="DV13" s="33">
        <v>8.5</v>
      </c>
      <c r="DW13" s="22">
        <v>9</v>
      </c>
      <c r="DX13" s="22">
        <v>4</v>
      </c>
      <c r="DY13" s="22">
        <v>1</v>
      </c>
      <c r="DZ13" s="22">
        <v>8</v>
      </c>
      <c r="EA13" s="22">
        <v>1</v>
      </c>
      <c r="EB13" s="62">
        <v>17</v>
      </c>
      <c r="EC13" s="62" t="s">
        <v>285</v>
      </c>
      <c r="ED13" s="29">
        <v>9</v>
      </c>
      <c r="EE13" s="66">
        <v>132</v>
      </c>
      <c r="EI13" s="29">
        <v>0</v>
      </c>
      <c r="EM13" s="6">
        <f t="shared" si="7"/>
        <v>0</v>
      </c>
      <c r="EN13" s="36">
        <v>35</v>
      </c>
      <c r="ER13" s="36">
        <f t="shared" si="8"/>
        <v>0</v>
      </c>
      <c r="FA13" s="36" t="s">
        <v>321</v>
      </c>
      <c r="FC13" s="2">
        <v>0.3968253968253968</v>
      </c>
      <c r="FD13" s="2">
        <v>4.5634920634920633</v>
      </c>
      <c r="FE13" s="117">
        <v>95.039682539682545</v>
      </c>
      <c r="FF13" s="2">
        <v>0</v>
      </c>
      <c r="FG13" s="2">
        <v>5.3571428571428568</v>
      </c>
      <c r="FH13" s="117">
        <v>94.642857142857139</v>
      </c>
      <c r="FI13" s="2">
        <v>0.79365079365079361</v>
      </c>
      <c r="FJ13" s="2">
        <v>6.3492063492063489</v>
      </c>
      <c r="FK13" s="117">
        <v>92.857142857142861</v>
      </c>
      <c r="FL13" s="2">
        <v>0</v>
      </c>
      <c r="FM13" s="2">
        <v>5.753968253968254</v>
      </c>
      <c r="FN13" s="117">
        <v>94.246031746031747</v>
      </c>
      <c r="FO13" s="117">
        <f t="shared" si="10"/>
        <v>-2.1825396825396837</v>
      </c>
      <c r="FP13" s="117">
        <f t="shared" si="9"/>
        <v>-0.39682539682540607</v>
      </c>
      <c r="FQ13" s="117">
        <f t="shared" si="11"/>
        <v>-0.39682539682539186</v>
      </c>
      <c r="FR13" s="117">
        <f t="shared" si="12"/>
        <v>1.3888888888888857</v>
      </c>
      <c r="FS13" s="115">
        <v>422.61</v>
      </c>
      <c r="FT13" s="118">
        <v>445.02</v>
      </c>
      <c r="FU13" s="115">
        <v>443.07</v>
      </c>
      <c r="FV13" s="118">
        <v>454.27</v>
      </c>
      <c r="FW13" s="115">
        <v>458.56</v>
      </c>
      <c r="FX13" s="118">
        <v>447.12</v>
      </c>
      <c r="FY13" s="115">
        <v>448.69</v>
      </c>
      <c r="FZ13" s="118">
        <v>452.03</v>
      </c>
      <c r="GA13">
        <v>468.24651356993735</v>
      </c>
      <c r="GB13">
        <v>479.9833962264151</v>
      </c>
      <c r="GC13">
        <v>481.51384615384615</v>
      </c>
      <c r="GD13">
        <v>479.62762105263158</v>
      </c>
    </row>
    <row r="14" spans="1:186" x14ac:dyDescent="0.2">
      <c r="A14" s="28" t="s">
        <v>187</v>
      </c>
      <c r="B14" s="29">
        <v>1014</v>
      </c>
      <c r="C14">
        <v>0</v>
      </c>
      <c r="D14" s="29">
        <v>0</v>
      </c>
      <c r="E14" s="29" t="s">
        <v>310</v>
      </c>
      <c r="G14" s="36" t="s">
        <v>324</v>
      </c>
      <c r="H14" s="30" t="s">
        <v>505</v>
      </c>
      <c r="I14" s="29">
        <v>1</v>
      </c>
      <c r="J14" s="29">
        <v>23</v>
      </c>
      <c r="K14" s="31">
        <v>33688</v>
      </c>
      <c r="L14" s="29" t="s">
        <v>506</v>
      </c>
      <c r="M14" s="56" t="s">
        <v>507</v>
      </c>
      <c r="N14" s="67" t="s">
        <v>508</v>
      </c>
      <c r="O14" s="33">
        <v>16</v>
      </c>
      <c r="P14" s="33">
        <v>9.7200000000000006</v>
      </c>
      <c r="Q14" s="33">
        <v>89</v>
      </c>
      <c r="R14" s="34">
        <v>1.71</v>
      </c>
      <c r="S14" s="48">
        <f t="shared" si="0"/>
        <v>30.436715570602924</v>
      </c>
      <c r="T14" s="15"/>
      <c r="U14" s="15"/>
      <c r="V14" s="22"/>
      <c r="W14" s="17"/>
      <c r="X14" s="47" t="e">
        <f t="shared" si="1"/>
        <v>#DIV/0!</v>
      </c>
      <c r="Y14" s="15"/>
      <c r="Z14" s="15"/>
      <c r="AA14" s="15"/>
      <c r="AB14" s="15"/>
      <c r="AC14" s="22"/>
      <c r="AD14" s="17"/>
      <c r="AE14" s="47" t="e">
        <f t="shared" si="2"/>
        <v>#DIV/0!</v>
      </c>
      <c r="AF14" s="15"/>
      <c r="AG14" s="15"/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90</v>
      </c>
      <c r="AV14" s="16">
        <v>0</v>
      </c>
      <c r="AW14" s="16"/>
      <c r="AX14" s="16"/>
      <c r="AY14" s="16"/>
      <c r="AZ14" s="16"/>
      <c r="BA14" s="16"/>
      <c r="BB14" s="16"/>
      <c r="BC14" s="16">
        <v>1</v>
      </c>
      <c r="BD14" s="103" t="s">
        <v>517</v>
      </c>
      <c r="BE14" s="16">
        <v>19</v>
      </c>
      <c r="BF14" s="16">
        <v>4</v>
      </c>
      <c r="BG14" s="16">
        <v>1</v>
      </c>
      <c r="BH14" s="16">
        <v>0</v>
      </c>
      <c r="BI14" s="16">
        <v>1</v>
      </c>
      <c r="BJ14" s="103" t="s">
        <v>517</v>
      </c>
      <c r="BK14" s="16">
        <v>15</v>
      </c>
      <c r="BL14" s="16">
        <v>8</v>
      </c>
      <c r="BM14" s="16">
        <v>1</v>
      </c>
      <c r="BN14" s="16">
        <v>0</v>
      </c>
      <c r="BO14" s="16"/>
      <c r="BP14" s="16"/>
      <c r="BQ14" s="16"/>
      <c r="BR14" s="16">
        <v>0</v>
      </c>
      <c r="BS14" s="16"/>
      <c r="BT14" s="16"/>
      <c r="BU14" s="16"/>
      <c r="BV14" s="16">
        <v>0</v>
      </c>
      <c r="BW14" s="16"/>
      <c r="BX14" s="16"/>
      <c r="BY14" s="16"/>
      <c r="BZ14" s="16">
        <v>0</v>
      </c>
      <c r="CA14" s="16"/>
      <c r="CB14" s="16"/>
      <c r="CC14" s="16"/>
      <c r="CD14" s="16">
        <v>0</v>
      </c>
      <c r="CE14" s="16"/>
      <c r="CF14" s="16"/>
      <c r="CG14" s="16"/>
      <c r="CH14" s="16">
        <v>1</v>
      </c>
      <c r="CI14" s="16">
        <v>10</v>
      </c>
      <c r="CJ14" s="16">
        <v>19</v>
      </c>
      <c r="CK14" s="16">
        <v>0</v>
      </c>
      <c r="CL14" s="16">
        <v>0</v>
      </c>
      <c r="CM14" s="16">
        <v>1</v>
      </c>
      <c r="CN14" s="16">
        <v>1</v>
      </c>
      <c r="CO14" s="16">
        <v>16</v>
      </c>
      <c r="CP14" s="16">
        <v>0</v>
      </c>
      <c r="CQ14" s="16">
        <v>0</v>
      </c>
      <c r="CR14" s="16">
        <v>0</v>
      </c>
      <c r="CS14" s="16"/>
      <c r="CT14" s="16"/>
      <c r="CU14" s="16"/>
      <c r="CV14" s="62">
        <v>1</v>
      </c>
      <c r="CW14" s="63">
        <v>0</v>
      </c>
      <c r="CX14" s="62">
        <v>0</v>
      </c>
      <c r="CY14" s="62"/>
      <c r="CZ14" s="63">
        <v>7</v>
      </c>
      <c r="DA14" s="62">
        <v>0</v>
      </c>
      <c r="DB14" s="62">
        <v>54</v>
      </c>
      <c r="DC14" s="62">
        <v>90</v>
      </c>
      <c r="DD14" s="69">
        <v>42271.166666666664</v>
      </c>
      <c r="DE14" s="69">
        <v>42271.5</v>
      </c>
      <c r="DF14" s="59">
        <f t="shared" si="3"/>
        <v>0.33333333333575865</v>
      </c>
      <c r="DG14" s="6">
        <v>8</v>
      </c>
      <c r="DH14" s="35">
        <v>0</v>
      </c>
      <c r="DI14" s="6">
        <f t="shared" si="4"/>
        <v>8</v>
      </c>
      <c r="DJ14" s="22">
        <v>0</v>
      </c>
      <c r="DK14" s="22">
        <v>8</v>
      </c>
      <c r="DL14" s="71">
        <v>42278.125</v>
      </c>
      <c r="DM14" s="71">
        <v>42278.375</v>
      </c>
      <c r="DN14" s="59">
        <f t="shared" si="5"/>
        <v>0.25</v>
      </c>
      <c r="DO14" s="22">
        <v>6</v>
      </c>
      <c r="DP14" s="22">
        <v>0</v>
      </c>
      <c r="DQ14" s="6">
        <f t="shared" si="6"/>
        <v>6</v>
      </c>
      <c r="DR14" s="33">
        <v>0</v>
      </c>
      <c r="DS14" s="33">
        <v>8</v>
      </c>
      <c r="DT14" s="33">
        <v>1</v>
      </c>
      <c r="DU14" s="33">
        <v>1</v>
      </c>
      <c r="DV14" s="33">
        <v>0</v>
      </c>
      <c r="DW14" s="22">
        <v>4</v>
      </c>
      <c r="DX14" s="22">
        <v>3</v>
      </c>
      <c r="DY14" s="22">
        <v>4</v>
      </c>
      <c r="DZ14" s="22">
        <v>2</v>
      </c>
      <c r="EA14" s="22">
        <v>2</v>
      </c>
      <c r="EB14" s="62">
        <v>6</v>
      </c>
      <c r="EC14" s="62" t="s">
        <v>521</v>
      </c>
      <c r="ED14" s="29">
        <v>8</v>
      </c>
      <c r="EE14" s="66">
        <v>76</v>
      </c>
      <c r="EI14" s="29">
        <v>1</v>
      </c>
      <c r="EJ14" s="29">
        <v>7</v>
      </c>
      <c r="EK14" s="29">
        <v>1</v>
      </c>
      <c r="EL14" s="29">
        <v>30</v>
      </c>
      <c r="EM14" s="6">
        <f t="shared" si="7"/>
        <v>1.5</v>
      </c>
      <c r="EN14" s="36">
        <v>17</v>
      </c>
      <c r="ER14" s="36">
        <f t="shared" si="8"/>
        <v>0</v>
      </c>
      <c r="FA14" s="36" t="s">
        <v>324</v>
      </c>
      <c r="FC14" s="2">
        <v>0.59523809523809523</v>
      </c>
      <c r="FD14" s="2">
        <v>4.5634920634920633</v>
      </c>
      <c r="FE14" s="117">
        <v>94.841269841269835</v>
      </c>
      <c r="FF14" s="2">
        <v>0.1984126984126984</v>
      </c>
      <c r="FG14" s="2">
        <v>3.9682539682539684</v>
      </c>
      <c r="FH14" s="117">
        <v>95.833333333333329</v>
      </c>
      <c r="FI14" s="2">
        <v>0.99206349206349209</v>
      </c>
      <c r="FJ14" s="2">
        <v>6.746031746031746</v>
      </c>
      <c r="FK14" s="117">
        <v>92.261904761904759</v>
      </c>
      <c r="FL14" s="2">
        <v>0.59523809523809523</v>
      </c>
      <c r="FM14" s="2">
        <v>3.7698412698412698</v>
      </c>
      <c r="FN14" s="117">
        <v>95.634920634920633</v>
      </c>
      <c r="FO14" s="117">
        <f t="shared" si="10"/>
        <v>-2.5793650793650755</v>
      </c>
      <c r="FP14" s="117">
        <f t="shared" si="9"/>
        <v>0.99206349206349387</v>
      </c>
      <c r="FQ14" s="117">
        <f t="shared" si="11"/>
        <v>-0.19841269841269593</v>
      </c>
      <c r="FR14" s="117">
        <f t="shared" si="12"/>
        <v>3.3730158730158735</v>
      </c>
      <c r="FS14" s="115">
        <v>355.7</v>
      </c>
      <c r="FT14" s="118">
        <v>423.5</v>
      </c>
      <c r="FU14" s="115">
        <v>400.95</v>
      </c>
      <c r="FV14" s="118">
        <v>412.9</v>
      </c>
      <c r="FW14" s="115">
        <v>397.53</v>
      </c>
      <c r="FX14" s="118">
        <v>426.02</v>
      </c>
      <c r="FY14" s="115">
        <v>390.58</v>
      </c>
      <c r="FZ14" s="118">
        <v>403.45</v>
      </c>
      <c r="GA14">
        <v>446.53556485355654</v>
      </c>
      <c r="GB14">
        <v>430.85217391304349</v>
      </c>
      <c r="GC14">
        <v>461.75070967741937</v>
      </c>
      <c r="GD14">
        <v>421.86473029045646</v>
      </c>
    </row>
    <row r="15" spans="1:186" x14ac:dyDescent="0.2">
      <c r="A15" s="28" t="s">
        <v>187</v>
      </c>
      <c r="B15" s="29">
        <v>1015</v>
      </c>
      <c r="C15">
        <v>0</v>
      </c>
      <c r="D15" s="29">
        <v>0</v>
      </c>
      <c r="E15" s="29" t="s">
        <v>308</v>
      </c>
      <c r="F15" s="36" t="s">
        <v>79</v>
      </c>
      <c r="G15" s="36" t="s">
        <v>324</v>
      </c>
      <c r="H15" s="30" t="s">
        <v>509</v>
      </c>
      <c r="I15" s="29">
        <v>1</v>
      </c>
      <c r="J15" s="29">
        <v>20</v>
      </c>
      <c r="K15" s="31">
        <v>34673</v>
      </c>
      <c r="L15" s="29" t="s">
        <v>510</v>
      </c>
      <c r="M15" s="56" t="s">
        <v>511</v>
      </c>
      <c r="N15" s="67" t="s">
        <v>512</v>
      </c>
      <c r="O15" s="33">
        <v>14</v>
      </c>
      <c r="P15" s="33">
        <v>7.35</v>
      </c>
      <c r="Q15" s="33">
        <v>68.5</v>
      </c>
      <c r="R15" s="34">
        <v>1.63</v>
      </c>
      <c r="S15" s="48">
        <f t="shared" si="0"/>
        <v>25.781926305092401</v>
      </c>
      <c r="T15" s="15"/>
      <c r="U15" s="15"/>
      <c r="V15" s="22"/>
      <c r="W15" s="17"/>
      <c r="X15" s="47" t="e">
        <f t="shared" si="1"/>
        <v>#DIV/0!</v>
      </c>
      <c r="Y15" s="15"/>
      <c r="Z15" s="15"/>
      <c r="AA15" s="15"/>
      <c r="AB15" s="15"/>
      <c r="AC15" s="22"/>
      <c r="AD15" s="17"/>
      <c r="AE15" s="47" t="e">
        <f t="shared" si="2"/>
        <v>#DIV/0!</v>
      </c>
      <c r="AF15" s="15"/>
      <c r="AG15" s="15"/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52.3</v>
      </c>
      <c r="AV15" s="16">
        <v>4</v>
      </c>
      <c r="AW15" s="16"/>
      <c r="AX15" s="16"/>
      <c r="AY15" s="16"/>
      <c r="AZ15" s="16"/>
      <c r="BA15" s="16"/>
      <c r="BB15" s="16"/>
      <c r="BC15" s="16">
        <v>1</v>
      </c>
      <c r="BD15" s="103">
        <v>50</v>
      </c>
      <c r="BE15" s="16">
        <v>19</v>
      </c>
      <c r="BF15" s="16">
        <v>1</v>
      </c>
      <c r="BG15" s="16">
        <v>1</v>
      </c>
      <c r="BH15" s="16">
        <v>0</v>
      </c>
      <c r="BI15" s="16">
        <v>1</v>
      </c>
      <c r="BJ15" s="103">
        <v>20</v>
      </c>
      <c r="BK15" s="16">
        <v>19</v>
      </c>
      <c r="BL15" s="16">
        <v>1</v>
      </c>
      <c r="BM15" s="16">
        <v>1</v>
      </c>
      <c r="BN15" s="16">
        <v>0</v>
      </c>
      <c r="BO15" s="16"/>
      <c r="BP15" s="16"/>
      <c r="BQ15" s="16"/>
      <c r="BR15" s="16">
        <v>0</v>
      </c>
      <c r="BS15" s="16"/>
      <c r="BT15" s="16"/>
      <c r="BU15" s="16"/>
      <c r="BV15" s="16">
        <v>0</v>
      </c>
      <c r="BW15" s="16"/>
      <c r="BX15" s="16"/>
      <c r="BY15" s="16"/>
      <c r="BZ15" s="16">
        <v>0</v>
      </c>
      <c r="CA15" s="16"/>
      <c r="CB15" s="16"/>
      <c r="CC15" s="16"/>
      <c r="CD15" s="16">
        <v>0</v>
      </c>
      <c r="CE15" s="16"/>
      <c r="CF15" s="16"/>
      <c r="CG15" s="16"/>
      <c r="CH15" s="16">
        <v>0</v>
      </c>
      <c r="CI15" s="16"/>
      <c r="CJ15" s="16"/>
      <c r="CK15" s="16"/>
      <c r="CL15" s="16"/>
      <c r="CM15" s="16">
        <v>1</v>
      </c>
      <c r="CN15" s="16">
        <v>3</v>
      </c>
      <c r="CO15" s="16">
        <v>18</v>
      </c>
      <c r="CP15" s="16">
        <v>0</v>
      </c>
      <c r="CQ15" s="16">
        <v>0</v>
      </c>
      <c r="CR15" s="16">
        <v>0</v>
      </c>
      <c r="CS15" s="16"/>
      <c r="CT15" s="16"/>
      <c r="CU15" s="16"/>
      <c r="CV15" s="62">
        <v>0</v>
      </c>
      <c r="CW15" s="63">
        <v>0</v>
      </c>
      <c r="CX15" s="62">
        <v>0</v>
      </c>
      <c r="CY15" s="62"/>
      <c r="CZ15" s="63">
        <v>12</v>
      </c>
      <c r="DA15" s="62">
        <v>13</v>
      </c>
      <c r="DB15" s="62">
        <v>49</v>
      </c>
      <c r="DC15" s="62">
        <v>75</v>
      </c>
      <c r="DD15" s="69">
        <v>42283</v>
      </c>
      <c r="DE15" s="69">
        <v>42283.270833333336</v>
      </c>
      <c r="DF15" s="59">
        <f t="shared" si="3"/>
        <v>0.27083333333575865</v>
      </c>
      <c r="DG15" s="6">
        <v>6</v>
      </c>
      <c r="DH15" s="35">
        <v>30</v>
      </c>
      <c r="DI15" s="6">
        <f t="shared" si="4"/>
        <v>6.5</v>
      </c>
      <c r="DJ15" s="22">
        <v>1</v>
      </c>
      <c r="DK15" s="22">
        <v>8.5</v>
      </c>
      <c r="DL15" s="69">
        <v>42252</v>
      </c>
      <c r="DM15" s="69">
        <v>42252.291666666664</v>
      </c>
      <c r="DN15" s="59">
        <f t="shared" si="5"/>
        <v>0.29166666666424135</v>
      </c>
      <c r="DO15" s="6">
        <v>7</v>
      </c>
      <c r="DP15" s="35">
        <v>0</v>
      </c>
      <c r="DQ15" s="6">
        <f t="shared" si="6"/>
        <v>7</v>
      </c>
      <c r="DR15" s="22">
        <v>1</v>
      </c>
      <c r="DS15" s="22">
        <v>8.5</v>
      </c>
      <c r="DT15" s="33">
        <v>2</v>
      </c>
      <c r="DU15" s="33">
        <v>5</v>
      </c>
      <c r="DV15" s="104"/>
      <c r="DW15" s="105"/>
      <c r="DX15" s="22">
        <v>1.5</v>
      </c>
      <c r="DY15" s="22">
        <v>5</v>
      </c>
      <c r="DZ15" s="22">
        <v>7</v>
      </c>
      <c r="EA15" s="22">
        <v>5</v>
      </c>
      <c r="EB15" s="62">
        <v>13</v>
      </c>
      <c r="EC15" s="62" t="s">
        <v>285</v>
      </c>
      <c r="ED15" s="29">
        <v>5</v>
      </c>
      <c r="EE15" s="66">
        <v>38</v>
      </c>
      <c r="EI15" s="29">
        <v>1</v>
      </c>
      <c r="EJ15" s="29">
        <v>7</v>
      </c>
      <c r="EK15" s="29">
        <v>0</v>
      </c>
      <c r="EL15" s="29">
        <v>5</v>
      </c>
      <c r="EM15" s="6">
        <f t="shared" si="7"/>
        <v>8.3333333333333329E-2</v>
      </c>
      <c r="EN15" s="36">
        <v>68</v>
      </c>
      <c r="ER15" s="36">
        <f t="shared" si="8"/>
        <v>0</v>
      </c>
      <c r="EZ15" s="36" t="s">
        <v>79</v>
      </c>
      <c r="FA15" s="36" t="s">
        <v>324</v>
      </c>
      <c r="FC15" s="2">
        <v>0</v>
      </c>
      <c r="FD15" s="2">
        <v>2.7777777777777777</v>
      </c>
      <c r="FE15" s="117">
        <v>97.222222222222229</v>
      </c>
      <c r="FF15" s="2">
        <v>0.59523809523809523</v>
      </c>
      <c r="FG15" s="2">
        <v>9.9206349206349209</v>
      </c>
      <c r="FH15" s="117">
        <v>89.484126984126988</v>
      </c>
      <c r="FI15" s="2">
        <v>0.59523809523809523</v>
      </c>
      <c r="FJ15" s="2">
        <v>8.5317460317460316</v>
      </c>
      <c r="FK15" s="117">
        <v>90.873015873015873</v>
      </c>
      <c r="FL15" s="2">
        <v>0</v>
      </c>
      <c r="FM15" s="2">
        <v>9.9206349206349209</v>
      </c>
      <c r="FN15" s="117">
        <v>90.079365079365076</v>
      </c>
      <c r="FO15" s="117">
        <f t="shared" si="10"/>
        <v>-6.3492063492063551</v>
      </c>
      <c r="FP15" s="117">
        <f t="shared" si="9"/>
        <v>-7.7380952380952408</v>
      </c>
      <c r="FQ15" s="117">
        <f t="shared" si="11"/>
        <v>0.59523809523808779</v>
      </c>
      <c r="FR15" s="117">
        <f t="shared" si="12"/>
        <v>-0.79365079365079794</v>
      </c>
      <c r="FS15" s="115">
        <v>465.14</v>
      </c>
      <c r="FT15" s="118">
        <v>433.37</v>
      </c>
      <c r="FU15" s="115">
        <v>431.22</v>
      </c>
      <c r="FV15" s="118">
        <v>466.53</v>
      </c>
      <c r="FW15" s="115">
        <v>446</v>
      </c>
      <c r="FX15" s="118">
        <v>467.1</v>
      </c>
      <c r="FY15" s="115">
        <v>404.88</v>
      </c>
      <c r="FZ15" s="118">
        <v>483.56</v>
      </c>
      <c r="GA15">
        <v>445.75199999999995</v>
      </c>
      <c r="GB15">
        <v>521.35503325942352</v>
      </c>
      <c r="GC15">
        <v>514.01397379912669</v>
      </c>
      <c r="GD15">
        <v>536.81550660792959</v>
      </c>
    </row>
    <row r="16" spans="1:186" x14ac:dyDescent="0.2">
      <c r="A16" s="28" t="s">
        <v>187</v>
      </c>
      <c r="B16" s="29">
        <v>1016</v>
      </c>
      <c r="C16">
        <v>1</v>
      </c>
      <c r="D16" s="29"/>
      <c r="E16" s="29" t="s">
        <v>308</v>
      </c>
      <c r="F16" s="36" t="s">
        <v>79</v>
      </c>
      <c r="G16" s="36" t="s">
        <v>321</v>
      </c>
      <c r="H16" s="30" t="s">
        <v>513</v>
      </c>
      <c r="I16" s="29">
        <v>1</v>
      </c>
      <c r="J16" s="29">
        <v>21</v>
      </c>
      <c r="K16" s="31">
        <v>34565</v>
      </c>
      <c r="L16" s="29" t="s">
        <v>514</v>
      </c>
      <c r="M16" s="56" t="s">
        <v>515</v>
      </c>
      <c r="N16" s="67" t="s">
        <v>516</v>
      </c>
      <c r="O16" s="33">
        <v>15</v>
      </c>
      <c r="P16" s="33">
        <v>9.3000000000000007</v>
      </c>
      <c r="Q16" s="33">
        <v>60</v>
      </c>
      <c r="R16" s="34">
        <v>1.74</v>
      </c>
      <c r="S16" s="48">
        <f t="shared" si="0"/>
        <v>19.817677368212443</v>
      </c>
      <c r="T16" s="15"/>
      <c r="U16" s="15"/>
      <c r="V16" s="22"/>
      <c r="W16" s="17"/>
      <c r="X16" s="47" t="e">
        <f t="shared" si="1"/>
        <v>#DIV/0!</v>
      </c>
      <c r="Y16" s="15"/>
      <c r="Z16" s="15"/>
      <c r="AA16" s="15"/>
      <c r="AB16" s="15"/>
      <c r="AC16" s="22"/>
      <c r="AD16" s="17"/>
      <c r="AE16" s="47" t="e">
        <f t="shared" si="2"/>
        <v>#DIV/0!</v>
      </c>
      <c r="AF16" s="15"/>
      <c r="AG16" s="15"/>
      <c r="AH16" s="16">
        <v>1</v>
      </c>
      <c r="AI16" s="16">
        <v>0</v>
      </c>
      <c r="AJ16" s="16">
        <v>1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89</v>
      </c>
      <c r="AV16" s="16">
        <v>7</v>
      </c>
      <c r="AW16" s="16"/>
      <c r="AX16" s="16"/>
      <c r="AY16" s="16"/>
      <c r="AZ16" s="16"/>
      <c r="BA16" s="16"/>
      <c r="BB16" s="16"/>
      <c r="BC16" s="16">
        <v>0</v>
      </c>
      <c r="BD16" s="16"/>
      <c r="BE16" s="16"/>
      <c r="BF16" s="16"/>
      <c r="BG16" s="16"/>
      <c r="BH16" s="16"/>
      <c r="BI16" s="16">
        <v>1</v>
      </c>
      <c r="BJ16" s="103">
        <v>4</v>
      </c>
      <c r="BK16" s="16">
        <v>18</v>
      </c>
      <c r="BL16" s="16">
        <v>2</v>
      </c>
      <c r="BM16" s="16">
        <v>0</v>
      </c>
      <c r="BN16" s="16">
        <v>0</v>
      </c>
      <c r="BO16" s="16"/>
      <c r="BP16" s="16"/>
      <c r="BQ16" s="16"/>
      <c r="BR16" s="16">
        <v>0</v>
      </c>
      <c r="BS16" s="16"/>
      <c r="BT16" s="16"/>
      <c r="BU16" s="16"/>
      <c r="BV16" s="16">
        <v>0</v>
      </c>
      <c r="BW16" s="16"/>
      <c r="BX16" s="16"/>
      <c r="BY16" s="16"/>
      <c r="BZ16" s="16">
        <v>0</v>
      </c>
      <c r="CA16" s="16"/>
      <c r="CB16" s="16"/>
      <c r="CC16" s="16"/>
      <c r="CD16" s="16">
        <v>0</v>
      </c>
      <c r="CE16" s="16"/>
      <c r="CF16" s="16"/>
      <c r="CG16" s="16"/>
      <c r="CH16" s="16">
        <v>0</v>
      </c>
      <c r="CI16" s="16"/>
      <c r="CJ16" s="16"/>
      <c r="CK16" s="16"/>
      <c r="CL16" s="16"/>
      <c r="CM16" s="16">
        <v>1</v>
      </c>
      <c r="CN16" s="16">
        <v>14</v>
      </c>
      <c r="CO16" s="16">
        <v>14</v>
      </c>
      <c r="CP16" s="16">
        <v>0</v>
      </c>
      <c r="CQ16" s="16">
        <v>0</v>
      </c>
      <c r="CR16" s="16">
        <v>0</v>
      </c>
      <c r="CS16" s="16"/>
      <c r="CT16" s="16"/>
      <c r="CU16" s="16"/>
      <c r="CV16" s="62"/>
      <c r="CW16" s="63"/>
      <c r="CX16" s="62">
        <v>0</v>
      </c>
      <c r="CY16" s="62"/>
      <c r="CZ16" s="63">
        <v>9</v>
      </c>
      <c r="DA16" s="62">
        <v>12</v>
      </c>
      <c r="DB16" s="62">
        <v>51</v>
      </c>
      <c r="DC16" s="62">
        <v>75</v>
      </c>
      <c r="DD16" s="69">
        <v>42291</v>
      </c>
      <c r="DE16" s="69">
        <v>42291.333333333336</v>
      </c>
      <c r="DF16" s="59">
        <f t="shared" si="3"/>
        <v>0.33333333333575865</v>
      </c>
      <c r="DG16" s="6">
        <v>8</v>
      </c>
      <c r="DH16" s="35">
        <v>0</v>
      </c>
      <c r="DI16" s="6">
        <f t="shared" si="4"/>
        <v>8</v>
      </c>
      <c r="DJ16" s="22">
        <v>1</v>
      </c>
      <c r="DK16" s="22">
        <v>6</v>
      </c>
      <c r="DL16" s="71">
        <v>42292.020833333336</v>
      </c>
      <c r="DM16" s="71">
        <v>42292.208333333336</v>
      </c>
      <c r="DN16" s="59">
        <f t="shared" si="5"/>
        <v>0.1875</v>
      </c>
      <c r="DO16" s="22">
        <v>4</v>
      </c>
      <c r="DP16" s="22">
        <v>30</v>
      </c>
      <c r="DQ16" s="6">
        <f t="shared" si="6"/>
        <v>4.5</v>
      </c>
      <c r="DR16" s="33">
        <v>2</v>
      </c>
      <c r="DS16" s="33">
        <v>6.5</v>
      </c>
      <c r="DT16" s="33">
        <v>6</v>
      </c>
      <c r="DU16" s="33">
        <v>3</v>
      </c>
      <c r="DV16" s="33">
        <v>7</v>
      </c>
      <c r="DW16" s="22">
        <v>3</v>
      </c>
      <c r="DX16" s="22">
        <v>4</v>
      </c>
      <c r="DY16" s="22">
        <v>2</v>
      </c>
      <c r="DZ16" s="22">
        <v>7</v>
      </c>
      <c r="EA16" s="22">
        <v>5</v>
      </c>
      <c r="EB16" s="62">
        <v>13</v>
      </c>
      <c r="EC16" s="62" t="s">
        <v>285</v>
      </c>
      <c r="ED16" s="29">
        <v>6</v>
      </c>
      <c r="EE16" s="66">
        <v>92</v>
      </c>
      <c r="EI16" s="29">
        <v>1</v>
      </c>
      <c r="EJ16" s="29">
        <v>7</v>
      </c>
      <c r="EK16" s="29">
        <v>3</v>
      </c>
      <c r="EL16" s="29">
        <v>0</v>
      </c>
      <c r="EM16" s="6">
        <f t="shared" si="7"/>
        <v>3</v>
      </c>
      <c r="EN16" s="36">
        <v>45</v>
      </c>
      <c r="ER16" s="36">
        <f t="shared" si="8"/>
        <v>0</v>
      </c>
      <c r="EZ16" s="36" t="s">
        <v>79</v>
      </c>
      <c r="FA16" s="36" t="s">
        <v>321</v>
      </c>
      <c r="FC16" s="2">
        <v>0</v>
      </c>
      <c r="FD16" s="2">
        <v>10.119047619047619</v>
      </c>
      <c r="FE16" s="117">
        <v>89.88095238095238</v>
      </c>
      <c r="FF16" s="2">
        <v>0</v>
      </c>
      <c r="FG16" s="2">
        <v>14.087301587301587</v>
      </c>
      <c r="FH16" s="117">
        <v>85.912698412698418</v>
      </c>
      <c r="FI16" s="2">
        <v>0.3968253968253968</v>
      </c>
      <c r="FJ16" s="2">
        <v>15.277777777777779</v>
      </c>
      <c r="FK16" s="117">
        <v>84.325396825396822</v>
      </c>
      <c r="FL16" s="2">
        <v>0</v>
      </c>
      <c r="FM16" s="2">
        <v>13.293650793650794</v>
      </c>
      <c r="FN16" s="117">
        <v>86.706349206349202</v>
      </c>
      <c r="FO16" s="117">
        <f t="shared" si="10"/>
        <v>-5.5555555555555571</v>
      </c>
      <c r="FP16" s="117">
        <f t="shared" si="9"/>
        <v>-3.9682539682539613</v>
      </c>
      <c r="FQ16" s="117">
        <f t="shared" si="11"/>
        <v>0.79365079365078373</v>
      </c>
      <c r="FR16" s="117">
        <f t="shared" si="12"/>
        <v>2.3809523809523796</v>
      </c>
      <c r="FS16" s="115">
        <v>425.39</v>
      </c>
      <c r="FT16" s="118">
        <v>429.08</v>
      </c>
      <c r="FU16" s="115">
        <v>434.25</v>
      </c>
      <c r="FV16" s="118">
        <v>441.64</v>
      </c>
      <c r="FW16" s="115">
        <v>421.91</v>
      </c>
      <c r="FX16" s="118">
        <v>430.72</v>
      </c>
      <c r="FY16" s="115">
        <v>419.7</v>
      </c>
      <c r="FZ16" s="118">
        <v>440.92</v>
      </c>
      <c r="GA16">
        <v>477.38701986754967</v>
      </c>
      <c r="GB16">
        <v>514.05672055427249</v>
      </c>
      <c r="GC16">
        <v>510.78324705882352</v>
      </c>
      <c r="GD16">
        <v>508.52100686498858</v>
      </c>
    </row>
    <row r="17" spans="1:186" x14ac:dyDescent="0.2">
      <c r="A17" s="28" t="s">
        <v>271</v>
      </c>
      <c r="B17" s="29">
        <v>1017</v>
      </c>
      <c r="C17">
        <v>-1</v>
      </c>
      <c r="D17" s="29">
        <v>0</v>
      </c>
      <c r="E17" s="29" t="s">
        <v>309</v>
      </c>
      <c r="G17" s="36" t="s">
        <v>321</v>
      </c>
      <c r="H17" s="30" t="s">
        <v>272</v>
      </c>
      <c r="I17" s="29">
        <v>1</v>
      </c>
      <c r="J17" s="29">
        <v>23</v>
      </c>
      <c r="K17" s="31">
        <v>33675</v>
      </c>
      <c r="L17" s="29" t="s">
        <v>273</v>
      </c>
      <c r="M17" s="56" t="s">
        <v>274</v>
      </c>
      <c r="N17" s="67" t="s">
        <v>275</v>
      </c>
      <c r="O17" s="33">
        <v>17</v>
      </c>
      <c r="P17" s="33">
        <v>8.6300000000000008</v>
      </c>
      <c r="Q17" s="33">
        <v>70</v>
      </c>
      <c r="R17" s="34">
        <v>1.8</v>
      </c>
      <c r="S17" s="48">
        <f t="shared" si="0"/>
        <v>21.604938271604937</v>
      </c>
      <c r="T17" s="15"/>
      <c r="U17" s="15"/>
      <c r="V17" s="22"/>
      <c r="W17" s="17"/>
      <c r="X17" s="47" t="e">
        <f t="shared" si="1"/>
        <v>#DIV/0!</v>
      </c>
      <c r="Y17" s="15"/>
      <c r="Z17" s="15"/>
      <c r="AA17" s="15"/>
      <c r="AB17" s="15"/>
      <c r="AC17" s="22"/>
      <c r="AD17" s="17"/>
      <c r="AE17" s="47" t="e">
        <f t="shared" si="2"/>
        <v>#DIV/0!</v>
      </c>
      <c r="AF17" s="15"/>
      <c r="AG17" s="15"/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61.9</v>
      </c>
      <c r="AV17" s="16">
        <v>2</v>
      </c>
      <c r="AW17" s="16"/>
      <c r="AX17" s="16"/>
      <c r="AY17" s="16"/>
      <c r="AZ17" s="16"/>
      <c r="BA17" s="16"/>
      <c r="BB17" s="16"/>
      <c r="BC17" s="16">
        <v>1</v>
      </c>
      <c r="BD17" s="16"/>
      <c r="BE17" s="16">
        <v>12</v>
      </c>
      <c r="BF17" s="16"/>
      <c r="BG17" s="16">
        <v>0</v>
      </c>
      <c r="BH17" s="16">
        <v>0</v>
      </c>
      <c r="BI17" s="16">
        <v>1</v>
      </c>
      <c r="BJ17" s="16"/>
      <c r="BK17" s="16">
        <v>12</v>
      </c>
      <c r="BL17" s="16"/>
      <c r="BM17" s="16">
        <v>1</v>
      </c>
      <c r="BN17" s="16">
        <v>0</v>
      </c>
      <c r="BO17" s="16"/>
      <c r="BP17" s="16"/>
      <c r="BQ17" s="16"/>
      <c r="BR17" s="16"/>
      <c r="BS17" s="16"/>
      <c r="BT17" s="16"/>
      <c r="BU17" s="16"/>
      <c r="BV17" s="16">
        <v>0</v>
      </c>
      <c r="BW17" s="16"/>
      <c r="BX17" s="16"/>
      <c r="BY17" s="16"/>
      <c r="BZ17" s="16">
        <v>0</v>
      </c>
      <c r="CA17" s="16"/>
      <c r="CB17" s="16"/>
      <c r="CC17" s="16"/>
      <c r="CD17" s="16">
        <v>0</v>
      </c>
      <c r="CE17" s="16"/>
      <c r="CF17" s="16"/>
      <c r="CG17" s="16"/>
      <c r="CH17" s="16">
        <v>0</v>
      </c>
      <c r="CI17" s="16"/>
      <c r="CJ17" s="16"/>
      <c r="CK17" s="16"/>
      <c r="CL17" s="16"/>
      <c r="CM17" s="16">
        <v>1</v>
      </c>
      <c r="CN17" s="16">
        <v>25</v>
      </c>
      <c r="CO17" s="16">
        <v>15</v>
      </c>
      <c r="CP17" s="16">
        <v>8</v>
      </c>
      <c r="CQ17" s="16">
        <v>1</v>
      </c>
      <c r="CR17" s="16">
        <v>0</v>
      </c>
      <c r="CS17" s="16"/>
      <c r="CT17" s="16"/>
      <c r="CU17" s="16"/>
      <c r="CV17" s="62"/>
      <c r="CW17" s="63"/>
      <c r="CX17" s="62"/>
      <c r="CY17" s="62"/>
      <c r="CZ17" s="63">
        <v>4</v>
      </c>
      <c r="DA17" s="62">
        <v>1</v>
      </c>
      <c r="DB17" s="62">
        <v>48</v>
      </c>
      <c r="DC17" s="62">
        <v>50</v>
      </c>
      <c r="DD17" s="69">
        <v>42260.958333333336</v>
      </c>
      <c r="DE17" s="69">
        <v>42261.291666666664</v>
      </c>
      <c r="DF17" s="59">
        <f t="shared" si="3"/>
        <v>0.33333333332848269</v>
      </c>
      <c r="DG17" s="6">
        <v>8</v>
      </c>
      <c r="DH17" s="35">
        <v>0</v>
      </c>
      <c r="DI17" s="6">
        <f t="shared" si="4"/>
        <v>8</v>
      </c>
      <c r="DJ17" s="22">
        <v>1</v>
      </c>
      <c r="DK17" s="22">
        <v>8</v>
      </c>
      <c r="DL17" s="71">
        <v>42257.916666666664</v>
      </c>
      <c r="DM17" s="71">
        <v>42258.291666666664</v>
      </c>
      <c r="DN17" s="59">
        <f t="shared" si="5"/>
        <v>0.375</v>
      </c>
      <c r="DO17" s="22">
        <v>9</v>
      </c>
      <c r="DP17" s="22">
        <v>0</v>
      </c>
      <c r="DQ17" s="6">
        <f t="shared" si="6"/>
        <v>9</v>
      </c>
      <c r="DR17" s="33">
        <v>0</v>
      </c>
      <c r="DS17" s="33">
        <v>8</v>
      </c>
      <c r="DT17" s="33">
        <v>2</v>
      </c>
      <c r="DU17" s="33">
        <v>2</v>
      </c>
      <c r="DV17" s="33">
        <v>6</v>
      </c>
      <c r="DW17" s="22">
        <v>2</v>
      </c>
      <c r="DX17" s="22">
        <v>1</v>
      </c>
      <c r="DY17" s="22">
        <v>3</v>
      </c>
      <c r="DZ17" s="22">
        <v>4</v>
      </c>
      <c r="EA17" s="22">
        <v>4</v>
      </c>
      <c r="EB17" s="62">
        <v>20</v>
      </c>
      <c r="EC17" s="62" t="s">
        <v>267</v>
      </c>
      <c r="ED17" s="29">
        <v>9</v>
      </c>
      <c r="EE17" s="66">
        <v>85</v>
      </c>
      <c r="EI17" s="29">
        <v>1</v>
      </c>
      <c r="EJ17" s="29">
        <v>7</v>
      </c>
      <c r="EK17" s="29">
        <v>1</v>
      </c>
      <c r="EL17" s="29">
        <v>0</v>
      </c>
      <c r="EM17" s="6">
        <f t="shared" si="7"/>
        <v>1</v>
      </c>
      <c r="EN17" s="36">
        <v>20</v>
      </c>
      <c r="ER17" s="36">
        <f t="shared" si="8"/>
        <v>0</v>
      </c>
      <c r="FA17" s="36" t="s">
        <v>321</v>
      </c>
      <c r="FC17" s="2">
        <v>0.59523809523809523</v>
      </c>
      <c r="FD17" s="2">
        <v>3.9682539682539684</v>
      </c>
      <c r="FE17" s="117">
        <v>95.436507936507937</v>
      </c>
      <c r="FF17" s="2">
        <v>0.99206349206349209</v>
      </c>
      <c r="FG17" s="2">
        <v>9.9206349206349209</v>
      </c>
      <c r="FH17" s="117">
        <v>89.087301587301582</v>
      </c>
      <c r="FI17" s="2">
        <v>0.79365079365079361</v>
      </c>
      <c r="FJ17" s="2">
        <v>8.5317460317460316</v>
      </c>
      <c r="FK17" s="117">
        <v>90.674603174603178</v>
      </c>
      <c r="FL17" s="2">
        <v>0.1984126984126984</v>
      </c>
      <c r="FM17" s="2">
        <v>11.111111111111111</v>
      </c>
      <c r="FN17" s="117">
        <v>88.69047619047619</v>
      </c>
      <c r="FO17" s="117">
        <f t="shared" si="10"/>
        <v>-4.7619047619047592</v>
      </c>
      <c r="FP17" s="117">
        <f t="shared" si="9"/>
        <v>-6.3492063492063551</v>
      </c>
      <c r="FQ17" s="117">
        <f t="shared" si="11"/>
        <v>-0.39682539682539186</v>
      </c>
      <c r="FR17" s="117">
        <f t="shared" si="12"/>
        <v>-1.9841269841269877</v>
      </c>
      <c r="FS17" s="115">
        <v>392</v>
      </c>
      <c r="FT17" s="118">
        <v>401.57</v>
      </c>
      <c r="FU17" s="115">
        <v>383.22</v>
      </c>
      <c r="FV17" s="118">
        <v>415.01</v>
      </c>
      <c r="FW17" s="115">
        <v>377.81</v>
      </c>
      <c r="FX17" s="118">
        <v>412.69</v>
      </c>
      <c r="FY17" s="115">
        <v>380.13</v>
      </c>
      <c r="FZ17" s="118">
        <v>419.39</v>
      </c>
      <c r="GA17">
        <v>420.77189189189187</v>
      </c>
      <c r="GB17">
        <v>465.84641425389759</v>
      </c>
      <c r="GC17">
        <v>455.13295404814005</v>
      </c>
      <c r="GD17">
        <v>472.86926174496642</v>
      </c>
    </row>
    <row r="18" spans="1:186" ht="15" customHeight="1" x14ac:dyDescent="0.2">
      <c r="A18" s="28" t="s">
        <v>271</v>
      </c>
      <c r="B18" s="29">
        <v>1018</v>
      </c>
      <c r="C18">
        <v>-1</v>
      </c>
      <c r="D18" s="29">
        <v>0</v>
      </c>
      <c r="E18" s="29" t="s">
        <v>310</v>
      </c>
      <c r="G18" s="36" t="s">
        <v>321</v>
      </c>
      <c r="H18" s="30" t="s">
        <v>281</v>
      </c>
      <c r="I18" s="29">
        <v>1</v>
      </c>
      <c r="J18" s="29">
        <v>28</v>
      </c>
      <c r="K18" s="31">
        <v>31892</v>
      </c>
      <c r="M18" s="56" t="s">
        <v>282</v>
      </c>
      <c r="N18" s="67" t="s">
        <v>283</v>
      </c>
      <c r="O18" s="33">
        <v>17</v>
      </c>
      <c r="P18" s="33">
        <v>8</v>
      </c>
      <c r="Q18" s="33">
        <v>71</v>
      </c>
      <c r="R18" s="34">
        <v>1.7</v>
      </c>
      <c r="S18" s="48">
        <f t="shared" si="0"/>
        <v>24.567474048442911</v>
      </c>
      <c r="T18" s="15"/>
      <c r="U18" s="15"/>
      <c r="V18" s="22"/>
      <c r="W18" s="17"/>
      <c r="X18" s="47" t="e">
        <f t="shared" si="1"/>
        <v>#DIV/0!</v>
      </c>
      <c r="Y18" s="15"/>
      <c r="Z18" s="15"/>
      <c r="AA18" s="15"/>
      <c r="AB18" s="15"/>
      <c r="AC18" s="22"/>
      <c r="AD18" s="17"/>
      <c r="AE18" s="47" t="e">
        <f t="shared" si="2"/>
        <v>#DIV/0!</v>
      </c>
      <c r="AF18" s="15"/>
      <c r="AG18" s="15"/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64.7</v>
      </c>
      <c r="AV18" s="16">
        <v>7</v>
      </c>
      <c r="AW18" s="16">
        <v>1</v>
      </c>
      <c r="AX18" s="16"/>
      <c r="AY18" s="16">
        <v>15</v>
      </c>
      <c r="AZ18" s="16"/>
      <c r="BA18" s="16">
        <v>1</v>
      </c>
      <c r="BB18" s="16">
        <v>0</v>
      </c>
      <c r="BC18" s="16">
        <v>1</v>
      </c>
      <c r="BD18" s="16"/>
      <c r="BE18" s="16">
        <v>18</v>
      </c>
      <c r="BF18" s="16"/>
      <c r="BG18" s="16">
        <v>0</v>
      </c>
      <c r="BH18" s="16">
        <v>0</v>
      </c>
      <c r="BI18" s="16">
        <v>1</v>
      </c>
      <c r="BJ18" s="16"/>
      <c r="BK18" s="16">
        <v>15</v>
      </c>
      <c r="BL18" s="16"/>
      <c r="BM18" s="16">
        <v>1</v>
      </c>
      <c r="BN18" s="16">
        <v>0</v>
      </c>
      <c r="BO18" s="16"/>
      <c r="BP18" s="16"/>
      <c r="BQ18" s="16"/>
      <c r="BR18" s="16"/>
      <c r="BS18" s="16"/>
      <c r="BT18" s="16"/>
      <c r="BU18" s="16"/>
      <c r="BV18" s="16">
        <v>0</v>
      </c>
      <c r="BW18" s="16"/>
      <c r="BX18" s="16"/>
      <c r="BY18" s="16"/>
      <c r="BZ18" s="16">
        <v>0</v>
      </c>
      <c r="CA18" s="16"/>
      <c r="CB18" s="16"/>
      <c r="CC18" s="16"/>
      <c r="CD18" s="16">
        <v>0</v>
      </c>
      <c r="CE18" s="16"/>
      <c r="CF18" s="16"/>
      <c r="CG18" s="16"/>
      <c r="CH18" s="16">
        <v>1</v>
      </c>
      <c r="CI18" s="16">
        <v>15</v>
      </c>
      <c r="CJ18" s="16">
        <v>7</v>
      </c>
      <c r="CK18" s="16">
        <v>21</v>
      </c>
      <c r="CL18" s="16">
        <v>1</v>
      </c>
      <c r="CM18" s="16">
        <v>1</v>
      </c>
      <c r="CN18" s="16">
        <v>2</v>
      </c>
      <c r="CO18" s="16">
        <v>18</v>
      </c>
      <c r="CP18" s="16">
        <v>1</v>
      </c>
      <c r="CQ18" s="16">
        <v>0</v>
      </c>
      <c r="CR18" s="16" t="s">
        <v>284</v>
      </c>
      <c r="CS18" s="16">
        <v>1</v>
      </c>
      <c r="CT18" s="16">
        <v>9</v>
      </c>
      <c r="CU18" s="16">
        <v>1</v>
      </c>
      <c r="CV18" s="62"/>
      <c r="CW18" s="63">
        <v>0</v>
      </c>
      <c r="CX18" s="62">
        <v>0</v>
      </c>
      <c r="CY18" s="62"/>
      <c r="CZ18" s="63">
        <v>3</v>
      </c>
      <c r="DA18" s="62">
        <v>1</v>
      </c>
      <c r="DB18" s="62">
        <v>53</v>
      </c>
      <c r="DC18" s="62">
        <v>75</v>
      </c>
      <c r="DD18" s="69"/>
      <c r="DE18" s="69"/>
      <c r="DF18" s="59">
        <f t="shared" si="3"/>
        <v>0</v>
      </c>
      <c r="DG18" s="6"/>
      <c r="DH18" s="35"/>
      <c r="DI18" s="6">
        <f t="shared" si="4"/>
        <v>0</v>
      </c>
      <c r="DJ18" s="22"/>
      <c r="DK18" s="22"/>
      <c r="DL18" s="71">
        <v>42528.125</v>
      </c>
      <c r="DM18" s="71">
        <v>42528.5</v>
      </c>
      <c r="DN18" s="59">
        <f t="shared" si="5"/>
        <v>0.375</v>
      </c>
      <c r="DO18" s="22">
        <v>9</v>
      </c>
      <c r="DP18" s="22">
        <v>0</v>
      </c>
      <c r="DQ18" s="6">
        <f t="shared" si="6"/>
        <v>9</v>
      </c>
      <c r="DR18" s="33">
        <v>0</v>
      </c>
      <c r="DS18" s="33">
        <v>7</v>
      </c>
      <c r="DT18" s="33"/>
      <c r="DU18" s="33"/>
      <c r="DV18" s="33"/>
      <c r="DW18" s="22"/>
      <c r="DX18" s="22">
        <v>1</v>
      </c>
      <c r="DY18" s="22">
        <v>0</v>
      </c>
      <c r="DZ18" s="22">
        <v>1</v>
      </c>
      <c r="EA18" s="22">
        <v>0</v>
      </c>
      <c r="EB18" s="62">
        <v>12</v>
      </c>
      <c r="EC18" s="62" t="s">
        <v>285</v>
      </c>
      <c r="ED18" s="29">
        <v>14</v>
      </c>
      <c r="EE18" s="66">
        <v>86</v>
      </c>
      <c r="EI18" s="29">
        <v>1</v>
      </c>
      <c r="EJ18" s="29">
        <v>7</v>
      </c>
      <c r="EK18" s="29">
        <v>0</v>
      </c>
      <c r="EL18" s="29">
        <v>15</v>
      </c>
      <c r="EM18" s="6">
        <f t="shared" si="7"/>
        <v>0.25</v>
      </c>
      <c r="EN18" s="36">
        <v>14</v>
      </c>
      <c r="EO18" s="36">
        <v>13</v>
      </c>
      <c r="EP18" s="36">
        <v>16</v>
      </c>
      <c r="EQ18" s="36">
        <v>17</v>
      </c>
      <c r="ER18" s="36">
        <f t="shared" si="8"/>
        <v>46</v>
      </c>
      <c r="FA18" s="36" t="s">
        <v>321</v>
      </c>
      <c r="FC18" s="2">
        <v>0</v>
      </c>
      <c r="FD18" s="2">
        <v>2.3809523809523809</v>
      </c>
      <c r="FE18" s="117">
        <v>97.61904761904762</v>
      </c>
      <c r="FF18" s="2">
        <v>0.3968253968253968</v>
      </c>
      <c r="FG18" s="2">
        <v>3.373015873015873</v>
      </c>
      <c r="FH18" s="117">
        <v>96.230158730158735</v>
      </c>
      <c r="FI18" s="2">
        <v>0</v>
      </c>
      <c r="FJ18" s="2">
        <v>3.9682539682539684</v>
      </c>
      <c r="FK18" s="117">
        <v>96.031746031746039</v>
      </c>
      <c r="FL18" s="2">
        <v>0.1984126984126984</v>
      </c>
      <c r="FM18" s="2">
        <v>3.5714285714285716</v>
      </c>
      <c r="FN18" s="117">
        <v>96.230158730158735</v>
      </c>
      <c r="FO18" s="117">
        <f t="shared" si="10"/>
        <v>-1.5873015873015817</v>
      </c>
      <c r="FP18" s="117">
        <f t="shared" si="9"/>
        <v>-1.3888888888888857</v>
      </c>
      <c r="FQ18" s="117">
        <f t="shared" si="11"/>
        <v>0</v>
      </c>
      <c r="FR18" s="117">
        <f t="shared" si="12"/>
        <v>0.19841269841269593</v>
      </c>
      <c r="FS18" s="115">
        <v>427.17</v>
      </c>
      <c r="FT18" s="118">
        <v>415.21</v>
      </c>
      <c r="FU18" s="115">
        <v>420.76</v>
      </c>
      <c r="FV18" s="118">
        <v>429.84</v>
      </c>
      <c r="FW18" s="115">
        <v>380.45</v>
      </c>
      <c r="FX18" s="118">
        <v>414.89</v>
      </c>
      <c r="FY18" s="115">
        <v>391.22</v>
      </c>
      <c r="FZ18" s="118">
        <v>416.64</v>
      </c>
      <c r="GA18">
        <v>425.33707317073168</v>
      </c>
      <c r="GB18">
        <v>446.67909278350515</v>
      </c>
      <c r="GC18">
        <v>432.03421487603305</v>
      </c>
      <c r="GD18">
        <v>432.96197938144326</v>
      </c>
    </row>
    <row r="19" spans="1:186" s="29" customFormat="1" x14ac:dyDescent="0.2">
      <c r="A19" s="28" t="s">
        <v>271</v>
      </c>
      <c r="B19" s="29">
        <v>1021</v>
      </c>
      <c r="C19">
        <v>0</v>
      </c>
      <c r="E19" s="29" t="s">
        <v>310</v>
      </c>
      <c r="G19" s="29" t="s">
        <v>321</v>
      </c>
      <c r="H19" s="30" t="s">
        <v>290</v>
      </c>
      <c r="I19" s="29">
        <v>1</v>
      </c>
      <c r="J19" s="29">
        <v>27</v>
      </c>
      <c r="K19" s="101">
        <v>32184</v>
      </c>
      <c r="L19" s="29" t="s">
        <v>291</v>
      </c>
      <c r="M19" s="56" t="s">
        <v>292</v>
      </c>
      <c r="N19" s="102" t="s">
        <v>293</v>
      </c>
      <c r="O19" s="33">
        <v>18</v>
      </c>
      <c r="P19" s="33">
        <v>8</v>
      </c>
      <c r="Q19" s="33">
        <v>79</v>
      </c>
      <c r="R19" s="34">
        <v>1.7</v>
      </c>
      <c r="S19" s="48">
        <f t="shared" si="0"/>
        <v>27.335640138408309</v>
      </c>
      <c r="T19" s="15"/>
      <c r="U19" s="15"/>
      <c r="V19" s="22"/>
      <c r="W19" s="17"/>
      <c r="X19" s="47" t="e">
        <f t="shared" si="1"/>
        <v>#DIV/0!</v>
      </c>
      <c r="Y19" s="15"/>
      <c r="Z19" s="15"/>
      <c r="AA19" s="15"/>
      <c r="AB19" s="15"/>
      <c r="AC19" s="22"/>
      <c r="AD19" s="17"/>
      <c r="AE19" s="47" t="e">
        <f t="shared" si="2"/>
        <v>#DIV/0!</v>
      </c>
      <c r="AF19" s="15"/>
      <c r="AG19" s="15"/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91</v>
      </c>
      <c r="AV19" s="16">
        <v>7</v>
      </c>
      <c r="AW19" s="16"/>
      <c r="AX19" s="16"/>
      <c r="AY19" s="16"/>
      <c r="AZ19" s="16"/>
      <c r="BA19" s="16"/>
      <c r="BB19" s="16"/>
      <c r="BC19" s="16">
        <v>1</v>
      </c>
      <c r="BD19" s="16"/>
      <c r="BE19" s="16">
        <v>19</v>
      </c>
      <c r="BF19" s="16"/>
      <c r="BG19" s="16">
        <v>1</v>
      </c>
      <c r="BH19" s="16">
        <v>0</v>
      </c>
      <c r="BI19" s="16">
        <v>1</v>
      </c>
      <c r="BJ19" s="16"/>
      <c r="BK19" s="16">
        <v>18</v>
      </c>
      <c r="BL19" s="16"/>
      <c r="BM19" s="16">
        <v>1</v>
      </c>
      <c r="BN19" s="16">
        <v>0</v>
      </c>
      <c r="BO19" s="16"/>
      <c r="BP19" s="16"/>
      <c r="BQ19" s="16"/>
      <c r="BR19" s="16"/>
      <c r="BS19" s="16"/>
      <c r="BT19" s="16"/>
      <c r="BU19" s="16"/>
      <c r="BV19" s="16">
        <v>0</v>
      </c>
      <c r="BW19" s="16"/>
      <c r="BX19" s="16"/>
      <c r="BY19" s="16"/>
      <c r="BZ19" s="16">
        <v>0</v>
      </c>
      <c r="CA19" s="16"/>
      <c r="CB19" s="16"/>
      <c r="CC19" s="16"/>
      <c r="CD19" s="16">
        <v>0</v>
      </c>
      <c r="CE19" s="16"/>
      <c r="CF19" s="16"/>
      <c r="CG19" s="16"/>
      <c r="CH19" s="16">
        <v>1</v>
      </c>
      <c r="CI19" s="16">
        <v>90</v>
      </c>
      <c r="CJ19" s="16">
        <v>23</v>
      </c>
      <c r="CK19" s="16">
        <v>1</v>
      </c>
      <c r="CL19" s="16">
        <v>0</v>
      </c>
      <c r="CM19" s="16">
        <v>1</v>
      </c>
      <c r="CN19" s="16">
        <v>30</v>
      </c>
      <c r="CO19" s="16">
        <v>19</v>
      </c>
      <c r="CP19" s="16">
        <v>8</v>
      </c>
      <c r="CQ19" s="16">
        <v>1</v>
      </c>
      <c r="CR19" s="16">
        <v>0</v>
      </c>
      <c r="CS19" s="16"/>
      <c r="CT19" s="16"/>
      <c r="CU19" s="16"/>
      <c r="CV19" s="62">
        <v>0</v>
      </c>
      <c r="CW19" s="63">
        <v>0</v>
      </c>
      <c r="CX19" s="62">
        <v>0</v>
      </c>
      <c r="CY19" s="62">
        <v>1</v>
      </c>
      <c r="CZ19" s="63">
        <v>9</v>
      </c>
      <c r="DA19" s="62">
        <v>2</v>
      </c>
      <c r="DB19" s="62">
        <v>52</v>
      </c>
      <c r="DC19" s="62">
        <v>75</v>
      </c>
      <c r="DD19" s="69">
        <v>42394.895833333336</v>
      </c>
      <c r="DE19" s="69">
        <v>42395.1875</v>
      </c>
      <c r="DF19" s="95">
        <f t="shared" si="3"/>
        <v>0.29166666666424135</v>
      </c>
      <c r="DG19" s="6">
        <v>7</v>
      </c>
      <c r="DH19" s="35">
        <v>0</v>
      </c>
      <c r="DI19" s="6">
        <f t="shared" si="4"/>
        <v>7</v>
      </c>
      <c r="DJ19" s="22">
        <v>0</v>
      </c>
      <c r="DK19" s="22">
        <v>6.5</v>
      </c>
      <c r="DL19" s="71">
        <v>42393.875</v>
      </c>
      <c r="DM19" s="71">
        <v>42394.166666666664</v>
      </c>
      <c r="DN19" s="95">
        <f t="shared" si="5"/>
        <v>0.29166666666424135</v>
      </c>
      <c r="DO19" s="22">
        <v>7</v>
      </c>
      <c r="DP19" s="22">
        <v>0</v>
      </c>
      <c r="DQ19" s="6">
        <f t="shared" si="6"/>
        <v>7</v>
      </c>
      <c r="DR19" s="33">
        <v>0</v>
      </c>
      <c r="DS19" s="33">
        <v>6.5</v>
      </c>
      <c r="DT19" s="33">
        <v>2</v>
      </c>
      <c r="DU19" s="33">
        <v>2</v>
      </c>
      <c r="DV19" s="33">
        <v>5</v>
      </c>
      <c r="DW19" s="22">
        <v>3</v>
      </c>
      <c r="DX19" s="22">
        <v>2</v>
      </c>
      <c r="DY19" s="22">
        <v>1</v>
      </c>
      <c r="DZ19" s="22">
        <v>2</v>
      </c>
      <c r="EA19" s="22">
        <v>3.5</v>
      </c>
      <c r="EB19" s="62">
        <v>16</v>
      </c>
      <c r="EC19" s="62" t="s">
        <v>285</v>
      </c>
      <c r="ED19" s="29">
        <v>8</v>
      </c>
      <c r="EE19" s="29">
        <v>98</v>
      </c>
      <c r="EI19" s="29">
        <v>1</v>
      </c>
      <c r="EJ19" s="29">
        <v>7</v>
      </c>
      <c r="EK19" s="29">
        <v>5</v>
      </c>
      <c r="EL19" s="29">
        <v>0</v>
      </c>
      <c r="EM19" s="6">
        <f t="shared" si="7"/>
        <v>5</v>
      </c>
      <c r="EN19" s="29">
        <v>21</v>
      </c>
      <c r="ER19" s="29">
        <f t="shared" si="8"/>
        <v>0</v>
      </c>
      <c r="ET19" s="29">
        <v>9</v>
      </c>
      <c r="EV19" s="29">
        <v>6</v>
      </c>
      <c r="EX19" s="29">
        <v>15</v>
      </c>
      <c r="FA19" s="29" t="s">
        <v>321</v>
      </c>
      <c r="FC19" s="2">
        <v>0.59523809523809523</v>
      </c>
      <c r="FD19" s="2">
        <v>11.706349206349206</v>
      </c>
      <c r="FE19" s="117">
        <v>87.698412698412696</v>
      </c>
      <c r="FF19" s="2">
        <v>0.3968253968253968</v>
      </c>
      <c r="FG19" s="2">
        <v>15.277777777777779</v>
      </c>
      <c r="FH19" s="117">
        <v>84.325396825396822</v>
      </c>
      <c r="FI19" s="2">
        <v>0.1984126984126984</v>
      </c>
      <c r="FJ19" s="2">
        <v>18.055555555555557</v>
      </c>
      <c r="FK19" s="117">
        <v>81.746031746031747</v>
      </c>
      <c r="FL19" s="2">
        <v>0.1984126984126984</v>
      </c>
      <c r="FM19" s="2">
        <v>17.261904761904763</v>
      </c>
      <c r="FN19" s="117">
        <v>82.539682539682545</v>
      </c>
      <c r="FO19" s="117">
        <f t="shared" si="10"/>
        <v>-5.952380952380949</v>
      </c>
      <c r="FP19" s="117">
        <f t="shared" si="9"/>
        <v>-3.3730158730158735</v>
      </c>
      <c r="FQ19" s="117">
        <f t="shared" si="11"/>
        <v>-1.7857142857142776</v>
      </c>
      <c r="FR19" s="117">
        <f t="shared" si="12"/>
        <v>0.79365079365079794</v>
      </c>
      <c r="FS19" s="115">
        <v>361.46</v>
      </c>
      <c r="FT19" s="118">
        <v>405.22</v>
      </c>
      <c r="FU19" s="115">
        <v>383.66</v>
      </c>
      <c r="FV19" s="118">
        <v>410.89</v>
      </c>
      <c r="FW19" s="115">
        <v>376.05</v>
      </c>
      <c r="FX19" s="118">
        <v>409.92</v>
      </c>
      <c r="FY19" s="115">
        <v>372.62</v>
      </c>
      <c r="FZ19" s="118">
        <v>405.56</v>
      </c>
      <c r="GA19">
        <v>462.060814479638</v>
      </c>
      <c r="GB19">
        <v>487.2672</v>
      </c>
      <c r="GC19">
        <v>501.45553398058252</v>
      </c>
      <c r="GD19">
        <v>491.35153846153844</v>
      </c>
    </row>
    <row r="20" spans="1:186" x14ac:dyDescent="0.2">
      <c r="A20" s="73" t="s">
        <v>271</v>
      </c>
      <c r="B20" s="74">
        <v>1022</v>
      </c>
      <c r="C20">
        <v>1</v>
      </c>
      <c r="D20" s="74"/>
      <c r="E20" s="74" t="s">
        <v>310</v>
      </c>
      <c r="F20" s="36" t="s">
        <v>321</v>
      </c>
      <c r="G20" s="36" t="s">
        <v>321</v>
      </c>
      <c r="H20" s="75" t="s">
        <v>300</v>
      </c>
      <c r="I20" s="74">
        <v>1</v>
      </c>
      <c r="J20" s="74">
        <v>22</v>
      </c>
      <c r="K20" s="76">
        <v>34042</v>
      </c>
      <c r="L20" s="74" t="s">
        <v>301</v>
      </c>
      <c r="M20" s="77" t="s">
        <v>302</v>
      </c>
      <c r="N20" s="78" t="s">
        <v>303</v>
      </c>
      <c r="O20" s="79">
        <v>14</v>
      </c>
      <c r="P20" s="79">
        <v>9.1</v>
      </c>
      <c r="Q20" s="79">
        <v>62.5</v>
      </c>
      <c r="R20" s="80">
        <v>1.67</v>
      </c>
      <c r="S20" s="81">
        <f t="shared" si="0"/>
        <v>22.410269281795692</v>
      </c>
      <c r="T20" s="82"/>
      <c r="U20" s="82"/>
      <c r="V20" s="83"/>
      <c r="W20" s="84"/>
      <c r="X20" s="85" t="e">
        <f t="shared" si="1"/>
        <v>#DIV/0!</v>
      </c>
      <c r="Y20" s="82"/>
      <c r="Z20" s="82"/>
      <c r="AA20" s="82"/>
      <c r="AB20" s="82"/>
      <c r="AC20" s="83"/>
      <c r="AD20" s="84"/>
      <c r="AE20" s="85" t="e">
        <f t="shared" si="2"/>
        <v>#DIV/0!</v>
      </c>
      <c r="AF20" s="82"/>
      <c r="AG20" s="82"/>
      <c r="AH20" s="86">
        <v>0</v>
      </c>
      <c r="AI20" s="86">
        <v>0</v>
      </c>
      <c r="AJ20" s="86">
        <v>0</v>
      </c>
      <c r="AK20" s="86">
        <v>0</v>
      </c>
      <c r="AL20" s="86">
        <v>0</v>
      </c>
      <c r="AM20" s="86">
        <v>0</v>
      </c>
      <c r="AN20" s="86">
        <v>0</v>
      </c>
      <c r="AO20" s="86">
        <v>0</v>
      </c>
      <c r="AP20" s="86">
        <v>0</v>
      </c>
      <c r="AQ20" s="86">
        <v>0</v>
      </c>
      <c r="AR20" s="86">
        <v>0</v>
      </c>
      <c r="AS20" s="86">
        <v>0</v>
      </c>
      <c r="AT20" s="86">
        <v>0</v>
      </c>
      <c r="AU20" s="86">
        <v>100</v>
      </c>
      <c r="AV20" s="86">
        <v>0</v>
      </c>
      <c r="AW20" s="86"/>
      <c r="AX20" s="86"/>
      <c r="AY20" s="86"/>
      <c r="AZ20" s="86"/>
      <c r="BA20" s="86"/>
      <c r="BB20" s="86"/>
      <c r="BC20" s="86">
        <v>1</v>
      </c>
      <c r="BD20" s="86"/>
      <c r="BE20" s="86">
        <v>16</v>
      </c>
      <c r="BF20" s="86"/>
      <c r="BG20" s="86">
        <v>1</v>
      </c>
      <c r="BH20" s="86">
        <v>0</v>
      </c>
      <c r="BI20" s="86">
        <v>1</v>
      </c>
      <c r="BJ20" s="86"/>
      <c r="BK20" s="86">
        <v>13</v>
      </c>
      <c r="BL20" s="86"/>
      <c r="BM20" s="86">
        <v>1</v>
      </c>
      <c r="BN20" s="86">
        <v>0</v>
      </c>
      <c r="BO20" s="86"/>
      <c r="BP20" s="86"/>
      <c r="BQ20" s="86"/>
      <c r="BR20" s="86"/>
      <c r="BS20" s="86"/>
      <c r="BT20" s="86"/>
      <c r="BU20" s="86"/>
      <c r="BV20" s="86">
        <v>0</v>
      </c>
      <c r="BW20" s="86"/>
      <c r="BX20" s="86"/>
      <c r="BY20" s="86"/>
      <c r="BZ20" s="86">
        <v>0</v>
      </c>
      <c r="CA20" s="86"/>
      <c r="CB20" s="86"/>
      <c r="CC20" s="86"/>
      <c r="CD20" s="86">
        <v>0</v>
      </c>
      <c r="CE20" s="86"/>
      <c r="CF20" s="86"/>
      <c r="CG20" s="86"/>
      <c r="CH20" s="86">
        <v>0</v>
      </c>
      <c r="CI20" s="86"/>
      <c r="CJ20" s="86"/>
      <c r="CK20" s="86"/>
      <c r="CL20" s="86"/>
      <c r="CM20" s="86">
        <v>1</v>
      </c>
      <c r="CN20" s="86">
        <v>20</v>
      </c>
      <c r="CO20" s="86">
        <v>18</v>
      </c>
      <c r="CP20" s="86">
        <v>4</v>
      </c>
      <c r="CQ20" s="86">
        <v>1</v>
      </c>
      <c r="CR20" s="86">
        <v>0</v>
      </c>
      <c r="CS20" s="86"/>
      <c r="CT20" s="86"/>
      <c r="CU20" s="86"/>
      <c r="CV20" s="87">
        <v>0</v>
      </c>
      <c r="CW20" s="88">
        <v>0</v>
      </c>
      <c r="CX20" s="87"/>
      <c r="CY20" s="87"/>
      <c r="CZ20" s="88">
        <v>5</v>
      </c>
      <c r="DA20" s="87">
        <v>6</v>
      </c>
      <c r="DB20" s="87">
        <v>37</v>
      </c>
      <c r="DC20" s="87">
        <v>25</v>
      </c>
      <c r="DD20" s="89">
        <v>42393.958333333336</v>
      </c>
      <c r="DE20" s="89">
        <v>42394.333333333336</v>
      </c>
      <c r="DF20" s="90">
        <f t="shared" si="3"/>
        <v>0.375</v>
      </c>
      <c r="DG20" s="91">
        <v>9</v>
      </c>
      <c r="DH20" s="92">
        <v>0</v>
      </c>
      <c r="DI20" s="91">
        <f t="shared" si="4"/>
        <v>9</v>
      </c>
      <c r="DJ20" s="83">
        <v>0</v>
      </c>
      <c r="DK20" s="83">
        <v>7</v>
      </c>
      <c r="DL20" s="93">
        <v>42395</v>
      </c>
      <c r="DM20" s="93">
        <v>42395.375</v>
      </c>
      <c r="DN20" s="90">
        <f t="shared" si="5"/>
        <v>0.375</v>
      </c>
      <c r="DO20" s="83">
        <v>9</v>
      </c>
      <c r="DP20" s="83">
        <v>0</v>
      </c>
      <c r="DQ20" s="91">
        <f t="shared" si="6"/>
        <v>9</v>
      </c>
      <c r="DR20" s="79">
        <v>1</v>
      </c>
      <c r="DS20" s="79">
        <v>7</v>
      </c>
      <c r="DT20" s="79">
        <v>2</v>
      </c>
      <c r="DU20" s="79">
        <v>4</v>
      </c>
      <c r="DV20" s="79">
        <v>3.5</v>
      </c>
      <c r="DW20" s="83">
        <v>1.5</v>
      </c>
      <c r="DX20" s="83">
        <v>3.5</v>
      </c>
      <c r="DY20" s="83">
        <v>2.5</v>
      </c>
      <c r="DZ20" s="83">
        <v>4</v>
      </c>
      <c r="EA20" s="83">
        <v>2.5</v>
      </c>
      <c r="EB20" s="87">
        <v>18</v>
      </c>
      <c r="EC20" s="87" t="s">
        <v>267</v>
      </c>
      <c r="ED20" s="74">
        <v>10</v>
      </c>
      <c r="EE20" s="94">
        <v>118</v>
      </c>
      <c r="EF20" s="74"/>
      <c r="EG20" s="74"/>
      <c r="EH20" s="74"/>
      <c r="EI20" s="74">
        <v>1</v>
      </c>
      <c r="EJ20" s="74">
        <v>7</v>
      </c>
      <c r="EK20" s="74">
        <v>0</v>
      </c>
      <c r="EL20" s="74">
        <v>30</v>
      </c>
      <c r="EM20" s="91">
        <f t="shared" si="7"/>
        <v>0.5</v>
      </c>
      <c r="EN20" s="36">
        <v>14</v>
      </c>
      <c r="ER20" s="36">
        <f t="shared" si="8"/>
        <v>0</v>
      </c>
      <c r="ET20" s="36">
        <v>6</v>
      </c>
      <c r="EV20" s="36">
        <v>6</v>
      </c>
      <c r="EX20" s="36">
        <v>12</v>
      </c>
      <c r="EZ20" s="36" t="s">
        <v>321</v>
      </c>
      <c r="FA20" s="36" t="s">
        <v>321</v>
      </c>
      <c r="FC20" s="2">
        <v>0.1984126984126984</v>
      </c>
      <c r="FD20" s="2">
        <v>5.753968253968254</v>
      </c>
      <c r="FE20" s="117">
        <v>94.047619047619051</v>
      </c>
      <c r="FF20" s="2">
        <v>0.99206349206349209</v>
      </c>
      <c r="FG20" s="2">
        <v>11.904761904761905</v>
      </c>
      <c r="FH20" s="117">
        <v>87.103174603174608</v>
      </c>
      <c r="FI20" s="2">
        <v>0.99206349206349209</v>
      </c>
      <c r="FJ20" s="2">
        <v>12.896825396825397</v>
      </c>
      <c r="FK20" s="117">
        <v>86.111111111111114</v>
      </c>
      <c r="FL20" s="2">
        <v>0.59523809523809523</v>
      </c>
      <c r="FM20" s="2">
        <v>17.857142857142858</v>
      </c>
      <c r="FN20" s="117">
        <v>81.547619047619051</v>
      </c>
      <c r="FO20" s="117">
        <f t="shared" si="10"/>
        <v>-7.9365079365079367</v>
      </c>
      <c r="FP20" s="117">
        <f t="shared" si="9"/>
        <v>-6.9444444444444429</v>
      </c>
      <c r="FQ20" s="117">
        <f t="shared" si="11"/>
        <v>-5.5555555555555571</v>
      </c>
      <c r="FR20" s="117">
        <f t="shared" si="12"/>
        <v>-4.5634920634920633</v>
      </c>
      <c r="FS20" s="115">
        <v>398.76</v>
      </c>
      <c r="FT20" s="118">
        <v>400.6</v>
      </c>
      <c r="FU20" s="115">
        <v>403.53</v>
      </c>
      <c r="FV20" s="118">
        <v>425.96</v>
      </c>
      <c r="FW20" s="115">
        <v>405.75</v>
      </c>
      <c r="FX20" s="118">
        <v>421.21</v>
      </c>
      <c r="FY20" s="115">
        <v>407.79</v>
      </c>
      <c r="FZ20" s="118">
        <v>433.99</v>
      </c>
      <c r="GA20">
        <v>425.95443037974684</v>
      </c>
      <c r="GB20">
        <v>489.02924829157172</v>
      </c>
      <c r="GC20">
        <v>489.14709677419353</v>
      </c>
      <c r="GD20">
        <v>532.19211678832119</v>
      </c>
    </row>
    <row r="21" spans="1:186" x14ac:dyDescent="0.2">
      <c r="A21" s="28" t="s">
        <v>271</v>
      </c>
      <c r="B21" s="29">
        <v>1023</v>
      </c>
      <c r="C21">
        <v>1</v>
      </c>
      <c r="D21" s="29"/>
      <c r="E21" s="29" t="s">
        <v>308</v>
      </c>
      <c r="G21" s="36" t="s">
        <v>310</v>
      </c>
      <c r="H21" s="30" t="s">
        <v>304</v>
      </c>
      <c r="I21" s="29">
        <v>1</v>
      </c>
      <c r="J21" s="29">
        <v>26</v>
      </c>
      <c r="K21" s="31">
        <v>32603</v>
      </c>
      <c r="L21" s="29" t="s">
        <v>305</v>
      </c>
      <c r="N21" s="67" t="s">
        <v>306</v>
      </c>
      <c r="O21" s="33">
        <v>17</v>
      </c>
      <c r="P21" s="33">
        <v>8.5</v>
      </c>
      <c r="Q21" s="33">
        <v>55</v>
      </c>
      <c r="R21" s="34">
        <v>1.67</v>
      </c>
      <c r="S21" s="48">
        <f t="shared" si="0"/>
        <v>19.721036967980208</v>
      </c>
      <c r="T21" s="15"/>
      <c r="U21" s="15"/>
      <c r="V21" s="22"/>
      <c r="W21" s="17"/>
      <c r="X21" s="47" t="e">
        <f t="shared" si="1"/>
        <v>#DIV/0!</v>
      </c>
      <c r="Y21" s="15"/>
      <c r="Z21" s="15"/>
      <c r="AA21" s="15"/>
      <c r="AB21" s="15"/>
      <c r="AC21" s="22"/>
      <c r="AD21" s="17"/>
      <c r="AE21" s="47" t="e">
        <f t="shared" si="2"/>
        <v>#DIV/0!</v>
      </c>
      <c r="AF21" s="15"/>
      <c r="AG21" s="15"/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90</v>
      </c>
      <c r="AV21" s="16">
        <v>4</v>
      </c>
      <c r="AW21" s="16"/>
      <c r="AX21" s="16"/>
      <c r="AY21" s="16"/>
      <c r="AZ21" s="16"/>
      <c r="BA21" s="16"/>
      <c r="BB21" s="16"/>
      <c r="BC21" s="16">
        <v>1</v>
      </c>
      <c r="BD21" s="16"/>
      <c r="BE21" s="16">
        <v>13</v>
      </c>
      <c r="BF21" s="16"/>
      <c r="BG21" s="16">
        <v>0</v>
      </c>
      <c r="BH21" s="16">
        <v>0</v>
      </c>
      <c r="BI21" s="16">
        <v>1</v>
      </c>
      <c r="BJ21" s="16"/>
      <c r="BK21" s="16">
        <v>13</v>
      </c>
      <c r="BL21" s="16"/>
      <c r="BM21" s="16">
        <v>0</v>
      </c>
      <c r="BN21" s="16">
        <v>1</v>
      </c>
      <c r="BO21" s="16">
        <v>2</v>
      </c>
      <c r="BP21" s="16">
        <v>16</v>
      </c>
      <c r="BQ21" s="16"/>
      <c r="BR21" s="16"/>
      <c r="BS21" s="16"/>
      <c r="BT21" s="16"/>
      <c r="BU21" s="16"/>
      <c r="BV21" s="16">
        <v>0</v>
      </c>
      <c r="BW21" s="16"/>
      <c r="BX21" s="16"/>
      <c r="BY21" s="16"/>
      <c r="BZ21" s="16">
        <v>0</v>
      </c>
      <c r="CA21" s="16"/>
      <c r="CB21" s="16"/>
      <c r="CC21" s="16"/>
      <c r="CD21" s="16">
        <v>0</v>
      </c>
      <c r="CE21" s="16"/>
      <c r="CF21" s="16"/>
      <c r="CG21" s="16"/>
      <c r="CH21" s="16">
        <v>1</v>
      </c>
      <c r="CI21" s="16">
        <v>5</v>
      </c>
      <c r="CJ21" s="16">
        <v>17</v>
      </c>
      <c r="CK21" s="16">
        <v>2</v>
      </c>
      <c r="CL21" s="16">
        <v>0</v>
      </c>
      <c r="CM21" s="16">
        <v>1</v>
      </c>
      <c r="CN21" s="16">
        <v>1</v>
      </c>
      <c r="CO21" s="16">
        <v>16</v>
      </c>
      <c r="CP21" s="16">
        <v>1</v>
      </c>
      <c r="CQ21" s="16">
        <v>0</v>
      </c>
      <c r="CR21" s="16" t="s">
        <v>307</v>
      </c>
      <c r="CS21" s="16">
        <v>1</v>
      </c>
      <c r="CT21" s="16">
        <v>16</v>
      </c>
      <c r="CU21" s="16">
        <v>1</v>
      </c>
      <c r="CV21" s="62"/>
      <c r="CW21" s="63"/>
      <c r="CX21" s="62"/>
      <c r="CY21" s="62"/>
      <c r="CZ21" s="63">
        <v>8</v>
      </c>
      <c r="DA21" s="62">
        <v>3</v>
      </c>
      <c r="DB21" s="62">
        <v>46</v>
      </c>
      <c r="DC21" s="62">
        <v>50</v>
      </c>
      <c r="DD21" s="69">
        <v>42432.979166666664</v>
      </c>
      <c r="DE21" s="69">
        <v>42433.291666666664</v>
      </c>
      <c r="DF21" s="95">
        <f t="shared" si="3"/>
        <v>0.3125</v>
      </c>
      <c r="DG21" s="6">
        <v>7</v>
      </c>
      <c r="DH21" s="35">
        <v>30</v>
      </c>
      <c r="DI21" s="6">
        <f t="shared" si="4"/>
        <v>7.5</v>
      </c>
      <c r="DJ21" s="22">
        <v>1</v>
      </c>
      <c r="DK21" s="22">
        <v>9</v>
      </c>
      <c r="DL21" s="69">
        <v>42430.958333333336</v>
      </c>
      <c r="DM21" s="69">
        <v>42431.375</v>
      </c>
      <c r="DN21" s="59">
        <f t="shared" si="5"/>
        <v>0.41666666666424135</v>
      </c>
      <c r="DO21" s="6">
        <v>10</v>
      </c>
      <c r="DP21" s="35">
        <v>0</v>
      </c>
      <c r="DQ21" s="91">
        <f t="shared" si="6"/>
        <v>10</v>
      </c>
      <c r="DR21" s="22">
        <v>2</v>
      </c>
      <c r="DS21" s="22">
        <v>8</v>
      </c>
      <c r="DT21" s="33">
        <v>4</v>
      </c>
      <c r="DU21" s="33">
        <v>4</v>
      </c>
      <c r="DV21" s="33">
        <v>6</v>
      </c>
      <c r="DW21" s="22">
        <v>2</v>
      </c>
      <c r="DX21" s="22">
        <v>3</v>
      </c>
      <c r="DY21" s="22">
        <v>5</v>
      </c>
      <c r="DZ21" s="22">
        <v>1</v>
      </c>
      <c r="EA21" s="22">
        <v>1.5</v>
      </c>
      <c r="EB21" s="62">
        <v>11</v>
      </c>
      <c r="EC21" s="62" t="s">
        <v>311</v>
      </c>
      <c r="ED21" s="29">
        <v>9</v>
      </c>
      <c r="EE21" s="66">
        <v>104</v>
      </c>
      <c r="EI21" s="29">
        <v>1</v>
      </c>
      <c r="EJ21" s="29">
        <v>7</v>
      </c>
      <c r="EK21" s="29">
        <v>7</v>
      </c>
      <c r="EL21" s="29">
        <v>0</v>
      </c>
      <c r="EM21" s="6">
        <f t="shared" si="7"/>
        <v>7</v>
      </c>
      <c r="EN21" s="36">
        <v>37</v>
      </c>
      <c r="ER21" s="36">
        <f t="shared" si="8"/>
        <v>0</v>
      </c>
      <c r="ET21" s="36">
        <v>8</v>
      </c>
      <c r="EV21" s="36">
        <v>4</v>
      </c>
      <c r="EX21" s="36">
        <v>12</v>
      </c>
      <c r="FA21" s="36" t="s">
        <v>310</v>
      </c>
      <c r="FC21" s="2">
        <v>1.3888888888888888</v>
      </c>
      <c r="FD21" s="2">
        <v>3.1746031746031744</v>
      </c>
      <c r="FE21" s="117">
        <v>95.436507936507937</v>
      </c>
      <c r="FF21" s="2">
        <v>6.3492063492063489</v>
      </c>
      <c r="FG21" s="2">
        <v>6.1507936507936511</v>
      </c>
      <c r="FH21" s="117">
        <v>87.5</v>
      </c>
      <c r="FI21" s="2">
        <v>7.3412698412698409</v>
      </c>
      <c r="FJ21" s="2">
        <v>5.3571428571428568</v>
      </c>
      <c r="FK21" s="117">
        <v>87.301587301587304</v>
      </c>
      <c r="FL21" s="2">
        <v>14.087301587301587</v>
      </c>
      <c r="FM21" s="2">
        <v>5.9523809523809526</v>
      </c>
      <c r="FN21" s="117">
        <v>79.960317460317455</v>
      </c>
      <c r="FO21" s="117">
        <f t="shared" si="10"/>
        <v>-8.1349206349206327</v>
      </c>
      <c r="FP21" s="117">
        <f t="shared" si="9"/>
        <v>-7.9365079365079367</v>
      </c>
      <c r="FQ21" s="117">
        <f t="shared" si="11"/>
        <v>-7.5396825396825449</v>
      </c>
      <c r="FR21" s="117">
        <f t="shared" si="12"/>
        <v>-7.3412698412698489</v>
      </c>
      <c r="FS21" s="115">
        <v>479.69</v>
      </c>
      <c r="FT21" s="118">
        <v>454.16</v>
      </c>
      <c r="FU21" s="115">
        <v>490.26</v>
      </c>
      <c r="FV21" s="118">
        <v>468.31</v>
      </c>
      <c r="FW21" s="115">
        <v>437.67</v>
      </c>
      <c r="FX21" s="118">
        <v>482.88</v>
      </c>
      <c r="FY21" s="115">
        <v>494.77</v>
      </c>
      <c r="FZ21" s="118">
        <v>477.89</v>
      </c>
      <c r="GA21">
        <v>475.87659043659045</v>
      </c>
      <c r="GB21">
        <v>535.21142857142854</v>
      </c>
      <c r="GC21">
        <v>553.11709090909085</v>
      </c>
      <c r="GD21">
        <v>597.65895781637721</v>
      </c>
    </row>
    <row r="22" spans="1:186" ht="15" customHeight="1" x14ac:dyDescent="0.2">
      <c r="A22" s="28" t="s">
        <v>271</v>
      </c>
      <c r="B22" s="29">
        <v>1024</v>
      </c>
      <c r="C22">
        <v>0</v>
      </c>
      <c r="D22" s="29"/>
      <c r="E22" s="29" t="s">
        <v>308</v>
      </c>
      <c r="F22" s="36" t="s">
        <v>79</v>
      </c>
      <c r="G22" s="36" t="s">
        <v>324</v>
      </c>
      <c r="H22" s="30" t="s">
        <v>312</v>
      </c>
      <c r="I22" s="29">
        <v>1</v>
      </c>
      <c r="J22" s="29">
        <v>28</v>
      </c>
      <c r="K22" s="31">
        <v>32040</v>
      </c>
      <c r="L22" s="29" t="s">
        <v>313</v>
      </c>
      <c r="M22" s="56" t="s">
        <v>314</v>
      </c>
      <c r="N22" s="67" t="s">
        <v>315</v>
      </c>
      <c r="O22" s="33">
        <v>18</v>
      </c>
      <c r="P22" s="33">
        <v>8</v>
      </c>
      <c r="Q22" s="33">
        <v>66.5</v>
      </c>
      <c r="R22" s="34">
        <v>1.62</v>
      </c>
      <c r="S22" s="48">
        <f t="shared" si="0"/>
        <v>25.339125133363812</v>
      </c>
      <c r="T22" s="15"/>
      <c r="U22" s="15"/>
      <c r="V22" s="22"/>
      <c r="W22" s="17"/>
      <c r="X22" s="47" t="e">
        <f t="shared" si="1"/>
        <v>#DIV/0!</v>
      </c>
      <c r="Y22" s="15"/>
      <c r="Z22" s="15"/>
      <c r="AA22" s="15"/>
      <c r="AB22" s="15"/>
      <c r="AC22" s="22"/>
      <c r="AD22" s="17"/>
      <c r="AE22" s="47" t="e">
        <f t="shared" si="2"/>
        <v>#DIV/0!</v>
      </c>
      <c r="AF22" s="15"/>
      <c r="AG22" s="15"/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80.900000000000006</v>
      </c>
      <c r="AV22" s="16">
        <v>2</v>
      </c>
      <c r="AW22" s="16"/>
      <c r="AX22" s="16"/>
      <c r="AY22" s="16"/>
      <c r="AZ22" s="16"/>
      <c r="BA22" s="16"/>
      <c r="BB22" s="16"/>
      <c r="BC22" s="16">
        <v>0</v>
      </c>
      <c r="BD22" s="16"/>
      <c r="BE22" s="16"/>
      <c r="BF22" s="16"/>
      <c r="BG22" s="16"/>
      <c r="BH22" s="16"/>
      <c r="BI22" s="16">
        <v>1</v>
      </c>
      <c r="BJ22" s="16"/>
      <c r="BK22" s="16">
        <v>19</v>
      </c>
      <c r="BL22" s="16"/>
      <c r="BM22" s="16">
        <v>0</v>
      </c>
      <c r="BN22" s="16">
        <v>0</v>
      </c>
      <c r="BO22" s="16"/>
      <c r="BP22" s="16"/>
      <c r="BQ22" s="16"/>
      <c r="BR22" s="16"/>
      <c r="BS22" s="16"/>
      <c r="BT22" s="16"/>
      <c r="BU22" s="16"/>
      <c r="BV22" s="16">
        <v>0</v>
      </c>
      <c r="BW22" s="16"/>
      <c r="BX22" s="16"/>
      <c r="BY22" s="16"/>
      <c r="BZ22" s="16">
        <v>0</v>
      </c>
      <c r="CA22" s="16"/>
      <c r="CB22" s="16"/>
      <c r="CC22" s="16"/>
      <c r="CD22" s="16">
        <v>0</v>
      </c>
      <c r="CE22" s="16"/>
      <c r="CF22" s="16"/>
      <c r="CG22" s="16"/>
      <c r="CH22" s="16">
        <v>0</v>
      </c>
      <c r="CI22" s="16"/>
      <c r="CJ22" s="16"/>
      <c r="CK22" s="16"/>
      <c r="CL22" s="16"/>
      <c r="CM22" s="16">
        <v>1</v>
      </c>
      <c r="CN22" s="16">
        <v>4</v>
      </c>
      <c r="CO22" s="16">
        <v>21</v>
      </c>
      <c r="CP22" s="16">
        <v>2</v>
      </c>
      <c r="CQ22" s="16">
        <v>0</v>
      </c>
      <c r="CR22" s="16">
        <v>0</v>
      </c>
      <c r="CS22" s="16"/>
      <c r="CT22" s="16"/>
      <c r="CU22" s="16"/>
      <c r="CV22" s="62"/>
      <c r="CW22" s="63"/>
      <c r="CX22" s="62"/>
      <c r="CY22" s="62"/>
      <c r="CZ22" s="63">
        <v>1</v>
      </c>
      <c r="DA22" s="62">
        <v>2</v>
      </c>
      <c r="DB22" s="62">
        <v>47</v>
      </c>
      <c r="DC22" s="62">
        <v>50</v>
      </c>
      <c r="DD22" s="69">
        <v>42434.083333333336</v>
      </c>
      <c r="DE22" s="69">
        <v>42434.416666666664</v>
      </c>
      <c r="DF22" s="59">
        <f t="shared" si="3"/>
        <v>0.33333333332848269</v>
      </c>
      <c r="DG22" s="6">
        <v>8</v>
      </c>
      <c r="DH22" s="35">
        <v>0</v>
      </c>
      <c r="DI22" s="91">
        <f t="shared" si="4"/>
        <v>8</v>
      </c>
      <c r="DJ22" s="22">
        <v>0</v>
      </c>
      <c r="DK22" s="22">
        <v>6</v>
      </c>
      <c r="DL22" s="71">
        <v>42435.041666666664</v>
      </c>
      <c r="DM22" s="71">
        <v>42435.354166666664</v>
      </c>
      <c r="DN22" s="59">
        <f t="shared" si="5"/>
        <v>0.3125</v>
      </c>
      <c r="DO22" s="22">
        <v>7</v>
      </c>
      <c r="DP22" s="22">
        <v>30</v>
      </c>
      <c r="DQ22" s="6">
        <f t="shared" si="6"/>
        <v>7.5</v>
      </c>
      <c r="DR22" s="33">
        <v>0</v>
      </c>
      <c r="DS22" s="33">
        <v>6</v>
      </c>
      <c r="DT22" s="33">
        <v>2</v>
      </c>
      <c r="DU22" s="33">
        <v>2</v>
      </c>
      <c r="DV22" s="33">
        <v>6</v>
      </c>
      <c r="DW22" s="22">
        <v>4</v>
      </c>
      <c r="DX22" s="22">
        <v>1</v>
      </c>
      <c r="DY22" s="22">
        <v>1</v>
      </c>
      <c r="DZ22" s="22">
        <v>3</v>
      </c>
      <c r="EA22" s="22">
        <v>4</v>
      </c>
      <c r="EB22" s="62">
        <v>15</v>
      </c>
      <c r="EC22" s="62" t="s">
        <v>285</v>
      </c>
      <c r="ED22" s="29">
        <v>6</v>
      </c>
      <c r="EE22" s="66">
        <v>27</v>
      </c>
      <c r="EI22" s="29">
        <v>1</v>
      </c>
      <c r="EJ22" s="29">
        <v>7</v>
      </c>
      <c r="EK22" s="29">
        <v>1</v>
      </c>
      <c r="EL22" s="29">
        <v>0</v>
      </c>
      <c r="EM22" s="6">
        <f t="shared" si="7"/>
        <v>1</v>
      </c>
      <c r="EN22" s="36">
        <v>44</v>
      </c>
      <c r="ER22" s="36">
        <f t="shared" si="8"/>
        <v>0</v>
      </c>
      <c r="ET22" s="36">
        <v>8</v>
      </c>
      <c r="EV22" s="36">
        <v>6</v>
      </c>
      <c r="EX22" s="36">
        <v>14</v>
      </c>
      <c r="EZ22" s="36" t="s">
        <v>79</v>
      </c>
      <c r="FA22" s="36" t="s">
        <v>324</v>
      </c>
      <c r="FC22" s="2">
        <v>0</v>
      </c>
      <c r="FD22" s="2">
        <v>2.5793650793650795</v>
      </c>
      <c r="FE22" s="117">
        <v>97.420634920634924</v>
      </c>
      <c r="FF22" s="2">
        <v>0</v>
      </c>
      <c r="FG22" s="2">
        <v>5.753968253968254</v>
      </c>
      <c r="FH22" s="117">
        <v>94.246031746031747</v>
      </c>
      <c r="FI22" s="2">
        <v>0.3968253968253968</v>
      </c>
      <c r="FJ22" s="2">
        <v>3.9682539682539684</v>
      </c>
      <c r="FK22" s="117">
        <v>95.634920634920633</v>
      </c>
      <c r="FL22" s="2">
        <v>0.3968253968253968</v>
      </c>
      <c r="FM22" s="2">
        <v>4.9603174603174605</v>
      </c>
      <c r="FN22" s="117">
        <v>94.642857142857139</v>
      </c>
      <c r="FO22" s="117">
        <f t="shared" si="10"/>
        <v>-1.7857142857142918</v>
      </c>
      <c r="FP22" s="117">
        <f t="shared" si="9"/>
        <v>-3.1746031746031775</v>
      </c>
      <c r="FQ22" s="117">
        <f t="shared" si="11"/>
        <v>0.39682539682539186</v>
      </c>
      <c r="FR22" s="117">
        <f t="shared" si="12"/>
        <v>-0.99206349206349387</v>
      </c>
      <c r="FS22" s="115">
        <v>483.69</v>
      </c>
      <c r="FT22" s="118">
        <v>463.44</v>
      </c>
      <c r="FU22" s="115">
        <v>482</v>
      </c>
      <c r="FV22" s="118">
        <v>481.66</v>
      </c>
      <c r="FW22" s="115">
        <v>523</v>
      </c>
      <c r="FX22" s="118">
        <v>471.38</v>
      </c>
      <c r="FY22" s="115">
        <v>493.24</v>
      </c>
      <c r="FZ22" s="118">
        <v>482.46</v>
      </c>
      <c r="GA22">
        <v>475.71030549898165</v>
      </c>
      <c r="GB22">
        <v>511.0666105263158</v>
      </c>
      <c r="GC22">
        <v>492.89526970954358</v>
      </c>
      <c r="GD22">
        <v>509.76905660377361</v>
      </c>
    </row>
    <row r="23" spans="1:186" x14ac:dyDescent="0.2">
      <c r="A23" s="28" t="s">
        <v>271</v>
      </c>
      <c r="B23" s="29">
        <v>1025</v>
      </c>
      <c r="C23">
        <v>0</v>
      </c>
      <c r="D23" s="29"/>
      <c r="E23" s="29" t="s">
        <v>308</v>
      </c>
      <c r="G23" s="36" t="s">
        <v>321</v>
      </c>
      <c r="H23" s="30" t="s">
        <v>316</v>
      </c>
      <c r="I23" s="29">
        <v>1</v>
      </c>
      <c r="J23" s="29">
        <v>23</v>
      </c>
      <c r="K23" s="31">
        <v>33984</v>
      </c>
      <c r="L23" s="29" t="s">
        <v>317</v>
      </c>
      <c r="M23" s="56" t="s">
        <v>318</v>
      </c>
      <c r="N23" s="67" t="s">
        <v>319</v>
      </c>
      <c r="O23" s="33">
        <v>16</v>
      </c>
      <c r="P23" s="33">
        <v>8.8000000000000007</v>
      </c>
      <c r="Q23" s="33">
        <v>73.5</v>
      </c>
      <c r="R23" s="34">
        <v>1.73</v>
      </c>
      <c r="S23" s="48">
        <f t="shared" si="0"/>
        <v>24.558120886097097</v>
      </c>
      <c r="T23" s="15"/>
      <c r="U23" s="15"/>
      <c r="V23" s="22"/>
      <c r="W23" s="17"/>
      <c r="X23" s="47" t="e">
        <f t="shared" si="1"/>
        <v>#DIV/0!</v>
      </c>
      <c r="Y23" s="15"/>
      <c r="Z23" s="15"/>
      <c r="AA23" s="15"/>
      <c r="AB23" s="15"/>
      <c r="AC23" s="22"/>
      <c r="AD23" s="17"/>
      <c r="AE23" s="47" t="e">
        <f t="shared" si="2"/>
        <v>#DIV/0!</v>
      </c>
      <c r="AF23" s="15"/>
      <c r="AG23" s="15"/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65.209999999999994</v>
      </c>
      <c r="AV23" s="16">
        <v>7</v>
      </c>
      <c r="AW23" s="16"/>
      <c r="AX23" s="16"/>
      <c r="AY23" s="16"/>
      <c r="AZ23" s="16"/>
      <c r="BA23" s="16"/>
      <c r="BB23" s="16"/>
      <c r="BC23" s="16">
        <v>1</v>
      </c>
      <c r="BD23" s="16"/>
      <c r="BE23" s="16">
        <v>9</v>
      </c>
      <c r="BF23" s="16"/>
      <c r="BG23" s="16">
        <v>0</v>
      </c>
      <c r="BH23" s="16">
        <v>0</v>
      </c>
      <c r="BI23" s="16">
        <v>1</v>
      </c>
      <c r="BJ23" s="16"/>
      <c r="BK23" s="16">
        <v>16</v>
      </c>
      <c r="BL23" s="16"/>
      <c r="BM23" s="16">
        <v>1</v>
      </c>
      <c r="BN23" s="16">
        <v>1</v>
      </c>
      <c r="BO23" s="16">
        <v>30</v>
      </c>
      <c r="BP23" s="16">
        <v>17</v>
      </c>
      <c r="BQ23" s="16"/>
      <c r="BR23" s="16"/>
      <c r="BS23" s="16"/>
      <c r="BT23" s="16"/>
      <c r="BU23" s="16"/>
      <c r="BV23" s="16">
        <v>0</v>
      </c>
      <c r="BW23" s="16"/>
      <c r="BX23" s="16"/>
      <c r="BY23" s="16"/>
      <c r="BZ23" s="16">
        <v>0</v>
      </c>
      <c r="CA23" s="16"/>
      <c r="CB23" s="16"/>
      <c r="CC23" s="16"/>
      <c r="CD23" s="16">
        <v>0</v>
      </c>
      <c r="CE23" s="16"/>
      <c r="CF23" s="16"/>
      <c r="CG23" s="16"/>
      <c r="CH23" s="16">
        <v>0</v>
      </c>
      <c r="CI23" s="16"/>
      <c r="CJ23" s="16"/>
      <c r="CK23" s="16"/>
      <c r="CL23" s="16"/>
      <c r="CM23" s="16">
        <v>1</v>
      </c>
      <c r="CN23" s="16">
        <v>2</v>
      </c>
      <c r="CO23" s="16">
        <v>16</v>
      </c>
      <c r="CP23" s="16">
        <v>2</v>
      </c>
      <c r="CQ23" s="16">
        <v>0</v>
      </c>
      <c r="CR23" s="16">
        <v>0</v>
      </c>
      <c r="CS23" s="16"/>
      <c r="CT23" s="16"/>
      <c r="CU23" s="16"/>
      <c r="CV23" s="62"/>
      <c r="CW23" s="63">
        <v>1</v>
      </c>
      <c r="CX23" s="62"/>
      <c r="CY23" s="62"/>
      <c r="CZ23" s="63">
        <v>4</v>
      </c>
      <c r="DA23" s="62">
        <v>1</v>
      </c>
      <c r="DB23" s="62">
        <v>52</v>
      </c>
      <c r="DC23" s="62">
        <v>75</v>
      </c>
      <c r="DD23" s="69">
        <v>42443.979166666664</v>
      </c>
      <c r="DE23" s="69">
        <v>42444.270833333336</v>
      </c>
      <c r="DF23" s="59">
        <f t="shared" si="3"/>
        <v>0.29166666667151731</v>
      </c>
      <c r="DG23" s="6">
        <v>7</v>
      </c>
      <c r="DH23" s="35">
        <v>0</v>
      </c>
      <c r="DI23" s="91">
        <f t="shared" si="4"/>
        <v>7</v>
      </c>
      <c r="DJ23" s="22">
        <v>1</v>
      </c>
      <c r="DK23" s="22">
        <v>7</v>
      </c>
      <c r="DL23" s="71">
        <v>42435.083333333336</v>
      </c>
      <c r="DM23" s="71">
        <v>42435.427083333336</v>
      </c>
      <c r="DN23" s="59">
        <f t="shared" si="5"/>
        <v>0.34375</v>
      </c>
      <c r="DO23" s="22">
        <v>8</v>
      </c>
      <c r="DP23" s="22">
        <v>15</v>
      </c>
      <c r="DQ23" s="6">
        <f t="shared" si="6"/>
        <v>8.25</v>
      </c>
      <c r="DR23" s="33">
        <v>0</v>
      </c>
      <c r="DS23" s="33">
        <v>7</v>
      </c>
      <c r="DT23" s="33">
        <v>9</v>
      </c>
      <c r="DU23" s="33">
        <v>3</v>
      </c>
      <c r="DV23" s="33">
        <v>9</v>
      </c>
      <c r="DW23" s="22">
        <v>1</v>
      </c>
      <c r="DX23" s="22">
        <v>0.5</v>
      </c>
      <c r="DY23" s="22">
        <v>0</v>
      </c>
      <c r="DZ23" s="22">
        <v>5</v>
      </c>
      <c r="EA23" s="22">
        <v>0</v>
      </c>
      <c r="EB23" s="62">
        <v>16</v>
      </c>
      <c r="EC23" s="62" t="s">
        <v>285</v>
      </c>
      <c r="ED23" s="29">
        <v>10</v>
      </c>
      <c r="EE23" s="66">
        <v>110</v>
      </c>
      <c r="EI23" s="29">
        <v>1</v>
      </c>
      <c r="EJ23" s="29">
        <v>4</v>
      </c>
      <c r="EK23" s="29">
        <v>0</v>
      </c>
      <c r="EL23" s="29">
        <v>20</v>
      </c>
      <c r="EM23" s="6">
        <f t="shared" si="7"/>
        <v>0.33333333333333331</v>
      </c>
      <c r="EN23" s="36">
        <v>30</v>
      </c>
      <c r="EP23" s="36">
        <v>19</v>
      </c>
      <c r="ER23" s="36">
        <v>57</v>
      </c>
      <c r="ET23" s="36">
        <v>9</v>
      </c>
      <c r="EV23" s="36">
        <v>6</v>
      </c>
      <c r="EX23" s="36">
        <v>15</v>
      </c>
      <c r="FA23" s="36" t="s">
        <v>321</v>
      </c>
      <c r="FC23" s="2">
        <v>16.666666666666668</v>
      </c>
      <c r="FD23" s="2">
        <v>11.30952380952381</v>
      </c>
      <c r="FE23" s="117">
        <v>72.023809523809518</v>
      </c>
      <c r="FF23" s="2">
        <v>10.912698412698413</v>
      </c>
      <c r="FG23" s="2">
        <v>12.103174603174603</v>
      </c>
      <c r="FH23" s="117">
        <v>76.984126984126988</v>
      </c>
      <c r="FI23" s="2">
        <v>13.492063492063492</v>
      </c>
      <c r="FJ23" s="2">
        <v>9.9206349206349209</v>
      </c>
      <c r="FK23" s="117">
        <v>76.587301587301582</v>
      </c>
      <c r="FL23" s="2">
        <v>10.912698412698413</v>
      </c>
      <c r="FM23" s="2">
        <v>6.9444444444444446</v>
      </c>
      <c r="FN23" s="117">
        <v>82.142857142857139</v>
      </c>
      <c r="FO23" s="117">
        <f t="shared" si="10"/>
        <v>4.5634920634920633</v>
      </c>
      <c r="FP23" s="117">
        <f t="shared" si="9"/>
        <v>4.9603174603174693</v>
      </c>
      <c r="FQ23" s="117">
        <f t="shared" si="11"/>
        <v>5.1587301587301511</v>
      </c>
      <c r="FR23" s="117">
        <f t="shared" si="12"/>
        <v>5.5555555555555571</v>
      </c>
      <c r="FS23" s="115">
        <v>467.09</v>
      </c>
      <c r="FT23" s="118">
        <v>488.53</v>
      </c>
      <c r="FU23" s="115">
        <v>446.36</v>
      </c>
      <c r="FV23" s="118">
        <v>474.78</v>
      </c>
      <c r="FW23" s="115">
        <v>451.94</v>
      </c>
      <c r="FX23" s="118">
        <v>472.04</v>
      </c>
      <c r="FY23" s="115">
        <v>410</v>
      </c>
      <c r="FZ23" s="118">
        <v>454.94</v>
      </c>
      <c r="GA23">
        <v>678.28958677685955</v>
      </c>
      <c r="GB23">
        <v>616.72453608247417</v>
      </c>
      <c r="GC23">
        <v>616.34238341968921</v>
      </c>
      <c r="GD23">
        <v>553.84</v>
      </c>
    </row>
    <row r="24" spans="1:186" x14ac:dyDescent="0.2">
      <c r="A24" s="28" t="s">
        <v>271</v>
      </c>
      <c r="B24" s="29">
        <v>1026</v>
      </c>
      <c r="C24">
        <v>1</v>
      </c>
      <c r="D24" s="29"/>
      <c r="E24" s="29" t="s">
        <v>308</v>
      </c>
      <c r="G24" s="36" t="s">
        <v>310</v>
      </c>
      <c r="H24" s="30" t="s">
        <v>325</v>
      </c>
      <c r="I24" s="29">
        <v>1</v>
      </c>
      <c r="J24" s="29">
        <v>30</v>
      </c>
      <c r="K24" s="31">
        <v>31366</v>
      </c>
      <c r="L24" s="29" t="s">
        <v>326</v>
      </c>
      <c r="M24" s="56" t="s">
        <v>327</v>
      </c>
      <c r="N24" s="67" t="s">
        <v>328</v>
      </c>
      <c r="O24" s="33">
        <v>18</v>
      </c>
      <c r="P24" s="33">
        <v>8</v>
      </c>
      <c r="Q24" s="33">
        <v>69</v>
      </c>
      <c r="R24" s="34">
        <v>1.79</v>
      </c>
      <c r="S24" s="48">
        <f t="shared" si="0"/>
        <v>21.534908398614277</v>
      </c>
      <c r="T24" s="15"/>
      <c r="U24" s="15"/>
      <c r="V24" s="22"/>
      <c r="W24" s="17"/>
      <c r="X24" s="47" t="e">
        <f t="shared" si="1"/>
        <v>#DIV/0!</v>
      </c>
      <c r="Y24" s="15"/>
      <c r="Z24" s="15"/>
      <c r="AA24" s="15"/>
      <c r="AB24" s="15"/>
      <c r="AC24" s="22"/>
      <c r="AD24" s="17"/>
      <c r="AE24" s="47" t="e">
        <f t="shared" si="2"/>
        <v>#DIV/0!</v>
      </c>
      <c r="AF24" s="15"/>
      <c r="AG24" s="15"/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100</v>
      </c>
      <c r="AV24" s="16">
        <v>1</v>
      </c>
      <c r="AW24" s="16"/>
      <c r="AX24" s="16"/>
      <c r="AY24" s="16"/>
      <c r="AZ24" s="16"/>
      <c r="BA24" s="16"/>
      <c r="BB24" s="16"/>
      <c r="BC24" s="16">
        <v>0</v>
      </c>
      <c r="BD24" s="16"/>
      <c r="BE24" s="16"/>
      <c r="BF24" s="16"/>
      <c r="BG24" s="16"/>
      <c r="BH24" s="16"/>
      <c r="BI24" s="16">
        <v>1</v>
      </c>
      <c r="BJ24" s="16"/>
      <c r="BK24" s="16">
        <v>23</v>
      </c>
      <c r="BL24" s="16"/>
      <c r="BM24" s="16">
        <v>0</v>
      </c>
      <c r="BN24" s="16">
        <v>0</v>
      </c>
      <c r="BO24" s="16"/>
      <c r="BP24" s="16"/>
      <c r="BQ24" s="16"/>
      <c r="BR24" s="16"/>
      <c r="BS24" s="16"/>
      <c r="BT24" s="16"/>
      <c r="BU24" s="16"/>
      <c r="BV24" s="16">
        <v>0</v>
      </c>
      <c r="BW24" s="16"/>
      <c r="BX24" s="16"/>
      <c r="BY24" s="16"/>
      <c r="BZ24" s="16">
        <v>0</v>
      </c>
      <c r="CA24" s="16"/>
      <c r="CB24" s="16"/>
      <c r="CC24" s="16"/>
      <c r="CD24" s="16">
        <v>0</v>
      </c>
      <c r="CE24" s="16"/>
      <c r="CF24" s="16"/>
      <c r="CG24" s="16"/>
      <c r="CH24" s="16">
        <v>0</v>
      </c>
      <c r="CI24" s="16"/>
      <c r="CJ24" s="16"/>
      <c r="CK24" s="16"/>
      <c r="CL24" s="16"/>
      <c r="CM24" s="16">
        <v>0</v>
      </c>
      <c r="CN24" s="16"/>
      <c r="CO24" s="16"/>
      <c r="CP24" s="16"/>
      <c r="CQ24" s="16"/>
      <c r="CR24" s="16">
        <v>0</v>
      </c>
      <c r="CS24" s="16"/>
      <c r="CT24" s="16"/>
      <c r="CU24" s="16"/>
      <c r="CV24" s="62"/>
      <c r="CW24" s="63"/>
      <c r="CX24" s="62"/>
      <c r="CY24" s="62"/>
      <c r="CZ24" s="63">
        <v>0</v>
      </c>
      <c r="DA24" s="62">
        <v>0</v>
      </c>
      <c r="DB24" s="62">
        <v>42</v>
      </c>
      <c r="DC24" s="62">
        <v>50</v>
      </c>
      <c r="DD24" s="69">
        <v>42438.979166666664</v>
      </c>
      <c r="DE24" s="69">
        <v>42439.3125</v>
      </c>
      <c r="DF24" s="59">
        <f t="shared" si="3"/>
        <v>0.33333333333575865</v>
      </c>
      <c r="DG24" s="6">
        <v>8</v>
      </c>
      <c r="DH24" s="35">
        <v>0</v>
      </c>
      <c r="DI24" s="91">
        <f t="shared" si="4"/>
        <v>8</v>
      </c>
      <c r="DJ24" s="22">
        <v>0</v>
      </c>
      <c r="DK24" s="22">
        <v>8</v>
      </c>
      <c r="DL24" s="71">
        <v>42439.979166666664</v>
      </c>
      <c r="DM24" s="71">
        <v>42440.333333333336</v>
      </c>
      <c r="DN24" s="59">
        <f t="shared" si="5"/>
        <v>0.35416666667151731</v>
      </c>
      <c r="DO24" s="22">
        <v>8</v>
      </c>
      <c r="DP24" s="22">
        <v>30</v>
      </c>
      <c r="DQ24" s="6">
        <f t="shared" si="6"/>
        <v>8.5</v>
      </c>
      <c r="DR24" s="33">
        <v>0</v>
      </c>
      <c r="DS24" s="33">
        <v>8</v>
      </c>
      <c r="DT24" s="33">
        <v>0</v>
      </c>
      <c r="DU24" s="33">
        <v>0</v>
      </c>
      <c r="DV24" s="33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62">
        <v>14</v>
      </c>
      <c r="EC24" s="62" t="s">
        <v>285</v>
      </c>
      <c r="ED24" s="29">
        <v>10</v>
      </c>
      <c r="EE24" s="66">
        <v>48</v>
      </c>
      <c r="EI24" s="29">
        <v>1</v>
      </c>
      <c r="EJ24" s="29">
        <v>1</v>
      </c>
      <c r="EK24" s="29">
        <v>0</v>
      </c>
      <c r="EL24" s="29">
        <v>20</v>
      </c>
      <c r="EM24" s="6">
        <f t="shared" si="7"/>
        <v>0.33333333333333331</v>
      </c>
      <c r="EN24" s="36">
        <v>6</v>
      </c>
      <c r="ER24" s="36">
        <f t="shared" ref="ER24:ER63" si="13">SUM(EO24:EQ24)</f>
        <v>0</v>
      </c>
      <c r="ET24" s="36">
        <v>9</v>
      </c>
      <c r="EV24" s="36">
        <v>5</v>
      </c>
      <c r="EX24" s="36">
        <v>14</v>
      </c>
      <c r="FA24" s="36" t="s">
        <v>310</v>
      </c>
      <c r="FC24" s="2">
        <v>0.3968253968253968</v>
      </c>
      <c r="FD24" s="2">
        <v>0.59523809523809523</v>
      </c>
      <c r="FE24" s="117">
        <v>99.007936507936506</v>
      </c>
      <c r="FF24" s="2">
        <v>0.79365079365079361</v>
      </c>
      <c r="FG24" s="2">
        <v>1.1904761904761905</v>
      </c>
      <c r="FH24" s="117">
        <v>98.015873015873012</v>
      </c>
      <c r="FI24" s="2">
        <v>0.99206349206349209</v>
      </c>
      <c r="FJ24" s="2">
        <v>1.5873015873015872</v>
      </c>
      <c r="FK24" s="117">
        <v>97.420634920634924</v>
      </c>
      <c r="FL24" s="2">
        <v>1.5873015873015872</v>
      </c>
      <c r="FM24" s="2">
        <v>1.1904761904761905</v>
      </c>
      <c r="FN24" s="117">
        <v>97.222222222222229</v>
      </c>
      <c r="FO24" s="117">
        <f t="shared" si="10"/>
        <v>-1.5873015873015817</v>
      </c>
      <c r="FP24" s="117">
        <f t="shared" si="9"/>
        <v>-0.99206349206349387</v>
      </c>
      <c r="FQ24" s="117">
        <f t="shared" si="11"/>
        <v>-0.79365079365078373</v>
      </c>
      <c r="FR24" s="117">
        <f t="shared" si="12"/>
        <v>-0.19841269841269593</v>
      </c>
      <c r="FS24" s="115">
        <v>433</v>
      </c>
      <c r="FT24" s="118">
        <v>445.63</v>
      </c>
      <c r="FU24" s="115">
        <v>462.33</v>
      </c>
      <c r="FV24" s="118">
        <v>466.6</v>
      </c>
      <c r="FW24" s="115">
        <v>474.13</v>
      </c>
      <c r="FX24" s="118">
        <v>475.01</v>
      </c>
      <c r="FY24" s="115">
        <v>473</v>
      </c>
      <c r="FZ24" s="118">
        <v>484.83</v>
      </c>
      <c r="GA24">
        <v>450.09523046092187</v>
      </c>
      <c r="GB24">
        <v>476.04534412955468</v>
      </c>
      <c r="GC24">
        <v>487.58663951120161</v>
      </c>
      <c r="GD24">
        <v>498.68228571428568</v>
      </c>
    </row>
    <row r="25" spans="1:186" x14ac:dyDescent="0.2">
      <c r="A25" s="28" t="s">
        <v>271</v>
      </c>
      <c r="B25" s="29">
        <v>1028</v>
      </c>
      <c r="C25">
        <v>1</v>
      </c>
      <c r="D25" s="29"/>
      <c r="E25" s="29" t="s">
        <v>308</v>
      </c>
      <c r="F25" s="36" t="s">
        <v>79</v>
      </c>
      <c r="G25" s="36" t="s">
        <v>324</v>
      </c>
      <c r="H25" s="30" t="s">
        <v>329</v>
      </c>
      <c r="I25" s="29">
        <v>1</v>
      </c>
      <c r="J25" s="29">
        <v>27</v>
      </c>
      <c r="K25" s="31">
        <v>32341</v>
      </c>
      <c r="L25" s="29" t="s">
        <v>330</v>
      </c>
      <c r="M25" s="56" t="s">
        <v>331</v>
      </c>
      <c r="N25" s="67" t="s">
        <v>332</v>
      </c>
      <c r="O25" s="33">
        <v>18</v>
      </c>
      <c r="P25" s="33">
        <v>8.73</v>
      </c>
      <c r="Q25" s="33">
        <v>71</v>
      </c>
      <c r="R25" s="34">
        <v>1.78</v>
      </c>
      <c r="S25" s="48">
        <f t="shared" si="0"/>
        <v>22.408786769347305</v>
      </c>
      <c r="T25" s="15"/>
      <c r="U25" s="15"/>
      <c r="V25" s="22"/>
      <c r="W25" s="17"/>
      <c r="X25" s="47" t="e">
        <f t="shared" si="1"/>
        <v>#DIV/0!</v>
      </c>
      <c r="Y25" s="15"/>
      <c r="Z25" s="15"/>
      <c r="AA25" s="15"/>
      <c r="AB25" s="15"/>
      <c r="AC25" s="22"/>
      <c r="AD25" s="17"/>
      <c r="AE25" s="47" t="e">
        <f t="shared" si="2"/>
        <v>#DIV/0!</v>
      </c>
      <c r="AF25" s="15"/>
      <c r="AG25" s="15"/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57.1</v>
      </c>
      <c r="AV25" s="16">
        <v>2</v>
      </c>
      <c r="AW25" s="16">
        <v>1</v>
      </c>
      <c r="AX25" s="16"/>
      <c r="AY25" s="16">
        <v>10</v>
      </c>
      <c r="AZ25" s="16">
        <v>17</v>
      </c>
      <c r="BA25" s="16">
        <v>1</v>
      </c>
      <c r="BB25" s="16">
        <v>0</v>
      </c>
      <c r="BC25" s="16">
        <v>0</v>
      </c>
      <c r="BD25" s="16"/>
      <c r="BE25" s="16"/>
      <c r="BF25" s="16"/>
      <c r="BG25" s="16"/>
      <c r="BH25" s="16"/>
      <c r="BI25" s="16">
        <v>1</v>
      </c>
      <c r="BJ25" s="16"/>
      <c r="BK25" s="16">
        <v>14</v>
      </c>
      <c r="BL25" s="16"/>
      <c r="BM25" s="16">
        <v>1</v>
      </c>
      <c r="BN25" s="16">
        <v>0</v>
      </c>
      <c r="BO25" s="16"/>
      <c r="BP25" s="16"/>
      <c r="BQ25" s="16"/>
      <c r="BR25" s="16"/>
      <c r="BS25" s="16"/>
      <c r="BT25" s="16"/>
      <c r="BU25" s="16"/>
      <c r="BV25" s="16">
        <v>0</v>
      </c>
      <c r="BW25" s="16"/>
      <c r="BX25" s="16"/>
      <c r="BY25" s="16"/>
      <c r="BZ25" s="16">
        <v>0</v>
      </c>
      <c r="CA25" s="16"/>
      <c r="CB25" s="16"/>
      <c r="CC25" s="16"/>
      <c r="CD25" s="16">
        <v>0</v>
      </c>
      <c r="CE25" s="16"/>
      <c r="CF25" s="16"/>
      <c r="CG25" s="16"/>
      <c r="CH25" s="16">
        <v>0</v>
      </c>
      <c r="CI25" s="16"/>
      <c r="CJ25" s="16"/>
      <c r="CK25" s="16"/>
      <c r="CL25" s="16"/>
      <c r="CM25" s="16">
        <v>1</v>
      </c>
      <c r="CN25" s="16">
        <v>1</v>
      </c>
      <c r="CO25" s="16">
        <v>27</v>
      </c>
      <c r="CP25" s="16">
        <v>1</v>
      </c>
      <c r="CQ25" s="16">
        <v>1</v>
      </c>
      <c r="CR25" s="16">
        <v>0</v>
      </c>
      <c r="CS25" s="16"/>
      <c r="CT25" s="16"/>
      <c r="CU25" s="16"/>
      <c r="CV25" s="62"/>
      <c r="CW25" s="63"/>
      <c r="CX25" s="62"/>
      <c r="CY25" s="62"/>
      <c r="CZ25" s="63">
        <v>10</v>
      </c>
      <c r="DA25" s="62">
        <v>2</v>
      </c>
      <c r="DB25" s="62">
        <v>48</v>
      </c>
      <c r="DC25" s="62">
        <v>50</v>
      </c>
      <c r="DD25" s="69">
        <v>42531.010416666664</v>
      </c>
      <c r="DE25" s="69">
        <v>42531.34375</v>
      </c>
      <c r="DF25" s="59">
        <f t="shared" si="3"/>
        <v>0.33333333333575865</v>
      </c>
      <c r="DG25" s="6">
        <v>8</v>
      </c>
      <c r="DH25" s="35">
        <v>0</v>
      </c>
      <c r="DI25" s="91">
        <f t="shared" si="4"/>
        <v>8</v>
      </c>
      <c r="DJ25" s="22">
        <v>1</v>
      </c>
      <c r="DK25" s="22">
        <v>7.5</v>
      </c>
      <c r="DL25" s="71">
        <v>42536</v>
      </c>
      <c r="DM25" s="71">
        <v>42536.34375</v>
      </c>
      <c r="DN25" s="59">
        <f t="shared" si="5"/>
        <v>0.34375</v>
      </c>
      <c r="DO25" s="22">
        <v>8</v>
      </c>
      <c r="DP25" s="22">
        <v>15</v>
      </c>
      <c r="DQ25" s="6">
        <f t="shared" si="6"/>
        <v>8.25</v>
      </c>
      <c r="DR25" s="33">
        <v>1</v>
      </c>
      <c r="DS25" s="33">
        <v>7.5</v>
      </c>
      <c r="DT25" s="33">
        <v>1</v>
      </c>
      <c r="DU25" s="33">
        <v>1.5</v>
      </c>
      <c r="DV25" s="33">
        <v>7</v>
      </c>
      <c r="DW25" s="22">
        <v>3.5</v>
      </c>
      <c r="DX25" s="22">
        <v>1</v>
      </c>
      <c r="DY25" s="22">
        <v>1.5</v>
      </c>
      <c r="DZ25" s="22">
        <v>8</v>
      </c>
      <c r="EA25" s="22">
        <v>5</v>
      </c>
      <c r="EB25" s="62">
        <v>14</v>
      </c>
      <c r="EC25" s="62" t="s">
        <v>285</v>
      </c>
      <c r="ED25" s="29">
        <v>6</v>
      </c>
      <c r="EE25" s="66">
        <v>79</v>
      </c>
      <c r="EI25" s="29">
        <v>1</v>
      </c>
      <c r="EJ25" s="29">
        <v>6</v>
      </c>
      <c r="EK25" s="29">
        <v>2</v>
      </c>
      <c r="EL25" s="29">
        <v>0</v>
      </c>
      <c r="EM25" s="6">
        <f t="shared" si="7"/>
        <v>2</v>
      </c>
      <c r="EN25" s="36">
        <v>16</v>
      </c>
      <c r="ER25" s="36">
        <f t="shared" si="13"/>
        <v>0</v>
      </c>
      <c r="ET25" s="36">
        <v>9</v>
      </c>
      <c r="EV25" s="36">
        <v>5</v>
      </c>
      <c r="EX25" s="36">
        <v>14</v>
      </c>
      <c r="EZ25" s="36" t="s">
        <v>79</v>
      </c>
      <c r="FA25" s="36" t="s">
        <v>324</v>
      </c>
      <c r="FC25" s="2">
        <v>0.99206349206349209</v>
      </c>
      <c r="FD25" s="2">
        <v>6.3492063492063489</v>
      </c>
      <c r="FE25" s="117">
        <v>92.658730158730165</v>
      </c>
      <c r="FF25" s="2">
        <v>1.7857142857142858</v>
      </c>
      <c r="FG25" s="2">
        <v>8.3333333333333339</v>
      </c>
      <c r="FH25" s="117">
        <v>89.88095238095238</v>
      </c>
      <c r="FI25" s="2">
        <v>0.59523809523809523</v>
      </c>
      <c r="FJ25" s="2">
        <v>10.317460317460318</v>
      </c>
      <c r="FK25" s="117">
        <v>89.087301587301582</v>
      </c>
      <c r="FL25" s="2">
        <v>0.99206349206349209</v>
      </c>
      <c r="FM25" s="2">
        <v>9.325396825396826</v>
      </c>
      <c r="FN25" s="117">
        <v>89.682539682539684</v>
      </c>
      <c r="FO25" s="117">
        <f t="shared" si="10"/>
        <v>-3.5714285714285836</v>
      </c>
      <c r="FP25" s="117">
        <f t="shared" si="9"/>
        <v>-2.7777777777777857</v>
      </c>
      <c r="FQ25" s="117">
        <f t="shared" si="11"/>
        <v>-0.19841269841269593</v>
      </c>
      <c r="FR25" s="117">
        <f t="shared" si="12"/>
        <v>0.59523809523810201</v>
      </c>
      <c r="FS25" s="115">
        <v>489.69</v>
      </c>
      <c r="FT25" s="118">
        <v>463.35</v>
      </c>
      <c r="FU25" s="115">
        <v>472.4</v>
      </c>
      <c r="FV25" s="118">
        <v>488.4</v>
      </c>
      <c r="FW25" s="115">
        <v>449.48</v>
      </c>
      <c r="FX25" s="118">
        <v>468.72</v>
      </c>
      <c r="FY25" s="115">
        <v>457.04</v>
      </c>
      <c r="FZ25" s="118">
        <v>483.62</v>
      </c>
      <c r="GA25">
        <v>500.06081370449675</v>
      </c>
      <c r="GB25">
        <v>543.3854304635762</v>
      </c>
      <c r="GC25">
        <v>526.13559020044545</v>
      </c>
      <c r="GD25">
        <v>539.25769911504426</v>
      </c>
    </row>
    <row r="26" spans="1:186" x14ac:dyDescent="0.2">
      <c r="A26" s="28"/>
      <c r="B26" s="29">
        <v>1029</v>
      </c>
      <c r="C26">
        <v>-1</v>
      </c>
      <c r="D26" s="29"/>
      <c r="E26" s="29"/>
      <c r="H26" s="30" t="s">
        <v>566</v>
      </c>
      <c r="I26" s="29">
        <v>1</v>
      </c>
      <c r="J26" s="29">
        <v>21</v>
      </c>
      <c r="K26" s="31">
        <v>34652</v>
      </c>
      <c r="M26" s="56" t="s">
        <v>567</v>
      </c>
      <c r="N26" s="67" t="s">
        <v>568</v>
      </c>
      <c r="O26" s="33">
        <v>14.5</v>
      </c>
      <c r="P26" s="33">
        <v>8.5</v>
      </c>
      <c r="Q26" s="33">
        <v>54.9</v>
      </c>
      <c r="R26" s="34">
        <v>1.67</v>
      </c>
      <c r="S26" s="48">
        <f t="shared" si="0"/>
        <v>19.685180537129334</v>
      </c>
      <c r="T26" s="15"/>
      <c r="U26" s="15"/>
      <c r="V26" s="22"/>
      <c r="W26" s="17"/>
      <c r="X26" s="47" t="e">
        <f t="shared" si="1"/>
        <v>#DIV/0!</v>
      </c>
      <c r="Y26" s="15"/>
      <c r="Z26" s="15"/>
      <c r="AA26" s="15"/>
      <c r="AB26" s="15"/>
      <c r="AC26" s="22"/>
      <c r="AD26" s="17"/>
      <c r="AE26" s="47" t="e">
        <f t="shared" si="2"/>
        <v>#DIV/0!</v>
      </c>
      <c r="AF26" s="15"/>
      <c r="AG26" s="15"/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90.9</v>
      </c>
      <c r="AV26" s="16">
        <v>2</v>
      </c>
      <c r="AW26" s="16">
        <v>1</v>
      </c>
      <c r="AX26" s="16"/>
      <c r="AY26" s="16">
        <v>5</v>
      </c>
      <c r="AZ26" s="16">
        <v>12</v>
      </c>
      <c r="BA26" s="16">
        <v>1</v>
      </c>
      <c r="BB26" s="16">
        <v>0</v>
      </c>
      <c r="BC26" s="16">
        <v>1</v>
      </c>
      <c r="BD26" s="16">
        <v>80</v>
      </c>
      <c r="BE26" s="16">
        <v>15</v>
      </c>
      <c r="BF26" s="16">
        <v>6</v>
      </c>
      <c r="BG26" s="16">
        <v>1</v>
      </c>
      <c r="BH26" s="16">
        <v>0</v>
      </c>
      <c r="BI26" s="16">
        <v>1</v>
      </c>
      <c r="BJ26" s="16">
        <v>80</v>
      </c>
      <c r="BK26" s="16">
        <v>10</v>
      </c>
      <c r="BL26" s="16">
        <v>4</v>
      </c>
      <c r="BM26" s="16">
        <v>1</v>
      </c>
      <c r="BN26" s="16">
        <v>0</v>
      </c>
      <c r="BO26" s="16"/>
      <c r="BP26" s="16"/>
      <c r="BQ26" s="16"/>
      <c r="BR26" s="16">
        <v>0</v>
      </c>
      <c r="BS26" s="16"/>
      <c r="BT26" s="16"/>
      <c r="BU26" s="16"/>
      <c r="BV26" s="16">
        <v>0</v>
      </c>
      <c r="BW26" s="16"/>
      <c r="BX26" s="16"/>
      <c r="BY26" s="16"/>
      <c r="BZ26" s="16">
        <v>0</v>
      </c>
      <c r="CA26" s="16"/>
      <c r="CB26" s="16"/>
      <c r="CC26" s="16"/>
      <c r="CD26" s="16">
        <v>1</v>
      </c>
      <c r="CE26" s="16">
        <v>30</v>
      </c>
      <c r="CF26" s="16">
        <v>21</v>
      </c>
      <c r="CG26" s="16">
        <v>1</v>
      </c>
      <c r="CH26" s="16">
        <v>0</v>
      </c>
      <c r="CI26" s="16"/>
      <c r="CJ26" s="16"/>
      <c r="CK26" s="16"/>
      <c r="CL26" s="16"/>
      <c r="CM26" s="16">
        <v>1</v>
      </c>
      <c r="CN26" s="16">
        <v>10</v>
      </c>
      <c r="CO26" s="16">
        <v>17</v>
      </c>
      <c r="CP26" s="16">
        <v>2</v>
      </c>
      <c r="CQ26" s="16">
        <v>0</v>
      </c>
      <c r="CR26" s="16">
        <v>0</v>
      </c>
      <c r="CS26" s="16"/>
      <c r="CT26" s="16"/>
      <c r="CU26" s="16"/>
      <c r="CV26" s="62">
        <v>0</v>
      </c>
      <c r="CW26" s="63">
        <v>1</v>
      </c>
      <c r="CX26" s="62">
        <v>0</v>
      </c>
      <c r="CY26" s="62"/>
      <c r="CZ26" s="63">
        <v>14</v>
      </c>
      <c r="DA26" s="62">
        <v>22</v>
      </c>
      <c r="DB26" s="62">
        <v>48</v>
      </c>
      <c r="DC26" s="62">
        <v>50</v>
      </c>
      <c r="DD26" s="69">
        <v>42685</v>
      </c>
      <c r="DE26" s="69">
        <v>42685.270833333336</v>
      </c>
      <c r="DF26" s="59">
        <f t="shared" si="3"/>
        <v>0.27083333333575865</v>
      </c>
      <c r="DG26" s="6">
        <v>6</v>
      </c>
      <c r="DH26" s="35">
        <v>30</v>
      </c>
      <c r="DI26" s="91">
        <f t="shared" si="4"/>
        <v>6.5</v>
      </c>
      <c r="DJ26" s="22">
        <v>1</v>
      </c>
      <c r="DK26" s="22">
        <v>6</v>
      </c>
      <c r="DL26" s="71">
        <v>42679.958333333336</v>
      </c>
      <c r="DM26" s="71">
        <v>45967.291666666664</v>
      </c>
      <c r="DN26" s="59">
        <f t="shared" si="5"/>
        <v>3287.3333333333285</v>
      </c>
      <c r="DO26" s="22">
        <v>8</v>
      </c>
      <c r="DP26" s="22">
        <v>0</v>
      </c>
      <c r="DQ26" s="6">
        <f t="shared" si="6"/>
        <v>8</v>
      </c>
      <c r="DR26" s="33">
        <v>0</v>
      </c>
      <c r="DS26" s="33">
        <v>7</v>
      </c>
      <c r="DT26" s="33">
        <v>2</v>
      </c>
      <c r="DU26" s="33">
        <v>0</v>
      </c>
      <c r="DV26" s="33">
        <v>4</v>
      </c>
      <c r="DW26" s="22">
        <v>4</v>
      </c>
      <c r="DX26" s="22">
        <v>0</v>
      </c>
      <c r="DY26" s="22">
        <v>0</v>
      </c>
      <c r="DZ26" s="22">
        <v>2</v>
      </c>
      <c r="EA26" s="22">
        <v>3</v>
      </c>
      <c r="EB26" s="62">
        <v>18</v>
      </c>
      <c r="EC26" s="62" t="s">
        <v>267</v>
      </c>
      <c r="ED26" s="29">
        <v>6</v>
      </c>
      <c r="EE26" s="66">
        <v>131</v>
      </c>
      <c r="EI26" s="29">
        <v>1</v>
      </c>
      <c r="EJ26" s="29">
        <v>7</v>
      </c>
      <c r="EK26" s="29">
        <v>1</v>
      </c>
      <c r="EL26" s="29">
        <v>0</v>
      </c>
      <c r="EM26" s="6">
        <f t="shared" si="7"/>
        <v>1</v>
      </c>
      <c r="EN26" s="36">
        <v>61</v>
      </c>
      <c r="ER26" s="36">
        <f t="shared" si="13"/>
        <v>0</v>
      </c>
      <c r="FC26" s="2">
        <v>3.1746031746031744</v>
      </c>
      <c r="FD26" s="2">
        <v>0.99206349206349209</v>
      </c>
      <c r="FE26" s="117">
        <v>95.833333333333329</v>
      </c>
      <c r="FF26" s="2">
        <v>22.61904761904762</v>
      </c>
      <c r="FG26" s="2">
        <v>1.7857142857142858</v>
      </c>
      <c r="FH26" s="117">
        <v>75.595238095238102</v>
      </c>
      <c r="FI26" s="2">
        <v>19.642857142857142</v>
      </c>
      <c r="FJ26" s="2">
        <v>0.79365079365079361</v>
      </c>
      <c r="FK26" s="117">
        <v>79.563492063492063</v>
      </c>
      <c r="FL26" s="2">
        <v>34.523809523809526</v>
      </c>
      <c r="FM26" s="2">
        <v>3.1746031746031744</v>
      </c>
      <c r="FN26" s="117">
        <v>62.301587301587304</v>
      </c>
      <c r="FO26" s="117">
        <f t="shared" si="10"/>
        <v>-16.269841269841265</v>
      </c>
      <c r="FP26" s="117">
        <f t="shared" si="9"/>
        <v>-20.238095238095227</v>
      </c>
      <c r="FQ26" s="117">
        <f t="shared" si="11"/>
        <v>-13.293650793650798</v>
      </c>
      <c r="FR26" s="117">
        <f t="shared" si="12"/>
        <v>-17.261904761904759</v>
      </c>
      <c r="FS26" s="115">
        <v>549.79999999999995</v>
      </c>
      <c r="FT26" s="118">
        <v>565.64</v>
      </c>
      <c r="FU26" s="115">
        <v>558.11</v>
      </c>
      <c r="FV26" s="118">
        <v>580.02</v>
      </c>
      <c r="FW26" s="115">
        <v>640.5</v>
      </c>
      <c r="FX26" s="118">
        <v>564.70000000000005</v>
      </c>
      <c r="FY26" s="115">
        <v>552.19000000000005</v>
      </c>
      <c r="FZ26" s="118">
        <v>575.32000000000005</v>
      </c>
      <c r="GA26">
        <v>590.23304347826092</v>
      </c>
      <c r="GB26">
        <v>767.27055118110229</v>
      </c>
      <c r="GC26">
        <v>709.74763092269336</v>
      </c>
      <c r="GD26">
        <v>923.44356687898096</v>
      </c>
    </row>
    <row r="27" spans="1:186" x14ac:dyDescent="0.2">
      <c r="A27" s="28"/>
      <c r="B27" s="29">
        <v>1030</v>
      </c>
      <c r="C27">
        <v>-1</v>
      </c>
      <c r="D27" s="29"/>
      <c r="E27" s="29"/>
      <c r="H27" s="30" t="s">
        <v>569</v>
      </c>
      <c r="I27" s="29">
        <v>1</v>
      </c>
      <c r="J27" s="29">
        <v>20</v>
      </c>
      <c r="K27" s="31">
        <v>35236</v>
      </c>
      <c r="L27" s="29" t="s">
        <v>570</v>
      </c>
      <c r="M27" s="56" t="s">
        <v>571</v>
      </c>
      <c r="N27" s="67" t="s">
        <v>572</v>
      </c>
      <c r="O27" s="33">
        <v>12.6</v>
      </c>
      <c r="P27" s="33">
        <v>8.9</v>
      </c>
      <c r="Q27" s="33">
        <v>106</v>
      </c>
      <c r="R27" s="34">
        <v>1.75</v>
      </c>
      <c r="S27" s="48">
        <f t="shared" si="0"/>
        <v>34.612244897959187</v>
      </c>
      <c r="T27" s="15"/>
      <c r="U27" s="15"/>
      <c r="V27" s="22"/>
      <c r="W27" s="17"/>
      <c r="X27" s="47" t="e">
        <f t="shared" si="1"/>
        <v>#DIV/0!</v>
      </c>
      <c r="Y27" s="15"/>
      <c r="Z27" s="15"/>
      <c r="AA27" s="15"/>
      <c r="AB27" s="15"/>
      <c r="AC27" s="22"/>
      <c r="AD27" s="17"/>
      <c r="AE27" s="47" t="e">
        <f t="shared" si="2"/>
        <v>#DIV/0!</v>
      </c>
      <c r="AF27" s="15"/>
      <c r="AG27" s="15"/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1</v>
      </c>
      <c r="AQ27" s="16">
        <v>0</v>
      </c>
      <c r="AR27" s="16">
        <v>0</v>
      </c>
      <c r="AS27" s="16">
        <v>0</v>
      </c>
      <c r="AT27" s="16">
        <v>0</v>
      </c>
      <c r="AU27" s="16">
        <v>91</v>
      </c>
      <c r="AV27" s="16">
        <v>5</v>
      </c>
      <c r="AW27" s="16">
        <v>1</v>
      </c>
      <c r="AX27" s="16">
        <v>500</v>
      </c>
      <c r="AY27" s="16">
        <v>7</v>
      </c>
      <c r="AZ27" s="16">
        <v>13</v>
      </c>
      <c r="BA27" s="16">
        <v>1</v>
      </c>
      <c r="BB27" s="16">
        <v>1</v>
      </c>
      <c r="BC27" s="16">
        <v>1</v>
      </c>
      <c r="BD27" s="16">
        <v>2</v>
      </c>
      <c r="BE27" s="16">
        <v>18</v>
      </c>
      <c r="BF27" s="16">
        <v>1</v>
      </c>
      <c r="BG27" s="16">
        <v>0</v>
      </c>
      <c r="BH27" s="16">
        <v>0</v>
      </c>
      <c r="BI27" s="16">
        <v>1</v>
      </c>
      <c r="BJ27" s="16">
        <v>100</v>
      </c>
      <c r="BK27" s="16">
        <v>15</v>
      </c>
      <c r="BL27" s="16">
        <v>5</v>
      </c>
      <c r="BM27" s="16">
        <v>1</v>
      </c>
      <c r="BN27" s="16">
        <v>0</v>
      </c>
      <c r="BO27" s="16"/>
      <c r="BP27" s="16"/>
      <c r="BQ27" s="16"/>
      <c r="BR27" s="16">
        <v>0</v>
      </c>
      <c r="BS27" s="16"/>
      <c r="BT27" s="16"/>
      <c r="BU27" s="16"/>
      <c r="BV27" s="16">
        <v>0</v>
      </c>
      <c r="BW27" s="16"/>
      <c r="BX27" s="16"/>
      <c r="BY27" s="16"/>
      <c r="BZ27" s="16">
        <v>0</v>
      </c>
      <c r="CA27" s="16"/>
      <c r="CB27" s="16"/>
      <c r="CC27" s="16"/>
      <c r="CD27" s="16">
        <v>0</v>
      </c>
      <c r="CE27" s="16"/>
      <c r="CF27" s="16"/>
      <c r="CG27" s="16"/>
      <c r="CH27" s="16">
        <v>1</v>
      </c>
      <c r="CI27" s="16">
        <v>5</v>
      </c>
      <c r="CJ27" s="16">
        <v>16</v>
      </c>
      <c r="CK27" s="16">
        <v>4</v>
      </c>
      <c r="CL27" s="16">
        <v>1</v>
      </c>
      <c r="CM27" s="16">
        <v>1</v>
      </c>
      <c r="CN27" s="16">
        <v>5</v>
      </c>
      <c r="CO27" s="16">
        <v>19</v>
      </c>
      <c r="CP27" s="16">
        <v>1</v>
      </c>
      <c r="CQ27" s="16">
        <v>0</v>
      </c>
      <c r="CR27" s="16">
        <v>0</v>
      </c>
      <c r="CS27" s="16"/>
      <c r="CT27" s="16"/>
      <c r="CU27" s="16"/>
      <c r="CV27" s="62"/>
      <c r="CW27" s="63">
        <v>1</v>
      </c>
      <c r="CX27" s="62"/>
      <c r="CY27" s="62"/>
      <c r="CZ27" s="63">
        <v>17</v>
      </c>
      <c r="DA27" s="62">
        <v>15</v>
      </c>
      <c r="DB27" s="62">
        <v>50</v>
      </c>
      <c r="DC27" s="62">
        <v>90</v>
      </c>
      <c r="DD27" s="69">
        <v>42690</v>
      </c>
      <c r="DE27" s="69">
        <v>42690.256944444445</v>
      </c>
      <c r="DF27" s="59">
        <f t="shared" si="3"/>
        <v>0.25694444444525288</v>
      </c>
      <c r="DG27" s="6">
        <v>6</v>
      </c>
      <c r="DH27" s="35">
        <v>10</v>
      </c>
      <c r="DI27" s="91">
        <f t="shared" si="4"/>
        <v>6.166666666666667</v>
      </c>
      <c r="DJ27" s="22">
        <v>1</v>
      </c>
      <c r="DK27" s="22">
        <v>7</v>
      </c>
      <c r="DL27" s="71">
        <v>42694.114583333336</v>
      </c>
      <c r="DM27" s="71">
        <v>42694.305555555555</v>
      </c>
      <c r="DN27" s="59">
        <f t="shared" si="5"/>
        <v>0.19097222221898846</v>
      </c>
      <c r="DO27" s="22">
        <v>4</v>
      </c>
      <c r="DP27" s="22">
        <v>35</v>
      </c>
      <c r="DQ27" s="6">
        <f t="shared" si="6"/>
        <v>4.583333333333333</v>
      </c>
      <c r="DR27" s="33">
        <v>1</v>
      </c>
      <c r="DS27" s="33">
        <v>6</v>
      </c>
      <c r="DT27" s="33">
        <v>4</v>
      </c>
      <c r="DU27" s="33">
        <v>5</v>
      </c>
      <c r="DV27" s="33">
        <v>6</v>
      </c>
      <c r="DW27" s="22">
        <v>3</v>
      </c>
      <c r="DX27" s="22">
        <v>3</v>
      </c>
      <c r="DY27" s="22">
        <v>2</v>
      </c>
      <c r="DZ27" s="22">
        <v>4</v>
      </c>
      <c r="EA27" s="22">
        <v>5</v>
      </c>
      <c r="EB27" s="62">
        <v>10</v>
      </c>
      <c r="EC27" s="62" t="s">
        <v>311</v>
      </c>
      <c r="ED27" s="29">
        <v>3</v>
      </c>
      <c r="EE27" s="66">
        <v>36</v>
      </c>
      <c r="EI27" s="29">
        <v>1</v>
      </c>
      <c r="EJ27" s="29">
        <v>5</v>
      </c>
      <c r="EK27" s="29">
        <v>1</v>
      </c>
      <c r="EL27" s="29">
        <v>30</v>
      </c>
      <c r="EM27" s="6">
        <f t="shared" si="7"/>
        <v>1.5</v>
      </c>
      <c r="EN27" s="36">
        <v>33</v>
      </c>
      <c r="ER27" s="36">
        <f t="shared" si="13"/>
        <v>0</v>
      </c>
      <c r="FC27" s="2">
        <v>0.1984126984126984</v>
      </c>
      <c r="FD27" s="2">
        <v>7.9365079365079367</v>
      </c>
      <c r="FE27" s="117">
        <v>91.865079365079367</v>
      </c>
      <c r="FF27" s="2">
        <v>1.1904761904761905</v>
      </c>
      <c r="FG27" s="2">
        <v>10.515873015873016</v>
      </c>
      <c r="FH27" s="117">
        <v>88.293650793650798</v>
      </c>
      <c r="FI27" s="2">
        <v>0.79365079365079361</v>
      </c>
      <c r="FJ27" s="2">
        <v>10.912698412698413</v>
      </c>
      <c r="FK27" s="117">
        <v>88.293650793650798</v>
      </c>
      <c r="FL27" s="2">
        <v>0.79365079365079361</v>
      </c>
      <c r="FM27" s="2">
        <v>10.515873015873016</v>
      </c>
      <c r="FN27" s="117">
        <v>88.69047619047619</v>
      </c>
      <c r="FO27" s="117">
        <f t="shared" si="10"/>
        <v>-3.5714285714285694</v>
      </c>
      <c r="FP27" s="117">
        <f t="shared" si="9"/>
        <v>-3.5714285714285694</v>
      </c>
      <c r="FQ27" s="117">
        <f t="shared" si="11"/>
        <v>0.39682539682539186</v>
      </c>
      <c r="FR27" s="117">
        <f t="shared" si="12"/>
        <v>0.39682539682539186</v>
      </c>
      <c r="FS27" s="115">
        <v>454.43</v>
      </c>
      <c r="FT27" s="118">
        <v>422.24</v>
      </c>
      <c r="FU27" s="115">
        <v>437.17</v>
      </c>
      <c r="FV27" s="118">
        <v>428.15</v>
      </c>
      <c r="FW27" s="115">
        <v>444.67</v>
      </c>
      <c r="FX27" s="118">
        <v>437.93</v>
      </c>
      <c r="FY27" s="115">
        <v>451.36</v>
      </c>
      <c r="FZ27" s="118">
        <v>430.46</v>
      </c>
      <c r="GA27">
        <v>459.63058315334774</v>
      </c>
      <c r="GB27">
        <v>484.91595505617977</v>
      </c>
      <c r="GC27">
        <v>495.9926292134831</v>
      </c>
      <c r="GD27">
        <v>485.35087248322151</v>
      </c>
    </row>
    <row r="28" spans="1:186" x14ac:dyDescent="0.2">
      <c r="A28" s="28"/>
      <c r="B28" s="29">
        <v>2001</v>
      </c>
      <c r="C28">
        <v>1</v>
      </c>
      <c r="D28" s="29"/>
      <c r="E28" s="29" t="s">
        <v>308</v>
      </c>
      <c r="F28" s="96" t="s">
        <v>79</v>
      </c>
      <c r="G28" s="36" t="s">
        <v>321</v>
      </c>
      <c r="H28" s="30" t="s">
        <v>334</v>
      </c>
      <c r="I28" s="29">
        <v>2</v>
      </c>
      <c r="J28" s="29">
        <v>24</v>
      </c>
      <c r="K28" s="31">
        <v>32985</v>
      </c>
      <c r="L28" s="29" t="s">
        <v>335</v>
      </c>
      <c r="M28" s="56" t="s">
        <v>336</v>
      </c>
      <c r="N28" s="67" t="s">
        <v>337</v>
      </c>
      <c r="O28" s="33">
        <v>12</v>
      </c>
      <c r="P28" s="33">
        <v>8.5</v>
      </c>
      <c r="Q28" s="33">
        <v>53</v>
      </c>
      <c r="R28" s="34">
        <v>1.55</v>
      </c>
      <c r="S28" s="48">
        <f t="shared" si="0"/>
        <v>22.060353798126947</v>
      </c>
      <c r="T28" s="15">
        <v>42028</v>
      </c>
      <c r="U28" s="15">
        <v>42085</v>
      </c>
      <c r="V28" s="22">
        <v>3</v>
      </c>
      <c r="W28" s="17">
        <v>3</v>
      </c>
      <c r="X28" s="47">
        <f t="shared" si="1"/>
        <v>3</v>
      </c>
      <c r="Y28" s="15"/>
      <c r="Z28" s="15"/>
      <c r="AA28" s="15">
        <v>42028</v>
      </c>
      <c r="AB28" s="15">
        <v>42085</v>
      </c>
      <c r="AC28" s="22">
        <v>3</v>
      </c>
      <c r="AD28" s="17">
        <v>3</v>
      </c>
      <c r="AE28" s="47">
        <f t="shared" si="2"/>
        <v>3</v>
      </c>
      <c r="AF28" s="15"/>
      <c r="AG28" s="15"/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100</v>
      </c>
      <c r="AV28" s="16">
        <v>2</v>
      </c>
      <c r="AW28" s="16"/>
      <c r="AX28" s="16"/>
      <c r="AY28" s="16"/>
      <c r="AZ28" s="16"/>
      <c r="BA28" s="16"/>
      <c r="BB28" s="16"/>
      <c r="BC28" s="16">
        <v>0</v>
      </c>
      <c r="BD28" s="16"/>
      <c r="BE28" s="16"/>
      <c r="BF28" s="16"/>
      <c r="BG28" s="16"/>
      <c r="BH28" s="16"/>
      <c r="BI28" s="16">
        <v>1</v>
      </c>
      <c r="BJ28" s="16"/>
      <c r="BK28" s="16">
        <v>15</v>
      </c>
      <c r="BL28" s="16"/>
      <c r="BM28" s="16">
        <v>1</v>
      </c>
      <c r="BN28" s="16">
        <v>0</v>
      </c>
      <c r="BO28" s="16"/>
      <c r="BP28" s="16"/>
      <c r="BQ28" s="16"/>
      <c r="BR28" s="16">
        <v>0</v>
      </c>
      <c r="BS28" s="16"/>
      <c r="BT28" s="16"/>
      <c r="BU28" s="16"/>
      <c r="BV28" s="16">
        <v>0</v>
      </c>
      <c r="BW28" s="16"/>
      <c r="BX28" s="16"/>
      <c r="BY28" s="16"/>
      <c r="BZ28" s="16">
        <v>0</v>
      </c>
      <c r="CA28" s="16"/>
      <c r="CB28" s="16"/>
      <c r="CC28" s="16"/>
      <c r="CD28" s="16">
        <v>0</v>
      </c>
      <c r="CE28" s="16"/>
      <c r="CF28" s="16"/>
      <c r="CG28" s="16"/>
      <c r="CH28" s="16">
        <v>1</v>
      </c>
      <c r="CI28" s="16">
        <v>60</v>
      </c>
      <c r="CJ28" s="16">
        <v>24</v>
      </c>
      <c r="CK28" s="16">
        <v>1</v>
      </c>
      <c r="CL28" s="16">
        <v>1</v>
      </c>
      <c r="CM28" s="16">
        <v>1</v>
      </c>
      <c r="CN28" s="16">
        <v>3</v>
      </c>
      <c r="CO28" s="16">
        <v>21</v>
      </c>
      <c r="CP28" s="16">
        <v>2</v>
      </c>
      <c r="CQ28" s="16">
        <v>0</v>
      </c>
      <c r="CR28" s="16">
        <v>0</v>
      </c>
      <c r="CS28" s="16"/>
      <c r="CT28" s="16"/>
      <c r="CU28" s="16"/>
      <c r="CV28" s="62"/>
      <c r="CW28" s="63">
        <v>0</v>
      </c>
      <c r="CX28" s="62">
        <v>0</v>
      </c>
      <c r="CY28" s="62"/>
      <c r="CZ28" s="63">
        <v>6</v>
      </c>
      <c r="DA28" s="62">
        <v>3</v>
      </c>
      <c r="DB28" s="62">
        <v>38</v>
      </c>
      <c r="DC28" s="62">
        <v>25</v>
      </c>
      <c r="DD28" s="69">
        <v>42045.0625</v>
      </c>
      <c r="DE28" s="69">
        <v>42045.298611111109</v>
      </c>
      <c r="DF28" s="59">
        <f t="shared" si="3"/>
        <v>0.23611111110949423</v>
      </c>
      <c r="DG28" s="6">
        <v>5</v>
      </c>
      <c r="DH28" s="35">
        <v>40</v>
      </c>
      <c r="DI28" s="91">
        <f t="shared" si="4"/>
        <v>5.666666666666667</v>
      </c>
      <c r="DJ28" s="22">
        <v>1</v>
      </c>
      <c r="DK28" s="22">
        <v>7</v>
      </c>
      <c r="DL28" s="71">
        <v>42044.041666666664</v>
      </c>
      <c r="DM28" s="71">
        <v>42044.291666666664</v>
      </c>
      <c r="DN28" s="59">
        <f t="shared" si="5"/>
        <v>0.25</v>
      </c>
      <c r="DO28" s="22">
        <v>6</v>
      </c>
      <c r="DP28" s="22">
        <v>0</v>
      </c>
      <c r="DQ28" s="6">
        <f t="shared" si="6"/>
        <v>6</v>
      </c>
      <c r="DR28" s="33">
        <v>1</v>
      </c>
      <c r="DS28" s="33">
        <v>7</v>
      </c>
      <c r="DT28" s="33">
        <v>0</v>
      </c>
      <c r="DU28" s="33">
        <v>1</v>
      </c>
      <c r="DV28" s="33">
        <v>2</v>
      </c>
      <c r="DW28" s="22">
        <v>2</v>
      </c>
      <c r="DX28" s="22">
        <v>0</v>
      </c>
      <c r="DY28" s="22">
        <v>5</v>
      </c>
      <c r="DZ28" s="22">
        <v>1</v>
      </c>
      <c r="EA28" s="22">
        <v>6</v>
      </c>
      <c r="EB28" s="62">
        <v>13</v>
      </c>
      <c r="EC28" s="62" t="s">
        <v>285</v>
      </c>
      <c r="ED28" s="29">
        <v>6</v>
      </c>
      <c r="EE28" s="66">
        <v>78</v>
      </c>
      <c r="EI28" s="29">
        <v>1</v>
      </c>
      <c r="EJ28" s="29">
        <v>7</v>
      </c>
      <c r="EK28" s="29">
        <v>1</v>
      </c>
      <c r="EL28" s="29">
        <v>0</v>
      </c>
      <c r="EM28" s="6">
        <f t="shared" si="7"/>
        <v>1</v>
      </c>
      <c r="EN28" s="36">
        <v>14</v>
      </c>
      <c r="ER28" s="36">
        <f t="shared" si="13"/>
        <v>0</v>
      </c>
      <c r="EZ28" s="96" t="s">
        <v>79</v>
      </c>
      <c r="FA28" s="36" t="s">
        <v>321</v>
      </c>
      <c r="FC28" s="2">
        <v>0.1984126984126984</v>
      </c>
      <c r="FD28" s="2">
        <v>7.5396825396825395</v>
      </c>
      <c r="FE28" s="117">
        <v>92.261904761904759</v>
      </c>
      <c r="FF28" s="2">
        <v>0.1984126984126984</v>
      </c>
      <c r="FG28" s="2">
        <v>7.7380952380952381</v>
      </c>
      <c r="FH28" s="117">
        <v>92.063492063492063</v>
      </c>
      <c r="FI28" s="2">
        <v>0</v>
      </c>
      <c r="FJ28" s="2">
        <v>12.301587301587302</v>
      </c>
      <c r="FK28" s="117">
        <v>87.698412698412696</v>
      </c>
      <c r="FL28" s="2">
        <v>0.1984126984126984</v>
      </c>
      <c r="FM28" s="2">
        <v>7.5396825396825395</v>
      </c>
      <c r="FN28" s="117">
        <v>92.261904761904759</v>
      </c>
      <c r="FO28" s="117">
        <f t="shared" si="10"/>
        <v>-4.5634920634920633</v>
      </c>
      <c r="FP28" s="117">
        <f t="shared" si="9"/>
        <v>-0.19841269841269593</v>
      </c>
      <c r="FQ28" s="117">
        <f t="shared" si="11"/>
        <v>0.19841269841269593</v>
      </c>
      <c r="FR28" s="117">
        <f t="shared" si="12"/>
        <v>4.5634920634920633</v>
      </c>
      <c r="FS28" s="115">
        <v>377.87</v>
      </c>
      <c r="FT28" s="118">
        <v>405.41</v>
      </c>
      <c r="FU28" s="115">
        <v>398.38</v>
      </c>
      <c r="FV28" s="118">
        <v>413.42</v>
      </c>
      <c r="FW28" s="115">
        <v>393.97</v>
      </c>
      <c r="FX28" s="118">
        <v>425.07</v>
      </c>
      <c r="FY28" s="115">
        <v>387.74</v>
      </c>
      <c r="FZ28" s="118">
        <v>427.05</v>
      </c>
      <c r="GA28">
        <v>439.41212903225806</v>
      </c>
      <c r="GB28">
        <v>449.05965517241378</v>
      </c>
      <c r="GC28">
        <v>484.69520361990953</v>
      </c>
      <c r="GD28">
        <v>462.86709677419356</v>
      </c>
    </row>
    <row r="29" spans="1:186" x14ac:dyDescent="0.2">
      <c r="A29" s="28"/>
      <c r="B29" s="29">
        <v>2002</v>
      </c>
      <c r="C29">
        <v>1</v>
      </c>
      <c r="D29" s="29"/>
      <c r="E29" s="29" t="s">
        <v>308</v>
      </c>
      <c r="F29" s="96" t="s">
        <v>79</v>
      </c>
      <c r="H29" s="30" t="s">
        <v>338</v>
      </c>
      <c r="I29" s="29">
        <v>2</v>
      </c>
      <c r="J29" s="29">
        <v>20</v>
      </c>
      <c r="K29" s="31">
        <v>34683</v>
      </c>
      <c r="L29" s="29" t="s">
        <v>339</v>
      </c>
      <c r="M29" s="56" t="s">
        <v>340</v>
      </c>
      <c r="N29" s="67" t="s">
        <v>341</v>
      </c>
      <c r="O29" s="33">
        <v>14.5</v>
      </c>
      <c r="P29" s="33">
        <v>9.4</v>
      </c>
      <c r="Q29" s="33">
        <v>62</v>
      </c>
      <c r="R29" s="34">
        <v>1.54</v>
      </c>
      <c r="S29" s="48">
        <f t="shared" si="0"/>
        <v>26.14268848035082</v>
      </c>
      <c r="T29" s="15">
        <v>42070</v>
      </c>
      <c r="U29" s="15">
        <v>42136</v>
      </c>
      <c r="V29" s="22">
        <v>7</v>
      </c>
      <c r="W29" s="17">
        <v>6</v>
      </c>
      <c r="X29" s="47">
        <f t="shared" si="1"/>
        <v>6.5</v>
      </c>
      <c r="Y29" s="15"/>
      <c r="Z29" s="15"/>
      <c r="AA29" s="15">
        <v>42070</v>
      </c>
      <c r="AB29" s="15">
        <v>42136</v>
      </c>
      <c r="AC29" s="22">
        <v>7</v>
      </c>
      <c r="AD29" s="17">
        <v>6</v>
      </c>
      <c r="AE29" s="47">
        <f t="shared" si="2"/>
        <v>6.5</v>
      </c>
      <c r="AF29" s="15"/>
      <c r="AG29" s="15"/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78.94</v>
      </c>
      <c r="AV29" s="16">
        <v>3</v>
      </c>
      <c r="AW29" s="16"/>
      <c r="AX29" s="16"/>
      <c r="AY29" s="16"/>
      <c r="AZ29" s="16"/>
      <c r="BA29" s="16"/>
      <c r="BB29" s="16"/>
      <c r="BC29" s="16">
        <v>0</v>
      </c>
      <c r="BD29" s="16"/>
      <c r="BE29" s="16"/>
      <c r="BF29" s="16"/>
      <c r="BG29" s="16"/>
      <c r="BH29" s="16"/>
      <c r="BI29" s="16">
        <v>1</v>
      </c>
      <c r="BJ29" s="16"/>
      <c r="BK29" s="16">
        <v>3</v>
      </c>
      <c r="BL29" s="16"/>
      <c r="BM29" s="16">
        <v>1</v>
      </c>
      <c r="BN29" s="16">
        <v>0</v>
      </c>
      <c r="BO29" s="16"/>
      <c r="BP29" s="16"/>
      <c r="BQ29" s="16"/>
      <c r="BR29" s="16">
        <v>0</v>
      </c>
      <c r="BS29" s="16"/>
      <c r="BT29" s="16"/>
      <c r="BU29" s="16"/>
      <c r="BV29" s="16">
        <v>0</v>
      </c>
      <c r="BW29" s="16"/>
      <c r="BX29" s="16"/>
      <c r="BY29" s="16"/>
      <c r="BZ29" s="16">
        <v>0</v>
      </c>
      <c r="CA29" s="16"/>
      <c r="CB29" s="16"/>
      <c r="CC29" s="16"/>
      <c r="CD29" s="16">
        <v>0</v>
      </c>
      <c r="CE29" s="16"/>
      <c r="CF29" s="16"/>
      <c r="CG29" s="16"/>
      <c r="CH29" s="16">
        <v>1</v>
      </c>
      <c r="CI29" s="16">
        <v>30</v>
      </c>
      <c r="CJ29" s="16">
        <v>20</v>
      </c>
      <c r="CK29" s="16">
        <v>1</v>
      </c>
      <c r="CL29" s="16">
        <v>1</v>
      </c>
      <c r="CM29" s="16">
        <v>0</v>
      </c>
      <c r="CN29" s="16"/>
      <c r="CO29" s="16"/>
      <c r="CP29" s="16"/>
      <c r="CQ29" s="16"/>
      <c r="CR29" s="16">
        <v>0</v>
      </c>
      <c r="CS29" s="16"/>
      <c r="CT29" s="16"/>
      <c r="CU29" s="16"/>
      <c r="CV29" s="62"/>
      <c r="CW29" s="63">
        <v>0</v>
      </c>
      <c r="CX29" s="62">
        <v>0</v>
      </c>
      <c r="CY29" s="62"/>
      <c r="CZ29" s="63">
        <v>9</v>
      </c>
      <c r="DA29" s="62">
        <v>8</v>
      </c>
      <c r="DB29" s="62">
        <v>50</v>
      </c>
      <c r="DC29" s="62">
        <v>75</v>
      </c>
      <c r="DD29" s="69">
        <v>42100</v>
      </c>
      <c r="DE29" s="69">
        <v>42100.208333333336</v>
      </c>
      <c r="DF29" s="59">
        <f t="shared" si="3"/>
        <v>0.20833333333575865</v>
      </c>
      <c r="DG29" s="6">
        <v>5</v>
      </c>
      <c r="DH29" s="35">
        <v>0</v>
      </c>
      <c r="DI29" s="91">
        <f t="shared" si="4"/>
        <v>5</v>
      </c>
      <c r="DJ29" s="22">
        <v>1</v>
      </c>
      <c r="DK29" s="22">
        <v>5</v>
      </c>
      <c r="DL29" s="71">
        <v>42109</v>
      </c>
      <c r="DM29" s="71">
        <v>42109.270833333336</v>
      </c>
      <c r="DN29" s="59">
        <f t="shared" si="5"/>
        <v>0.27083333333575865</v>
      </c>
      <c r="DO29" s="22">
        <v>6</v>
      </c>
      <c r="DP29" s="22">
        <v>30</v>
      </c>
      <c r="DQ29" s="6">
        <f t="shared" si="6"/>
        <v>6.5</v>
      </c>
      <c r="DR29" s="33">
        <v>0</v>
      </c>
      <c r="DS29" s="33">
        <v>5</v>
      </c>
      <c r="DT29" s="33">
        <v>4</v>
      </c>
      <c r="DU29" s="33">
        <v>2</v>
      </c>
      <c r="DV29" s="33">
        <v>0</v>
      </c>
      <c r="DW29" s="22">
        <v>7</v>
      </c>
      <c r="DX29" s="22">
        <v>0</v>
      </c>
      <c r="DY29" s="22">
        <v>2</v>
      </c>
      <c r="DZ29" s="22">
        <v>0</v>
      </c>
      <c r="EA29" s="22">
        <v>1</v>
      </c>
      <c r="EB29" s="62">
        <v>12</v>
      </c>
      <c r="EC29" s="62" t="s">
        <v>285</v>
      </c>
      <c r="ED29" s="29">
        <v>7</v>
      </c>
      <c r="EE29" s="66">
        <v>143</v>
      </c>
      <c r="EI29" s="29">
        <v>1</v>
      </c>
      <c r="EJ29" s="29">
        <v>7</v>
      </c>
      <c r="EK29" s="29">
        <v>1</v>
      </c>
      <c r="EL29" s="29">
        <v>0</v>
      </c>
      <c r="EM29" s="6">
        <f t="shared" si="7"/>
        <v>1</v>
      </c>
      <c r="EN29" s="36">
        <v>15</v>
      </c>
      <c r="ER29" s="36">
        <f t="shared" si="13"/>
        <v>0</v>
      </c>
      <c r="EZ29" s="96" t="s">
        <v>79</v>
      </c>
      <c r="FC29" s="2">
        <v>0</v>
      </c>
      <c r="FD29" s="2">
        <v>5.3571428571428568</v>
      </c>
      <c r="FE29" s="117">
        <v>94.642857142857139</v>
      </c>
      <c r="FF29" s="2">
        <v>0.3968253968253968</v>
      </c>
      <c r="FG29" s="2">
        <v>6.5476190476190474</v>
      </c>
      <c r="FH29" s="117">
        <v>93.055555555555557</v>
      </c>
      <c r="FI29" s="2">
        <v>0</v>
      </c>
      <c r="FJ29" s="2">
        <v>5.3571428571428568</v>
      </c>
      <c r="FK29" s="117">
        <v>94.642857142857139</v>
      </c>
      <c r="FL29" s="2">
        <v>0</v>
      </c>
      <c r="FM29" s="2">
        <v>5.9523809523809526</v>
      </c>
      <c r="FN29" s="117">
        <v>94.047619047619051</v>
      </c>
      <c r="FO29" s="117">
        <f t="shared" si="10"/>
        <v>0</v>
      </c>
      <c r="FP29" s="117">
        <f t="shared" si="9"/>
        <v>-1.5873015873015817</v>
      </c>
      <c r="FQ29" s="117">
        <f t="shared" si="11"/>
        <v>0.99206349206349387</v>
      </c>
      <c r="FR29" s="117">
        <f t="shared" si="12"/>
        <v>-0.59523809523808779</v>
      </c>
      <c r="FS29" s="115">
        <v>450.85</v>
      </c>
      <c r="FT29" s="118">
        <v>468.19</v>
      </c>
      <c r="FU29" s="115">
        <v>466.27</v>
      </c>
      <c r="FV29" s="118">
        <v>460.73</v>
      </c>
      <c r="FW29" s="115">
        <v>443.22</v>
      </c>
      <c r="FX29" s="118">
        <v>460.93</v>
      </c>
      <c r="FY29" s="115">
        <v>466.83</v>
      </c>
      <c r="FZ29" s="118">
        <v>454.64</v>
      </c>
      <c r="GA29">
        <v>494.69132075471703</v>
      </c>
      <c r="GB29">
        <v>495.1128358208955</v>
      </c>
      <c r="GC29">
        <v>487.02037735849058</v>
      </c>
      <c r="GD29">
        <v>483.41468354430378</v>
      </c>
    </row>
    <row r="30" spans="1:186" x14ac:dyDescent="0.2">
      <c r="A30" s="28"/>
      <c r="B30" s="29">
        <v>2003</v>
      </c>
      <c r="C30">
        <v>-1</v>
      </c>
      <c r="D30" s="29"/>
      <c r="E30" s="29" t="s">
        <v>310</v>
      </c>
      <c r="F30" s="96"/>
      <c r="G30" s="36" t="s">
        <v>321</v>
      </c>
      <c r="H30" s="30" t="s">
        <v>342</v>
      </c>
      <c r="I30" s="29">
        <v>2</v>
      </c>
      <c r="J30" s="29">
        <v>24</v>
      </c>
      <c r="K30" s="31">
        <v>32955</v>
      </c>
      <c r="L30" s="29" t="s">
        <v>343</v>
      </c>
      <c r="M30" s="56" t="s">
        <v>344</v>
      </c>
      <c r="N30" s="67" t="s">
        <v>345</v>
      </c>
      <c r="O30" s="33">
        <v>16</v>
      </c>
      <c r="P30" s="33">
        <v>9.5</v>
      </c>
      <c r="Q30" s="33">
        <v>71</v>
      </c>
      <c r="R30" s="34">
        <v>1.67</v>
      </c>
      <c r="S30" s="48">
        <f t="shared" si="0"/>
        <v>25.458065904119906</v>
      </c>
      <c r="T30" s="15">
        <v>42039</v>
      </c>
      <c r="U30" s="15">
        <v>42084</v>
      </c>
      <c r="V30" s="22">
        <v>6</v>
      </c>
      <c r="W30" s="17">
        <v>5</v>
      </c>
      <c r="X30" s="47">
        <f t="shared" si="1"/>
        <v>5.5</v>
      </c>
      <c r="Y30" s="15"/>
      <c r="Z30" s="15"/>
      <c r="AA30" s="15">
        <v>42039</v>
      </c>
      <c r="AB30" s="15">
        <v>42084</v>
      </c>
      <c r="AC30" s="22">
        <v>6</v>
      </c>
      <c r="AD30" s="17">
        <v>5</v>
      </c>
      <c r="AE30" s="47">
        <f t="shared" si="2"/>
        <v>5.5</v>
      </c>
      <c r="AF30" s="15"/>
      <c r="AG30" s="15"/>
      <c r="AH30" s="16">
        <v>1</v>
      </c>
      <c r="AI30" s="16">
        <v>1</v>
      </c>
      <c r="AJ30" s="16">
        <v>1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100</v>
      </c>
      <c r="AV30" s="16">
        <v>5</v>
      </c>
      <c r="AW30" s="16"/>
      <c r="AX30" s="16"/>
      <c r="AY30" s="16"/>
      <c r="AZ30" s="16"/>
      <c r="BA30" s="16"/>
      <c r="BB30" s="16"/>
      <c r="BC30" s="16">
        <v>1</v>
      </c>
      <c r="BD30" s="16"/>
      <c r="BE30" s="16">
        <v>12</v>
      </c>
      <c r="BF30" s="16"/>
      <c r="BG30" s="16">
        <v>0</v>
      </c>
      <c r="BH30" s="16">
        <v>0</v>
      </c>
      <c r="BI30" s="16">
        <v>1</v>
      </c>
      <c r="BJ30" s="16"/>
      <c r="BK30" s="16">
        <v>8</v>
      </c>
      <c r="BL30" s="16"/>
      <c r="BM30" s="16">
        <v>1</v>
      </c>
      <c r="BN30" s="16">
        <v>1</v>
      </c>
      <c r="BO30" s="16">
        <v>10</v>
      </c>
      <c r="BP30" s="16">
        <v>16</v>
      </c>
      <c r="BQ30" s="16"/>
      <c r="BR30" s="16">
        <v>0</v>
      </c>
      <c r="BS30" s="16"/>
      <c r="BT30" s="16"/>
      <c r="BU30" s="16"/>
      <c r="BV30" s="16">
        <v>0</v>
      </c>
      <c r="BW30" s="16"/>
      <c r="BX30" s="16"/>
      <c r="BY30" s="16"/>
      <c r="BZ30" s="16">
        <v>0</v>
      </c>
      <c r="CA30" s="16"/>
      <c r="CB30" s="16"/>
      <c r="CC30" s="16"/>
      <c r="CD30" s="16">
        <v>0</v>
      </c>
      <c r="CE30" s="16"/>
      <c r="CF30" s="16"/>
      <c r="CG30" s="16"/>
      <c r="CH30" s="16">
        <v>1</v>
      </c>
      <c r="CI30" s="16">
        <v>1</v>
      </c>
      <c r="CJ30" s="16">
        <v>24</v>
      </c>
      <c r="CK30" s="16">
        <v>1</v>
      </c>
      <c r="CL30" s="16">
        <v>0</v>
      </c>
      <c r="CM30" s="16">
        <v>1</v>
      </c>
      <c r="CN30" s="16">
        <v>30</v>
      </c>
      <c r="CO30" s="16">
        <v>17</v>
      </c>
      <c r="CP30" s="16">
        <v>7</v>
      </c>
      <c r="CQ30" s="16">
        <v>1</v>
      </c>
      <c r="CR30" s="16">
        <v>0</v>
      </c>
      <c r="CS30" s="16"/>
      <c r="CT30" s="16"/>
      <c r="CU30" s="16"/>
      <c r="CV30" s="62">
        <v>1</v>
      </c>
      <c r="CW30" s="63">
        <v>0</v>
      </c>
      <c r="CX30" s="62">
        <v>0</v>
      </c>
      <c r="CY30" s="62"/>
      <c r="CZ30" s="63">
        <v>7</v>
      </c>
      <c r="DA30" s="62">
        <v>10</v>
      </c>
      <c r="DB30" s="62">
        <v>54</v>
      </c>
      <c r="DC30" s="62">
        <v>90</v>
      </c>
      <c r="DD30" s="69">
        <v>42073</v>
      </c>
      <c r="DE30" s="69">
        <v>42073.326388888891</v>
      </c>
      <c r="DF30" s="59">
        <f t="shared" si="3"/>
        <v>0.32638888889050577</v>
      </c>
      <c r="DG30" s="6">
        <v>7</v>
      </c>
      <c r="DH30" s="35">
        <v>50</v>
      </c>
      <c r="DI30" s="91">
        <f t="shared" si="4"/>
        <v>7.833333333333333</v>
      </c>
      <c r="DJ30" s="22">
        <v>1</v>
      </c>
      <c r="DK30" s="22">
        <v>8</v>
      </c>
      <c r="DL30" s="71">
        <v>42072.013888888891</v>
      </c>
      <c r="DM30" s="71">
        <v>42072.354166666664</v>
      </c>
      <c r="DN30" s="59">
        <f t="shared" si="5"/>
        <v>0.34027777777373558</v>
      </c>
      <c r="DO30" s="22">
        <v>8</v>
      </c>
      <c r="DP30" s="22">
        <v>10</v>
      </c>
      <c r="DQ30" s="6">
        <f t="shared" si="6"/>
        <v>8.1666666666666661</v>
      </c>
      <c r="DR30" s="33">
        <v>1</v>
      </c>
      <c r="DS30" s="33">
        <v>8</v>
      </c>
      <c r="DT30" s="33">
        <v>3</v>
      </c>
      <c r="DU30" s="33">
        <v>2</v>
      </c>
      <c r="DV30" s="33">
        <v>1.5</v>
      </c>
      <c r="DW30" s="22">
        <v>3.5</v>
      </c>
      <c r="DX30" s="22">
        <v>2</v>
      </c>
      <c r="DY30" s="22">
        <v>2.5</v>
      </c>
      <c r="DZ30" s="22">
        <v>3.5</v>
      </c>
      <c r="EA30" s="22">
        <v>3</v>
      </c>
      <c r="EB30" s="62">
        <v>16</v>
      </c>
      <c r="EC30" s="62" t="s">
        <v>285</v>
      </c>
      <c r="ED30" s="29">
        <v>7</v>
      </c>
      <c r="EE30" s="66">
        <v>70</v>
      </c>
      <c r="EI30" s="29">
        <v>1</v>
      </c>
      <c r="EJ30" s="29">
        <v>7</v>
      </c>
      <c r="EK30" s="29">
        <v>1</v>
      </c>
      <c r="EL30" s="29">
        <v>0</v>
      </c>
      <c r="EM30" s="6">
        <f t="shared" si="7"/>
        <v>1</v>
      </c>
      <c r="EN30" s="36">
        <v>17</v>
      </c>
      <c r="ER30" s="36">
        <f t="shared" si="13"/>
        <v>0</v>
      </c>
      <c r="EZ30" s="96"/>
      <c r="FA30" s="36" t="s">
        <v>321</v>
      </c>
      <c r="FC30" s="2">
        <v>0.1984126984126984</v>
      </c>
      <c r="FD30" s="2">
        <v>3.9682539682539684</v>
      </c>
      <c r="FE30" s="117">
        <v>95.833333333333329</v>
      </c>
      <c r="FF30" s="2">
        <v>1.3888888888888888</v>
      </c>
      <c r="FG30" s="2">
        <v>8.7301587301587293</v>
      </c>
      <c r="FH30" s="117">
        <v>89.88095238095238</v>
      </c>
      <c r="FI30" s="2">
        <v>0.1984126984126984</v>
      </c>
      <c r="FJ30" s="2">
        <v>7.1428571428571432</v>
      </c>
      <c r="FK30" s="117">
        <v>92.658730158730165</v>
      </c>
      <c r="FL30" s="2">
        <v>1.7857142857142858</v>
      </c>
      <c r="FM30" s="2">
        <v>9.5238095238095237</v>
      </c>
      <c r="FN30" s="117">
        <v>88.69047619047619</v>
      </c>
      <c r="FO30" s="117">
        <f t="shared" si="10"/>
        <v>-3.1746031746031633</v>
      </c>
      <c r="FP30" s="117">
        <f t="shared" si="9"/>
        <v>-5.952380952380949</v>
      </c>
      <c r="FQ30" s="117">
        <f t="shared" si="11"/>
        <v>-1.1904761904761898</v>
      </c>
      <c r="FR30" s="117">
        <f t="shared" si="12"/>
        <v>-3.9682539682539755</v>
      </c>
      <c r="FS30" s="115">
        <v>396.65</v>
      </c>
      <c r="FT30" s="118">
        <v>401.83</v>
      </c>
      <c r="FU30" s="115">
        <v>400.61</v>
      </c>
      <c r="FV30" s="118">
        <v>421.24</v>
      </c>
      <c r="FW30" s="115">
        <v>386.92</v>
      </c>
      <c r="FX30" s="118">
        <v>407.91</v>
      </c>
      <c r="FY30" s="115">
        <v>336.56</v>
      </c>
      <c r="FZ30" s="118">
        <v>429.08</v>
      </c>
      <c r="GA30">
        <v>419.3008695652174</v>
      </c>
      <c r="GB30">
        <v>468.66437086092714</v>
      </c>
      <c r="GC30">
        <v>440.22835117773019</v>
      </c>
      <c r="GD30">
        <v>483.79489932885906</v>
      </c>
    </row>
    <row r="31" spans="1:186" x14ac:dyDescent="0.2">
      <c r="A31" s="28"/>
      <c r="B31" s="29">
        <v>2004</v>
      </c>
      <c r="C31">
        <v>-1</v>
      </c>
      <c r="D31" s="29"/>
      <c r="E31" s="29"/>
      <c r="F31" s="96"/>
      <c r="H31" s="30" t="s">
        <v>346</v>
      </c>
      <c r="I31" s="29">
        <v>2</v>
      </c>
      <c r="J31" s="29">
        <v>22</v>
      </c>
      <c r="K31" s="31">
        <v>34031</v>
      </c>
      <c r="L31" s="38"/>
      <c r="M31" s="56" t="s">
        <v>347</v>
      </c>
      <c r="N31" s="67" t="s">
        <v>348</v>
      </c>
      <c r="O31" s="33">
        <v>14.5</v>
      </c>
      <c r="P31" s="33">
        <v>9.6</v>
      </c>
      <c r="Q31" s="33">
        <v>57.5</v>
      </c>
      <c r="R31" s="34">
        <v>1.62</v>
      </c>
      <c r="S31" s="48">
        <f t="shared" si="0"/>
        <v>21.909769852156678</v>
      </c>
      <c r="T31" s="15">
        <v>42069</v>
      </c>
      <c r="U31" s="15">
        <v>42104</v>
      </c>
      <c r="V31" s="22">
        <v>5</v>
      </c>
      <c r="W31" s="17">
        <v>5</v>
      </c>
      <c r="X31" s="47">
        <f t="shared" si="1"/>
        <v>5</v>
      </c>
      <c r="Y31" s="15"/>
      <c r="Z31" s="15"/>
      <c r="AA31" s="15">
        <v>42069</v>
      </c>
      <c r="AB31" s="15">
        <v>42104</v>
      </c>
      <c r="AC31" s="22">
        <v>5</v>
      </c>
      <c r="AD31" s="17">
        <v>5</v>
      </c>
      <c r="AE31" s="47">
        <f t="shared" si="2"/>
        <v>5</v>
      </c>
      <c r="AF31" s="15"/>
      <c r="AG31" s="15"/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100</v>
      </c>
      <c r="AV31" s="16">
        <v>4</v>
      </c>
      <c r="AW31" s="16"/>
      <c r="AX31" s="16"/>
      <c r="AY31" s="16"/>
      <c r="AZ31" s="16"/>
      <c r="BA31" s="16"/>
      <c r="BB31" s="16"/>
      <c r="BC31" s="16">
        <v>0</v>
      </c>
      <c r="BD31" s="16"/>
      <c r="BE31" s="16"/>
      <c r="BF31" s="16"/>
      <c r="BG31" s="16"/>
      <c r="BH31" s="16"/>
      <c r="BI31" s="16">
        <v>1</v>
      </c>
      <c r="BJ31" s="16"/>
      <c r="BK31" s="16">
        <v>17</v>
      </c>
      <c r="BL31" s="16"/>
      <c r="BM31" s="16">
        <v>1</v>
      </c>
      <c r="BN31" s="16">
        <v>0</v>
      </c>
      <c r="BO31" s="16"/>
      <c r="BP31" s="16"/>
      <c r="BQ31" s="16"/>
      <c r="BR31" s="16">
        <v>0</v>
      </c>
      <c r="BS31" s="16"/>
      <c r="BT31" s="16"/>
      <c r="BU31" s="16"/>
      <c r="BV31" s="16">
        <v>0</v>
      </c>
      <c r="BW31" s="16"/>
      <c r="BX31" s="16"/>
      <c r="BY31" s="16"/>
      <c r="BZ31" s="16">
        <v>0</v>
      </c>
      <c r="CA31" s="16"/>
      <c r="CB31" s="16"/>
      <c r="CC31" s="16"/>
      <c r="CD31" s="16">
        <v>0</v>
      </c>
      <c r="CE31" s="16"/>
      <c r="CF31" s="16"/>
      <c r="CG31" s="16"/>
      <c r="CH31" s="16">
        <v>0</v>
      </c>
      <c r="CI31" s="16"/>
      <c r="CJ31" s="16"/>
      <c r="CK31" s="16"/>
      <c r="CL31" s="16"/>
      <c r="CM31" s="16">
        <v>0</v>
      </c>
      <c r="CN31" s="16"/>
      <c r="CO31" s="16"/>
      <c r="CP31" s="16"/>
      <c r="CQ31" s="16"/>
      <c r="CR31" s="16">
        <v>0</v>
      </c>
      <c r="CS31" s="16"/>
      <c r="CT31" s="16"/>
      <c r="CU31" s="16"/>
      <c r="CV31" s="62"/>
      <c r="CW31" s="63">
        <v>0</v>
      </c>
      <c r="CX31" s="62">
        <v>0</v>
      </c>
      <c r="CY31" s="62"/>
      <c r="CZ31" s="63">
        <v>2</v>
      </c>
      <c r="DA31" s="62">
        <v>0</v>
      </c>
      <c r="DB31" s="62">
        <v>50</v>
      </c>
      <c r="DC31" s="62">
        <v>75</v>
      </c>
      <c r="DD31" s="69">
        <v>42073.947916666664</v>
      </c>
      <c r="DE31" s="69">
        <v>42074.243055555555</v>
      </c>
      <c r="DF31" s="59">
        <f t="shared" si="3"/>
        <v>0.29513888889050577</v>
      </c>
      <c r="DG31" s="6">
        <v>7</v>
      </c>
      <c r="DH31" s="35">
        <v>5</v>
      </c>
      <c r="DI31" s="91">
        <f t="shared" si="4"/>
        <v>7.083333333333333</v>
      </c>
      <c r="DJ31" s="22">
        <v>0</v>
      </c>
      <c r="DK31" s="22">
        <v>7.5</v>
      </c>
      <c r="DL31" s="71">
        <v>42081.979166666664</v>
      </c>
      <c r="DM31" s="71">
        <v>42082.28125</v>
      </c>
      <c r="DN31" s="59">
        <f t="shared" si="5"/>
        <v>0.30208333333575865</v>
      </c>
      <c r="DO31" s="22">
        <v>7</v>
      </c>
      <c r="DP31" s="22">
        <v>15</v>
      </c>
      <c r="DQ31" s="6">
        <f t="shared" si="6"/>
        <v>7.25</v>
      </c>
      <c r="DR31" s="33">
        <v>0</v>
      </c>
      <c r="DS31" s="33">
        <v>7.5</v>
      </c>
      <c r="DT31" s="33">
        <v>2</v>
      </c>
      <c r="DU31" s="33">
        <v>3</v>
      </c>
      <c r="DV31" s="33">
        <v>4</v>
      </c>
      <c r="DW31" s="22">
        <v>5</v>
      </c>
      <c r="DX31" s="22">
        <v>3</v>
      </c>
      <c r="DY31" s="22">
        <v>3</v>
      </c>
      <c r="DZ31" s="22">
        <v>7</v>
      </c>
      <c r="EA31" s="22">
        <v>5.2</v>
      </c>
      <c r="EB31" s="62">
        <v>19</v>
      </c>
      <c r="EC31" s="62" t="s">
        <v>267</v>
      </c>
      <c r="ED31" s="29">
        <v>7</v>
      </c>
      <c r="EE31" s="66">
        <v>65</v>
      </c>
      <c r="EI31" s="29">
        <v>1</v>
      </c>
      <c r="EJ31" s="29">
        <v>7</v>
      </c>
      <c r="EL31" s="29">
        <v>30</v>
      </c>
      <c r="EM31" s="6">
        <f t="shared" si="7"/>
        <v>0.5</v>
      </c>
      <c r="EN31" s="36">
        <v>4</v>
      </c>
      <c r="ER31" s="36">
        <f t="shared" si="13"/>
        <v>0</v>
      </c>
      <c r="EZ31" s="96"/>
      <c r="FC31" s="2">
        <v>1.3888888888888888</v>
      </c>
      <c r="FD31" s="2">
        <v>2.1825396825396823</v>
      </c>
      <c r="FE31" s="117">
        <v>96.428571428571431</v>
      </c>
      <c r="FF31" s="2">
        <v>1.1904761904761905</v>
      </c>
      <c r="FG31" s="2">
        <v>3.7698412698412698</v>
      </c>
      <c r="FH31" s="117">
        <v>95.039682539682545</v>
      </c>
      <c r="FI31" s="2">
        <v>1.7857142857142858</v>
      </c>
      <c r="FJ31" s="2">
        <v>2.3809523809523809</v>
      </c>
      <c r="FK31" s="117">
        <v>95.833333333333329</v>
      </c>
      <c r="FL31" s="2">
        <v>0.59523809523809523</v>
      </c>
      <c r="FM31" s="2">
        <v>2.3809523809523809</v>
      </c>
      <c r="FN31" s="117">
        <v>97.023809523809518</v>
      </c>
      <c r="FO31" s="117">
        <f t="shared" si="10"/>
        <v>-0.59523809523810201</v>
      </c>
      <c r="FP31" s="117">
        <f t="shared" si="9"/>
        <v>-1.3888888888888857</v>
      </c>
      <c r="FQ31" s="117">
        <f t="shared" si="11"/>
        <v>1.9841269841269735</v>
      </c>
      <c r="FR31" s="117">
        <f t="shared" si="12"/>
        <v>1.1904761904761898</v>
      </c>
      <c r="FS31" s="115">
        <v>455.73</v>
      </c>
      <c r="FT31" s="118">
        <v>518.73</v>
      </c>
      <c r="FU31" s="115">
        <v>460.11</v>
      </c>
      <c r="FV31" s="118">
        <v>507.71</v>
      </c>
      <c r="FW31" s="115">
        <v>406.5</v>
      </c>
      <c r="FX31" s="118">
        <v>520.55999999999995</v>
      </c>
      <c r="FY31" s="115">
        <v>412.17</v>
      </c>
      <c r="FZ31" s="118">
        <v>502.56</v>
      </c>
      <c r="GA31">
        <v>537.9422222222222</v>
      </c>
      <c r="GB31">
        <v>534.20843423799579</v>
      </c>
      <c r="GC31">
        <v>543.19304347826085</v>
      </c>
      <c r="GD31">
        <v>517.9759509202454</v>
      </c>
    </row>
    <row r="32" spans="1:186" x14ac:dyDescent="0.2">
      <c r="A32" s="28"/>
      <c r="B32" s="29">
        <v>2005</v>
      </c>
      <c r="C32">
        <v>0</v>
      </c>
      <c r="D32" s="29"/>
      <c r="E32" s="29" t="s">
        <v>308</v>
      </c>
      <c r="F32" s="96" t="s">
        <v>79</v>
      </c>
      <c r="G32" s="36" t="s">
        <v>324</v>
      </c>
      <c r="H32" s="30" t="s">
        <v>349</v>
      </c>
      <c r="I32" s="29">
        <v>2</v>
      </c>
      <c r="J32" s="36">
        <v>22</v>
      </c>
      <c r="K32" s="99">
        <v>33700</v>
      </c>
      <c r="L32" s="29">
        <v>12222891253</v>
      </c>
      <c r="M32" s="56" t="s">
        <v>350</v>
      </c>
      <c r="N32" s="67" t="s">
        <v>351</v>
      </c>
      <c r="O32" s="33">
        <v>16.5</v>
      </c>
      <c r="P32" s="33">
        <v>8.9</v>
      </c>
      <c r="Q32" s="33">
        <v>58</v>
      </c>
      <c r="R32" s="34">
        <v>1.59</v>
      </c>
      <c r="S32" s="48">
        <f t="shared" si="0"/>
        <v>22.942130453700404</v>
      </c>
      <c r="T32" s="15">
        <v>41700</v>
      </c>
      <c r="U32" s="15">
        <v>42096</v>
      </c>
      <c r="V32" s="22">
        <v>4</v>
      </c>
      <c r="W32" s="17">
        <v>5</v>
      </c>
      <c r="X32" s="47">
        <f t="shared" si="1"/>
        <v>4.5</v>
      </c>
      <c r="Y32" s="15"/>
      <c r="Z32" s="15"/>
      <c r="AA32" s="15">
        <v>42065</v>
      </c>
      <c r="AB32" s="15">
        <v>42096</v>
      </c>
      <c r="AC32" s="22">
        <v>4</v>
      </c>
      <c r="AD32" s="17">
        <v>5</v>
      </c>
      <c r="AE32" s="47">
        <f t="shared" si="2"/>
        <v>4.5</v>
      </c>
      <c r="AF32" s="15"/>
      <c r="AG32" s="15"/>
      <c r="AH32" s="16">
        <v>1</v>
      </c>
      <c r="AI32" s="16">
        <v>1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1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73</v>
      </c>
      <c r="AV32" s="16">
        <v>8</v>
      </c>
      <c r="AW32" s="16"/>
      <c r="AX32" s="16"/>
      <c r="AY32" s="16"/>
      <c r="AZ32" s="16"/>
      <c r="BA32" s="16"/>
      <c r="BB32" s="16"/>
      <c r="BC32" s="16">
        <v>1</v>
      </c>
      <c r="BD32" s="16"/>
      <c r="BE32" s="16">
        <v>18</v>
      </c>
      <c r="BF32" s="16"/>
      <c r="BG32" s="16">
        <v>0</v>
      </c>
      <c r="BH32" s="16">
        <v>0</v>
      </c>
      <c r="BI32" s="16">
        <v>1</v>
      </c>
      <c r="BJ32" s="16"/>
      <c r="BK32" s="16">
        <v>13</v>
      </c>
      <c r="BL32" s="16"/>
      <c r="BM32" s="16">
        <v>1</v>
      </c>
      <c r="BN32" s="16">
        <v>1</v>
      </c>
      <c r="BO32" s="16">
        <v>1</v>
      </c>
      <c r="BP32" s="16">
        <v>20</v>
      </c>
      <c r="BQ32" s="16"/>
      <c r="BR32" s="16">
        <v>0</v>
      </c>
      <c r="BS32" s="16"/>
      <c r="BT32" s="16"/>
      <c r="BU32" s="16"/>
      <c r="BV32" s="16">
        <v>0</v>
      </c>
      <c r="BW32" s="16"/>
      <c r="BX32" s="16"/>
      <c r="BY32" s="16"/>
      <c r="BZ32" s="16">
        <v>0</v>
      </c>
      <c r="CA32" s="16"/>
      <c r="CB32" s="16"/>
      <c r="CC32" s="16"/>
      <c r="CD32" s="16">
        <v>0</v>
      </c>
      <c r="CE32" s="16"/>
      <c r="CF32" s="16"/>
      <c r="CG32" s="16"/>
      <c r="CH32" s="16">
        <v>1</v>
      </c>
      <c r="CI32" s="16"/>
      <c r="CJ32" s="16">
        <v>16</v>
      </c>
      <c r="CK32" s="16"/>
      <c r="CL32" s="16">
        <v>0</v>
      </c>
      <c r="CM32" s="16">
        <v>0</v>
      </c>
      <c r="CN32" s="16"/>
      <c r="CO32" s="16"/>
      <c r="CP32" s="16"/>
      <c r="CQ32" s="16"/>
      <c r="CR32" s="16">
        <v>0</v>
      </c>
      <c r="CS32" s="16"/>
      <c r="CT32" s="16"/>
      <c r="CU32" s="16"/>
      <c r="CV32" s="62">
        <v>0</v>
      </c>
      <c r="CW32" s="63">
        <v>0</v>
      </c>
      <c r="CX32" s="62">
        <v>0</v>
      </c>
      <c r="CY32" s="62"/>
      <c r="CZ32" s="63">
        <v>5</v>
      </c>
      <c r="DA32" s="62">
        <v>10</v>
      </c>
      <c r="DB32" s="106">
        <v>53</v>
      </c>
      <c r="DC32" s="106">
        <v>75</v>
      </c>
      <c r="DD32" s="69">
        <v>42169.947916666664</v>
      </c>
      <c r="DE32" s="69">
        <v>42170.222222222219</v>
      </c>
      <c r="DF32" s="59">
        <f t="shared" si="3"/>
        <v>0.27430555555474712</v>
      </c>
      <c r="DG32" s="6">
        <v>6</v>
      </c>
      <c r="DH32" s="35">
        <v>35</v>
      </c>
      <c r="DI32" s="91">
        <f t="shared" si="4"/>
        <v>6.583333333333333</v>
      </c>
      <c r="DJ32" s="22">
        <v>1</v>
      </c>
      <c r="DK32" s="22">
        <v>7</v>
      </c>
      <c r="DL32" s="71">
        <v>42080.020833333336</v>
      </c>
      <c r="DM32" s="71">
        <v>42080.277777777781</v>
      </c>
      <c r="DN32" s="59">
        <f t="shared" si="5"/>
        <v>0.25694444444525288</v>
      </c>
      <c r="DO32" s="22">
        <v>6</v>
      </c>
      <c r="DP32" s="22">
        <v>10</v>
      </c>
      <c r="DQ32" s="6">
        <f t="shared" si="6"/>
        <v>6.166666666666667</v>
      </c>
      <c r="DR32" s="33">
        <v>0</v>
      </c>
      <c r="DS32" s="33">
        <v>7</v>
      </c>
      <c r="DT32" s="33">
        <v>2</v>
      </c>
      <c r="DU32" s="33">
        <v>2</v>
      </c>
      <c r="DV32" s="33"/>
      <c r="DW32" s="22"/>
      <c r="DX32" s="22">
        <v>2</v>
      </c>
      <c r="DY32" s="22">
        <v>6</v>
      </c>
      <c r="DZ32" s="22">
        <v>7</v>
      </c>
      <c r="EA32" s="22">
        <v>7.5</v>
      </c>
      <c r="EB32" s="62">
        <v>17</v>
      </c>
      <c r="EC32" s="62" t="s">
        <v>285</v>
      </c>
      <c r="ED32" s="29">
        <v>6</v>
      </c>
      <c r="EE32" s="66">
        <v>86</v>
      </c>
      <c r="EI32" s="29">
        <v>1</v>
      </c>
      <c r="EJ32" s="29">
        <v>2</v>
      </c>
      <c r="EL32" s="29">
        <v>10</v>
      </c>
      <c r="EM32" s="6">
        <f t="shared" si="7"/>
        <v>0.16666666666666666</v>
      </c>
      <c r="EN32" s="36">
        <v>55</v>
      </c>
      <c r="ER32" s="36">
        <f t="shared" si="13"/>
        <v>0</v>
      </c>
      <c r="EZ32" s="96" t="s">
        <v>79</v>
      </c>
      <c r="FA32" s="36" t="s">
        <v>324</v>
      </c>
      <c r="FC32" s="2">
        <v>0</v>
      </c>
      <c r="FD32" s="2">
        <v>7.7380952380952381</v>
      </c>
      <c r="FE32" s="117">
        <v>92.261904761904759</v>
      </c>
      <c r="FF32" s="2">
        <v>0</v>
      </c>
      <c r="FG32" s="2">
        <v>7.1428571428571432</v>
      </c>
      <c r="FH32" s="117">
        <v>92.857142857142861</v>
      </c>
      <c r="FI32" s="2">
        <v>0</v>
      </c>
      <c r="FJ32" s="2">
        <v>7.5396825396825395</v>
      </c>
      <c r="FK32" s="117">
        <v>92.460317460317455</v>
      </c>
      <c r="FL32" s="2">
        <v>0</v>
      </c>
      <c r="FM32" s="2">
        <v>6.1507936507936511</v>
      </c>
      <c r="FN32" s="117">
        <v>93.849206349206355</v>
      </c>
      <c r="FO32" s="117">
        <f t="shared" si="10"/>
        <v>0.19841269841269593</v>
      </c>
      <c r="FP32" s="117">
        <f t="shared" si="9"/>
        <v>0.59523809523810201</v>
      </c>
      <c r="FQ32" s="117">
        <f t="shared" si="11"/>
        <v>0.99206349206349387</v>
      </c>
      <c r="FR32" s="117">
        <f t="shared" si="12"/>
        <v>1.3888888888888999</v>
      </c>
      <c r="FS32" s="115">
        <v>397.15</v>
      </c>
      <c r="FT32" s="118">
        <v>440.13</v>
      </c>
      <c r="FU32" s="115">
        <v>395.83</v>
      </c>
      <c r="FV32" s="118">
        <v>428.68</v>
      </c>
      <c r="FW32" s="115">
        <v>408</v>
      </c>
      <c r="FX32" s="118">
        <v>434.32</v>
      </c>
      <c r="FY32" s="115">
        <v>397.77</v>
      </c>
      <c r="FZ32" s="118">
        <v>418.66</v>
      </c>
      <c r="GA32">
        <v>477.04412903225807</v>
      </c>
      <c r="GB32">
        <v>461.65538461538461</v>
      </c>
      <c r="GC32">
        <v>469.73665236051505</v>
      </c>
      <c r="GD32">
        <v>446.09860465116276</v>
      </c>
    </row>
    <row r="33" spans="1:186" x14ac:dyDescent="0.2">
      <c r="A33" s="28"/>
      <c r="B33" s="29">
        <v>2007</v>
      </c>
      <c r="C33">
        <v>1</v>
      </c>
      <c r="D33" s="29"/>
      <c r="E33" s="29" t="s">
        <v>310</v>
      </c>
      <c r="F33" s="96"/>
      <c r="G33" s="36" t="s">
        <v>321</v>
      </c>
      <c r="H33" s="30" t="s">
        <v>352</v>
      </c>
      <c r="I33" s="29">
        <v>2</v>
      </c>
      <c r="J33" s="29">
        <v>20</v>
      </c>
      <c r="K33" s="31">
        <v>34561</v>
      </c>
      <c r="L33" s="29" t="s">
        <v>353</v>
      </c>
      <c r="M33" s="56" t="s">
        <v>354</v>
      </c>
      <c r="N33" s="67" t="s">
        <v>355</v>
      </c>
      <c r="O33" s="33">
        <v>13.5</v>
      </c>
      <c r="P33" s="33">
        <v>9.1999999999999993</v>
      </c>
      <c r="Q33" s="33">
        <v>55.5</v>
      </c>
      <c r="R33" s="34">
        <v>1.57</v>
      </c>
      <c r="S33" s="48">
        <f t="shared" si="0"/>
        <v>22.516126414864701</v>
      </c>
      <c r="T33" s="15">
        <v>42087</v>
      </c>
      <c r="U33" s="15">
        <v>42122</v>
      </c>
      <c r="V33" s="22">
        <v>5</v>
      </c>
      <c r="W33" s="17">
        <v>4</v>
      </c>
      <c r="X33" s="47">
        <f t="shared" si="1"/>
        <v>4.5</v>
      </c>
      <c r="Y33" s="15"/>
      <c r="Z33" s="15"/>
      <c r="AA33" s="15">
        <v>42087</v>
      </c>
      <c r="AB33" s="15">
        <v>42122</v>
      </c>
      <c r="AC33" s="22">
        <v>5</v>
      </c>
      <c r="AD33" s="17">
        <v>4</v>
      </c>
      <c r="AE33" s="47">
        <f t="shared" si="2"/>
        <v>4.5</v>
      </c>
      <c r="AF33" s="15"/>
      <c r="AG33" s="15"/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100</v>
      </c>
      <c r="AV33" s="16">
        <v>9</v>
      </c>
      <c r="AW33" s="16"/>
      <c r="AX33" s="16"/>
      <c r="AY33" s="16"/>
      <c r="AZ33" s="16"/>
      <c r="BA33" s="16"/>
      <c r="BB33" s="16"/>
      <c r="BC33" s="16">
        <v>1</v>
      </c>
      <c r="BD33" s="16"/>
      <c r="BE33" s="16">
        <v>16</v>
      </c>
      <c r="BF33" s="16"/>
      <c r="BG33" s="16">
        <v>1</v>
      </c>
      <c r="BH33" s="16">
        <v>1</v>
      </c>
      <c r="BI33" s="16">
        <v>1</v>
      </c>
      <c r="BJ33" s="16"/>
      <c r="BK33" s="16">
        <v>16</v>
      </c>
      <c r="BL33" s="16"/>
      <c r="BM33" s="16">
        <v>1</v>
      </c>
      <c r="BN33" s="16">
        <v>0</v>
      </c>
      <c r="BO33" s="16"/>
      <c r="BP33" s="16"/>
      <c r="BQ33" s="16"/>
      <c r="BR33" s="16">
        <v>0</v>
      </c>
      <c r="BS33" s="16"/>
      <c r="BT33" s="16"/>
      <c r="BU33" s="16"/>
      <c r="BV33" s="16">
        <v>0</v>
      </c>
      <c r="BW33" s="16"/>
      <c r="BX33" s="16"/>
      <c r="BY33" s="16"/>
      <c r="BZ33" s="16">
        <v>0</v>
      </c>
      <c r="CA33" s="16"/>
      <c r="CB33" s="16"/>
      <c r="CC33" s="16"/>
      <c r="CD33" s="16">
        <v>0</v>
      </c>
      <c r="CE33" s="16"/>
      <c r="CF33" s="16"/>
      <c r="CG33" s="16"/>
      <c r="CH33" s="16">
        <v>1</v>
      </c>
      <c r="CI33" s="16">
        <v>15</v>
      </c>
      <c r="CJ33" s="16">
        <v>20</v>
      </c>
      <c r="CK33" s="16">
        <v>1</v>
      </c>
      <c r="CL33" s="16">
        <v>1</v>
      </c>
      <c r="CM33" s="16">
        <v>0</v>
      </c>
      <c r="CN33" s="16"/>
      <c r="CO33" s="16"/>
      <c r="CP33" s="16"/>
      <c r="CQ33" s="16"/>
      <c r="CR33" s="16">
        <v>0</v>
      </c>
      <c r="CS33" s="16"/>
      <c r="CT33" s="16"/>
      <c r="CU33" s="16"/>
      <c r="CV33" s="62">
        <v>1</v>
      </c>
      <c r="CW33" s="63">
        <v>0</v>
      </c>
      <c r="CX33" s="62">
        <v>0</v>
      </c>
      <c r="CY33" s="62"/>
      <c r="CZ33" s="63">
        <v>12</v>
      </c>
      <c r="DA33" s="62">
        <v>21</v>
      </c>
      <c r="DB33" s="62">
        <v>50</v>
      </c>
      <c r="DC33" s="62">
        <v>75</v>
      </c>
      <c r="DD33" s="69">
        <v>42094</v>
      </c>
      <c r="DE33" s="69">
        <v>42094.354166666664</v>
      </c>
      <c r="DF33" s="59">
        <f t="shared" si="3"/>
        <v>0.35416666666424135</v>
      </c>
      <c r="DG33" s="6">
        <v>8</v>
      </c>
      <c r="DH33" s="35">
        <v>30</v>
      </c>
      <c r="DI33" s="91">
        <f t="shared" si="4"/>
        <v>8.5</v>
      </c>
      <c r="DJ33" s="22">
        <v>0</v>
      </c>
      <c r="DK33" s="22">
        <v>5</v>
      </c>
      <c r="DL33" s="71">
        <v>42087</v>
      </c>
      <c r="DM33" s="71">
        <v>42087.194444444445</v>
      </c>
      <c r="DN33" s="59">
        <f t="shared" si="5"/>
        <v>0.19444444444525288</v>
      </c>
      <c r="DO33" s="22">
        <v>4</v>
      </c>
      <c r="DP33" s="22">
        <v>40</v>
      </c>
      <c r="DQ33" s="6">
        <f t="shared" si="6"/>
        <v>4.666666666666667</v>
      </c>
      <c r="DR33" s="33">
        <v>1</v>
      </c>
      <c r="DS33" s="33">
        <v>5</v>
      </c>
      <c r="DT33" s="33">
        <v>2</v>
      </c>
      <c r="DU33" s="33">
        <v>2</v>
      </c>
      <c r="DV33" s="33">
        <v>6</v>
      </c>
      <c r="DW33" s="22">
        <v>6</v>
      </c>
      <c r="DX33" s="22">
        <v>6.5</v>
      </c>
      <c r="DY33" s="22">
        <v>5</v>
      </c>
      <c r="DZ33" s="22">
        <v>8</v>
      </c>
      <c r="EA33" s="22">
        <v>6</v>
      </c>
      <c r="EB33" s="62">
        <v>15</v>
      </c>
      <c r="EC33" s="62" t="s">
        <v>285</v>
      </c>
      <c r="ED33" s="29">
        <v>8</v>
      </c>
      <c r="EE33" s="66">
        <v>18</v>
      </c>
      <c r="EI33" s="29">
        <v>1</v>
      </c>
      <c r="EJ33" s="29">
        <v>7</v>
      </c>
      <c r="EK33" s="29">
        <v>2</v>
      </c>
      <c r="EM33" s="6">
        <f t="shared" si="7"/>
        <v>2</v>
      </c>
      <c r="EN33" s="36">
        <v>7</v>
      </c>
      <c r="ER33" s="36">
        <f t="shared" si="13"/>
        <v>0</v>
      </c>
      <c r="EZ33" s="96"/>
      <c r="FA33" s="36" t="s">
        <v>321</v>
      </c>
      <c r="FC33" s="2">
        <v>2.7777777777777777</v>
      </c>
      <c r="FD33" s="2">
        <v>17.063492063492063</v>
      </c>
      <c r="FE33" s="117">
        <v>80.158730158730165</v>
      </c>
      <c r="FF33" s="2">
        <v>2.5793650793650795</v>
      </c>
      <c r="FG33" s="2">
        <v>18.452380952380953</v>
      </c>
      <c r="FH33" s="117">
        <v>78.968253968253961</v>
      </c>
      <c r="FI33" s="2">
        <v>2.7777777777777777</v>
      </c>
      <c r="FJ33" s="2">
        <v>17.063492063492063</v>
      </c>
      <c r="FK33" s="117">
        <v>80.158730158730165</v>
      </c>
      <c r="FL33" s="2">
        <v>3.7698412698412698</v>
      </c>
      <c r="FM33" s="2">
        <v>17.261904761904763</v>
      </c>
      <c r="FN33" s="117">
        <v>78.968253968253961</v>
      </c>
      <c r="FO33" s="117">
        <f t="shared" si="10"/>
        <v>0</v>
      </c>
      <c r="FP33" s="117">
        <f t="shared" si="9"/>
        <v>-1.190476190476204</v>
      </c>
      <c r="FQ33" s="117">
        <f t="shared" si="11"/>
        <v>0</v>
      </c>
      <c r="FR33" s="117">
        <f t="shared" si="12"/>
        <v>-1.190476190476204</v>
      </c>
      <c r="FS33" s="115">
        <v>468.51</v>
      </c>
      <c r="FT33" s="118">
        <v>471.05</v>
      </c>
      <c r="FU33" s="115">
        <v>463.87</v>
      </c>
      <c r="FV33" s="118">
        <v>474.8</v>
      </c>
      <c r="FW33" s="115">
        <v>463.42</v>
      </c>
      <c r="FX33" s="118">
        <v>466.19</v>
      </c>
      <c r="FY33" s="115">
        <v>488.75</v>
      </c>
      <c r="FZ33" s="118">
        <v>470.32</v>
      </c>
      <c r="GA33">
        <v>587.64653465346532</v>
      </c>
      <c r="GB33">
        <v>601.25427135678399</v>
      </c>
      <c r="GC33">
        <v>581.58356435643555</v>
      </c>
      <c r="GD33">
        <v>595.58110552763821</v>
      </c>
    </row>
    <row r="34" spans="1:186" x14ac:dyDescent="0.2">
      <c r="A34" s="28"/>
      <c r="B34" s="29">
        <v>2008</v>
      </c>
      <c r="C34">
        <v>0</v>
      </c>
      <c r="D34" s="29"/>
      <c r="E34" s="29" t="s">
        <v>308</v>
      </c>
      <c r="F34" s="96" t="s">
        <v>79</v>
      </c>
      <c r="G34" s="36" t="s">
        <v>321</v>
      </c>
      <c r="H34" s="30" t="s">
        <v>356</v>
      </c>
      <c r="I34" s="29">
        <v>2</v>
      </c>
      <c r="J34" s="29">
        <v>21</v>
      </c>
      <c r="K34" s="31">
        <v>34261</v>
      </c>
      <c r="L34" s="29" t="s">
        <v>357</v>
      </c>
      <c r="M34" s="56" t="s">
        <v>358</v>
      </c>
      <c r="N34" s="67" t="s">
        <v>359</v>
      </c>
      <c r="O34" s="33">
        <v>15.5</v>
      </c>
      <c r="P34" s="33">
        <v>9.1</v>
      </c>
      <c r="Q34" s="33">
        <v>49</v>
      </c>
      <c r="R34" s="34">
        <v>1.56</v>
      </c>
      <c r="S34" s="48">
        <f t="shared" ref="S34:S63" si="14">(Q34)/(R34)^2</f>
        <v>20.134779750164363</v>
      </c>
      <c r="T34" s="15">
        <v>42082</v>
      </c>
      <c r="U34" s="15">
        <v>42109</v>
      </c>
      <c r="V34" s="22">
        <v>5</v>
      </c>
      <c r="W34" s="17">
        <v>6</v>
      </c>
      <c r="X34" s="47">
        <f t="shared" ref="X34:X63" si="15">AVERAGE(W34,V34)</f>
        <v>5.5</v>
      </c>
      <c r="Y34" s="15"/>
      <c r="Z34" s="15"/>
      <c r="AA34" s="15">
        <v>42082</v>
      </c>
      <c r="AB34" s="15">
        <v>41744</v>
      </c>
      <c r="AC34" s="22">
        <v>5</v>
      </c>
      <c r="AD34" s="17">
        <v>6</v>
      </c>
      <c r="AE34" s="47">
        <f t="shared" ref="AE34:AE63" si="16">AVERAGE(AD34,AC34)</f>
        <v>5.5</v>
      </c>
      <c r="AF34" s="15"/>
      <c r="AG34" s="15"/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90</v>
      </c>
      <c r="AV34" s="16">
        <v>3</v>
      </c>
      <c r="AW34" s="16"/>
      <c r="AX34" s="16"/>
      <c r="AY34" s="16"/>
      <c r="AZ34" s="16"/>
      <c r="BA34" s="16"/>
      <c r="BB34" s="16"/>
      <c r="BC34" s="16">
        <v>1</v>
      </c>
      <c r="BD34" s="16"/>
      <c r="BE34" s="16">
        <v>17</v>
      </c>
      <c r="BF34" s="16"/>
      <c r="BG34" s="16">
        <v>1</v>
      </c>
      <c r="BH34" s="16">
        <v>0</v>
      </c>
      <c r="BI34" s="16">
        <v>1</v>
      </c>
      <c r="BJ34" s="16"/>
      <c r="BK34" s="16">
        <v>13</v>
      </c>
      <c r="BL34" s="16"/>
      <c r="BM34" s="16">
        <v>1</v>
      </c>
      <c r="BN34" s="16">
        <v>0</v>
      </c>
      <c r="BO34" s="16"/>
      <c r="BP34" s="16"/>
      <c r="BQ34" s="16"/>
      <c r="BR34" s="16">
        <v>0</v>
      </c>
      <c r="BS34" s="16"/>
      <c r="BT34" s="16"/>
      <c r="BU34" s="16"/>
      <c r="BV34" s="16">
        <v>0</v>
      </c>
      <c r="BW34" s="16"/>
      <c r="BX34" s="16"/>
      <c r="BY34" s="16"/>
      <c r="BZ34" s="16">
        <v>1</v>
      </c>
      <c r="CA34" s="16">
        <v>1</v>
      </c>
      <c r="CB34" s="16">
        <v>13</v>
      </c>
      <c r="CC34" s="16">
        <v>1</v>
      </c>
      <c r="CD34" s="16">
        <v>0</v>
      </c>
      <c r="CE34" s="16"/>
      <c r="CF34" s="16"/>
      <c r="CG34" s="16"/>
      <c r="CH34" s="16">
        <v>0</v>
      </c>
      <c r="CI34" s="16"/>
      <c r="CJ34" s="16"/>
      <c r="CK34" s="16"/>
      <c r="CL34" s="16"/>
      <c r="CM34" s="16">
        <v>0</v>
      </c>
      <c r="CN34" s="16"/>
      <c r="CO34" s="16"/>
      <c r="CP34" s="16"/>
      <c r="CQ34" s="16"/>
      <c r="CR34" s="16">
        <v>0</v>
      </c>
      <c r="CS34" s="16"/>
      <c r="CT34" s="16"/>
      <c r="CU34" s="16"/>
      <c r="CV34" s="62">
        <v>0</v>
      </c>
      <c r="CW34" s="63">
        <v>1</v>
      </c>
      <c r="CX34" s="62">
        <v>0</v>
      </c>
      <c r="CY34" s="62"/>
      <c r="CZ34" s="63">
        <v>4</v>
      </c>
      <c r="DA34" s="62">
        <v>0</v>
      </c>
      <c r="DB34" s="62">
        <v>44</v>
      </c>
      <c r="DC34" s="62">
        <v>50</v>
      </c>
      <c r="DD34" s="69">
        <v>42087.963194444441</v>
      </c>
      <c r="DE34" s="69">
        <v>42088.3</v>
      </c>
      <c r="DF34" s="59">
        <f t="shared" ref="DF34:DF63" si="17">DE34-DD34</f>
        <v>0.33680555556202307</v>
      </c>
      <c r="DG34" s="6">
        <v>8</v>
      </c>
      <c r="DH34" s="35">
        <v>5</v>
      </c>
      <c r="DI34" s="91">
        <f t="shared" ref="DI34:DI63" si="18">SUM(DG34,DH34/60)</f>
        <v>8.0833333333333339</v>
      </c>
      <c r="DJ34" s="22">
        <v>0</v>
      </c>
      <c r="DK34" s="22">
        <v>6.5</v>
      </c>
      <c r="DL34" s="71">
        <v>42122.979166666664</v>
      </c>
      <c r="DM34" s="71">
        <v>42123.3125</v>
      </c>
      <c r="DN34" s="59">
        <f t="shared" ref="DN34:DN63" si="19">DM34-DL34</f>
        <v>0.33333333333575865</v>
      </c>
      <c r="DO34" s="22">
        <v>8</v>
      </c>
      <c r="DP34" s="22">
        <v>0</v>
      </c>
      <c r="DQ34" s="6">
        <f t="shared" ref="DQ34:DQ63" si="20">SUM(DO34,DP34/60)</f>
        <v>8</v>
      </c>
      <c r="DR34" s="33">
        <v>1</v>
      </c>
      <c r="DS34" s="33">
        <v>6.5</v>
      </c>
      <c r="DT34" s="33">
        <v>0</v>
      </c>
      <c r="DU34" s="33">
        <v>1</v>
      </c>
      <c r="DV34" s="33">
        <v>6</v>
      </c>
      <c r="DW34" s="22">
        <v>3</v>
      </c>
      <c r="DX34" s="22">
        <v>1</v>
      </c>
      <c r="DY34" s="22">
        <v>1</v>
      </c>
      <c r="DZ34" s="22">
        <v>6</v>
      </c>
      <c r="EA34" s="22">
        <v>2</v>
      </c>
      <c r="EB34" s="62">
        <v>16</v>
      </c>
      <c r="EC34" s="62" t="s">
        <v>285</v>
      </c>
      <c r="ED34" s="29">
        <v>9</v>
      </c>
      <c r="EE34" s="66">
        <v>54</v>
      </c>
      <c r="EI34" s="29">
        <v>1</v>
      </c>
      <c r="EJ34" s="29">
        <v>7</v>
      </c>
      <c r="EL34" s="29">
        <v>30</v>
      </c>
      <c r="EM34" s="6">
        <f t="shared" ref="EM34:EM63" si="21">SUM(EK34,EL34/60)</f>
        <v>0.5</v>
      </c>
      <c r="EN34" s="36">
        <v>4</v>
      </c>
      <c r="ER34" s="36">
        <f t="shared" si="13"/>
        <v>0</v>
      </c>
      <c r="EZ34" s="96" t="s">
        <v>79</v>
      </c>
      <c r="FA34" s="36" t="s">
        <v>321</v>
      </c>
      <c r="FC34" s="2">
        <v>0.59523809523809523</v>
      </c>
      <c r="FD34" s="2">
        <v>4.5634920634920633</v>
      </c>
      <c r="FE34" s="117">
        <v>94.841269841269835</v>
      </c>
      <c r="FF34" s="2">
        <v>0.59523809523809523</v>
      </c>
      <c r="FG34" s="2">
        <v>4.5634920634920633</v>
      </c>
      <c r="FH34" s="117">
        <v>94.841269841269835</v>
      </c>
      <c r="FI34" s="2">
        <v>1.1904761904761905</v>
      </c>
      <c r="FJ34" s="2">
        <v>4.166666666666667</v>
      </c>
      <c r="FK34" s="117">
        <v>94.642857142857139</v>
      </c>
      <c r="FL34" s="2">
        <v>0.99206349206349209</v>
      </c>
      <c r="FM34" s="2">
        <v>5.753968253968254</v>
      </c>
      <c r="FN34" s="117">
        <v>93.253968253968253</v>
      </c>
      <c r="FO34" s="117">
        <f t="shared" si="10"/>
        <v>-0.19841269841269593</v>
      </c>
      <c r="FP34" s="117">
        <f t="shared" si="9"/>
        <v>0</v>
      </c>
      <c r="FQ34" s="117">
        <f t="shared" si="11"/>
        <v>-1.5873015873015817</v>
      </c>
      <c r="FR34" s="117">
        <f t="shared" si="12"/>
        <v>-1.3888888888888857</v>
      </c>
      <c r="FS34" s="115">
        <v>521.04</v>
      </c>
      <c r="FT34" s="118">
        <v>459.44</v>
      </c>
      <c r="FU34" s="115">
        <v>510.74</v>
      </c>
      <c r="FV34" s="118">
        <v>469.56</v>
      </c>
      <c r="FW34" s="115">
        <v>520.95000000000005</v>
      </c>
      <c r="FX34" s="118">
        <v>474.58</v>
      </c>
      <c r="FY34" s="115">
        <v>548.76</v>
      </c>
      <c r="FZ34" s="118">
        <v>477.52</v>
      </c>
      <c r="GA34">
        <v>484.43046025104604</v>
      </c>
      <c r="GB34">
        <v>495.10092050209209</v>
      </c>
      <c r="GC34">
        <v>501.44301886792454</v>
      </c>
      <c r="GD34">
        <v>512.06399999999996</v>
      </c>
    </row>
    <row r="35" spans="1:186" x14ac:dyDescent="0.2">
      <c r="A35" s="28"/>
      <c r="B35" s="29">
        <v>2009</v>
      </c>
      <c r="C35">
        <v>-1</v>
      </c>
      <c r="D35" s="29"/>
      <c r="E35" s="29" t="s">
        <v>309</v>
      </c>
      <c r="F35" s="96"/>
      <c r="G35" s="36" t="s">
        <v>324</v>
      </c>
      <c r="H35" s="30" t="s">
        <v>360</v>
      </c>
      <c r="I35" s="29">
        <v>2</v>
      </c>
      <c r="J35" s="29">
        <v>20</v>
      </c>
      <c r="K35" s="31">
        <v>34728</v>
      </c>
      <c r="L35" s="29" t="s">
        <v>361</v>
      </c>
      <c r="M35" s="56" t="s">
        <v>362</v>
      </c>
      <c r="N35" s="67" t="s">
        <v>363</v>
      </c>
      <c r="O35" s="33">
        <v>13.8</v>
      </c>
      <c r="P35" s="33">
        <v>9</v>
      </c>
      <c r="Q35" s="33">
        <v>66</v>
      </c>
      <c r="R35" s="34">
        <v>1.5</v>
      </c>
      <c r="S35" s="48">
        <f t="shared" si="14"/>
        <v>29.333333333333332</v>
      </c>
      <c r="T35" s="15">
        <v>42061</v>
      </c>
      <c r="U35" s="15">
        <v>42091</v>
      </c>
      <c r="V35" s="22">
        <v>5</v>
      </c>
      <c r="W35" s="17">
        <v>6</v>
      </c>
      <c r="X35" s="47">
        <f t="shared" si="15"/>
        <v>5.5</v>
      </c>
      <c r="Y35" s="15"/>
      <c r="Z35" s="15"/>
      <c r="AA35" s="15">
        <v>42061</v>
      </c>
      <c r="AB35" s="15">
        <v>42091</v>
      </c>
      <c r="AC35" s="22">
        <v>5</v>
      </c>
      <c r="AD35" s="17">
        <v>6</v>
      </c>
      <c r="AE35" s="47">
        <f t="shared" si="16"/>
        <v>5.5</v>
      </c>
      <c r="AF35" s="15"/>
      <c r="AG35" s="15"/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71.400000000000006</v>
      </c>
      <c r="AV35" s="16">
        <v>4</v>
      </c>
      <c r="AW35" s="16"/>
      <c r="AX35" s="16"/>
      <c r="AY35" s="16"/>
      <c r="AZ35" s="16"/>
      <c r="BA35" s="16"/>
      <c r="BB35" s="16"/>
      <c r="BC35" s="16">
        <v>1</v>
      </c>
      <c r="BD35" s="16"/>
      <c r="BE35" s="16">
        <v>18</v>
      </c>
      <c r="BF35" s="16"/>
      <c r="BG35" s="16">
        <v>1</v>
      </c>
      <c r="BH35" s="16">
        <v>0</v>
      </c>
      <c r="BI35" s="16">
        <v>1</v>
      </c>
      <c r="BJ35" s="16"/>
      <c r="BK35" s="16">
        <v>17</v>
      </c>
      <c r="BL35" s="16"/>
      <c r="BM35" s="16">
        <v>1</v>
      </c>
      <c r="BN35" s="16">
        <v>1</v>
      </c>
      <c r="BO35" s="16">
        <v>2</v>
      </c>
      <c r="BP35" s="16">
        <v>17</v>
      </c>
      <c r="BQ35" s="16"/>
      <c r="BR35" s="16">
        <v>0</v>
      </c>
      <c r="BS35" s="16"/>
      <c r="BT35" s="16"/>
      <c r="BU35" s="16"/>
      <c r="BV35" s="16">
        <v>0</v>
      </c>
      <c r="BW35" s="16"/>
      <c r="BX35" s="16"/>
      <c r="BY35" s="16"/>
      <c r="BZ35" s="16">
        <v>0</v>
      </c>
      <c r="CA35" s="16"/>
      <c r="CB35" s="16"/>
      <c r="CC35" s="16"/>
      <c r="CD35" s="16">
        <v>0</v>
      </c>
      <c r="CE35" s="16"/>
      <c r="CF35" s="16"/>
      <c r="CG35" s="16"/>
      <c r="CH35" s="16">
        <v>1</v>
      </c>
      <c r="CI35" s="16"/>
      <c r="CJ35" s="16">
        <v>17</v>
      </c>
      <c r="CK35" s="16">
        <v>1</v>
      </c>
      <c r="CL35" s="16">
        <v>0</v>
      </c>
      <c r="CM35" s="16">
        <v>1</v>
      </c>
      <c r="CN35" s="16">
        <v>1</v>
      </c>
      <c r="CO35" s="16">
        <v>17</v>
      </c>
      <c r="CP35" s="16">
        <v>1</v>
      </c>
      <c r="CQ35" s="16">
        <v>0</v>
      </c>
      <c r="CR35" s="16">
        <v>0</v>
      </c>
      <c r="CS35" s="16"/>
      <c r="CT35" s="16"/>
      <c r="CU35" s="16"/>
      <c r="CV35" s="62">
        <v>0</v>
      </c>
      <c r="CW35" s="63">
        <v>1</v>
      </c>
      <c r="CX35" s="62">
        <v>0</v>
      </c>
      <c r="CY35" s="62"/>
      <c r="CZ35" s="63">
        <v>5</v>
      </c>
      <c r="DA35" s="62">
        <v>2</v>
      </c>
      <c r="DB35" s="62">
        <v>39</v>
      </c>
      <c r="DC35" s="62">
        <v>25</v>
      </c>
      <c r="DD35" s="69">
        <v>42090.020833333336</v>
      </c>
      <c r="DE35" s="69">
        <v>42090.291666666664</v>
      </c>
      <c r="DF35" s="59">
        <f t="shared" si="17"/>
        <v>0.27083333332848269</v>
      </c>
      <c r="DG35" s="6">
        <v>6</v>
      </c>
      <c r="DH35" s="35">
        <v>30</v>
      </c>
      <c r="DI35" s="91">
        <f t="shared" si="18"/>
        <v>6.5</v>
      </c>
      <c r="DJ35" s="22">
        <v>0</v>
      </c>
      <c r="DK35" s="22">
        <v>6.5</v>
      </c>
      <c r="DL35" s="71">
        <v>42089</v>
      </c>
      <c r="DM35" s="71">
        <v>42089.21875</v>
      </c>
      <c r="DN35" s="59">
        <f t="shared" si="19"/>
        <v>0.21875</v>
      </c>
      <c r="DO35" s="22">
        <v>5</v>
      </c>
      <c r="DP35" s="22">
        <v>15</v>
      </c>
      <c r="DQ35" s="6">
        <f t="shared" si="20"/>
        <v>5.25</v>
      </c>
      <c r="DR35" s="33">
        <v>6</v>
      </c>
      <c r="DS35" s="33">
        <v>6.5</v>
      </c>
      <c r="DT35" s="33">
        <v>1</v>
      </c>
      <c r="DU35" s="33">
        <v>0</v>
      </c>
      <c r="DV35" s="33">
        <v>3</v>
      </c>
      <c r="DW35" s="22">
        <v>1</v>
      </c>
      <c r="DX35" s="22">
        <v>2</v>
      </c>
      <c r="DY35" s="22">
        <v>2</v>
      </c>
      <c r="DZ35" s="22">
        <v>3.5</v>
      </c>
      <c r="EA35" s="22">
        <v>1</v>
      </c>
      <c r="EB35" s="62">
        <v>15</v>
      </c>
      <c r="EC35" s="62" t="s">
        <v>285</v>
      </c>
      <c r="ED35" s="29">
        <v>8</v>
      </c>
      <c r="EE35" s="66">
        <v>89</v>
      </c>
      <c r="EI35" s="29">
        <v>1</v>
      </c>
      <c r="EJ35" s="29">
        <v>7</v>
      </c>
      <c r="EK35" s="29">
        <v>2</v>
      </c>
      <c r="EM35" s="6">
        <f t="shared" si="21"/>
        <v>2</v>
      </c>
      <c r="EN35" s="36">
        <v>13</v>
      </c>
      <c r="ER35" s="36">
        <f t="shared" si="13"/>
        <v>0</v>
      </c>
      <c r="EZ35" s="96"/>
      <c r="FA35" s="36" t="s">
        <v>324</v>
      </c>
      <c r="FC35" s="2">
        <v>0</v>
      </c>
      <c r="FD35" s="2">
        <v>4.7619047619047619</v>
      </c>
      <c r="FE35" s="117">
        <v>95.238095238095241</v>
      </c>
      <c r="FF35" s="2">
        <v>0.59523809523809523</v>
      </c>
      <c r="FG35" s="2">
        <v>6.3492063492063489</v>
      </c>
      <c r="FH35" s="117">
        <v>93.055555555555557</v>
      </c>
      <c r="FI35" s="2">
        <v>0</v>
      </c>
      <c r="FJ35" s="2">
        <v>8.7301587301587293</v>
      </c>
      <c r="FK35" s="117">
        <v>91.269841269841265</v>
      </c>
      <c r="FL35" s="2">
        <v>0</v>
      </c>
      <c r="FM35" s="2">
        <v>9.5238095238095237</v>
      </c>
      <c r="FN35" s="117">
        <v>90.476190476190482</v>
      </c>
      <c r="FO35" s="117">
        <f t="shared" si="10"/>
        <v>-3.9682539682539755</v>
      </c>
      <c r="FP35" s="117">
        <f t="shared" si="9"/>
        <v>-2.1825396825396837</v>
      </c>
      <c r="FQ35" s="117">
        <f t="shared" si="11"/>
        <v>-2.5793650793650755</v>
      </c>
      <c r="FR35" s="117">
        <f t="shared" si="12"/>
        <v>-0.79365079365078373</v>
      </c>
      <c r="FS35" s="115">
        <v>470.29</v>
      </c>
      <c r="FT35" s="118">
        <v>483.33</v>
      </c>
      <c r="FU35" s="115">
        <v>472.47</v>
      </c>
      <c r="FV35" s="118">
        <v>479.63</v>
      </c>
      <c r="FW35" s="115">
        <v>444.89</v>
      </c>
      <c r="FX35" s="118">
        <v>478.2</v>
      </c>
      <c r="FY35" s="115">
        <v>456.06</v>
      </c>
      <c r="FZ35" s="118">
        <v>472.74</v>
      </c>
      <c r="GA35">
        <v>507.49649999999997</v>
      </c>
      <c r="GB35">
        <v>515.42328358208954</v>
      </c>
      <c r="GC35">
        <v>523.94086956521744</v>
      </c>
      <c r="GD35">
        <v>522.50210526315789</v>
      </c>
    </row>
    <row r="36" spans="1:186" x14ac:dyDescent="0.2">
      <c r="A36" s="28"/>
      <c r="B36" s="29">
        <v>2010</v>
      </c>
      <c r="C36">
        <v>0</v>
      </c>
      <c r="D36" s="29"/>
      <c r="E36" s="29" t="s">
        <v>308</v>
      </c>
      <c r="F36" s="96" t="s">
        <v>79</v>
      </c>
      <c r="G36" s="36" t="s">
        <v>321</v>
      </c>
      <c r="H36" s="30" t="s">
        <v>364</v>
      </c>
      <c r="I36" s="29">
        <v>2</v>
      </c>
      <c r="J36" s="29">
        <v>22</v>
      </c>
      <c r="K36" s="31">
        <v>33945</v>
      </c>
      <c r="L36" s="29" t="s">
        <v>365</v>
      </c>
      <c r="M36" s="56" t="s">
        <v>366</v>
      </c>
      <c r="N36" s="67" t="s">
        <v>367</v>
      </c>
      <c r="O36" s="33">
        <v>15.5</v>
      </c>
      <c r="P36" s="33">
        <v>8.6999999999999993</v>
      </c>
      <c r="Q36" s="33">
        <v>56</v>
      </c>
      <c r="R36" s="34">
        <v>1.59</v>
      </c>
      <c r="S36" s="48">
        <f t="shared" si="14"/>
        <v>22.151022507021082</v>
      </c>
      <c r="T36" s="15">
        <v>42090</v>
      </c>
      <c r="U36" s="15">
        <v>42120</v>
      </c>
      <c r="V36" s="22">
        <v>3.5</v>
      </c>
      <c r="W36" s="17">
        <v>4</v>
      </c>
      <c r="X36" s="47">
        <f t="shared" si="15"/>
        <v>3.75</v>
      </c>
      <c r="Y36" s="15"/>
      <c r="Z36" s="15"/>
      <c r="AA36" s="15">
        <v>42090</v>
      </c>
      <c r="AB36" s="15">
        <v>42120</v>
      </c>
      <c r="AC36" s="22">
        <v>3.5</v>
      </c>
      <c r="AD36" s="17">
        <v>4</v>
      </c>
      <c r="AE36" s="47">
        <f t="shared" si="16"/>
        <v>3.75</v>
      </c>
      <c r="AF36" s="15"/>
      <c r="AG36" s="15"/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91.3</v>
      </c>
      <c r="AV36" s="16">
        <v>4</v>
      </c>
      <c r="AW36" s="16"/>
      <c r="AX36" s="16"/>
      <c r="AY36" s="16"/>
      <c r="AZ36" s="16"/>
      <c r="BA36" s="16"/>
      <c r="BB36" s="16"/>
      <c r="BC36" s="16">
        <v>1</v>
      </c>
      <c r="BD36" s="16"/>
      <c r="BE36" s="16">
        <v>15</v>
      </c>
      <c r="BF36" s="16"/>
      <c r="BG36" s="16">
        <v>0</v>
      </c>
      <c r="BH36" s="16"/>
      <c r="BI36" s="16">
        <v>1</v>
      </c>
      <c r="BJ36" s="16"/>
      <c r="BK36" s="16">
        <v>8</v>
      </c>
      <c r="BL36" s="16"/>
      <c r="BM36" s="16">
        <v>1</v>
      </c>
      <c r="BN36" s="16">
        <v>0</v>
      </c>
      <c r="BO36" s="16"/>
      <c r="BP36" s="16"/>
      <c r="BQ36" s="16"/>
      <c r="BR36" s="16">
        <v>0</v>
      </c>
      <c r="BS36" s="16"/>
      <c r="BT36" s="16"/>
      <c r="BU36" s="16"/>
      <c r="BV36" s="16">
        <v>0</v>
      </c>
      <c r="BW36" s="16"/>
      <c r="BX36" s="16"/>
      <c r="BY36" s="16"/>
      <c r="BZ36" s="16">
        <v>0</v>
      </c>
      <c r="CA36" s="16"/>
      <c r="CB36" s="16"/>
      <c r="CC36" s="16"/>
      <c r="CD36" s="16">
        <v>0</v>
      </c>
      <c r="CE36" s="16"/>
      <c r="CF36" s="16"/>
      <c r="CG36" s="16"/>
      <c r="CH36" s="16">
        <v>0</v>
      </c>
      <c r="CI36" s="16"/>
      <c r="CJ36" s="16"/>
      <c r="CK36" s="16"/>
      <c r="CL36" s="16"/>
      <c r="CM36" s="16">
        <v>1</v>
      </c>
      <c r="CN36" s="16">
        <v>1</v>
      </c>
      <c r="CO36" s="16">
        <v>19</v>
      </c>
      <c r="CP36" s="16"/>
      <c r="CQ36" s="16">
        <v>0</v>
      </c>
      <c r="CR36" s="16">
        <v>1</v>
      </c>
      <c r="CS36" s="16">
        <v>3</v>
      </c>
      <c r="CT36" s="16">
        <v>6</v>
      </c>
      <c r="CU36" s="16">
        <v>1</v>
      </c>
      <c r="CV36" s="62">
        <v>0</v>
      </c>
      <c r="CW36" s="63">
        <v>0</v>
      </c>
      <c r="CX36" s="62">
        <v>0</v>
      </c>
      <c r="CY36" s="62"/>
      <c r="CZ36" s="63">
        <v>3</v>
      </c>
      <c r="DA36" s="62">
        <v>3</v>
      </c>
      <c r="DB36" s="62">
        <v>43</v>
      </c>
      <c r="DC36" s="62">
        <v>25</v>
      </c>
      <c r="DD36" s="69">
        <v>42092.979166666664</v>
      </c>
      <c r="DE36" s="69">
        <v>42093.3125</v>
      </c>
      <c r="DF36" s="59">
        <f t="shared" si="17"/>
        <v>0.33333333333575865</v>
      </c>
      <c r="DG36" s="6">
        <v>8</v>
      </c>
      <c r="DH36" s="35">
        <v>0</v>
      </c>
      <c r="DI36" s="91">
        <f t="shared" si="18"/>
        <v>8</v>
      </c>
      <c r="DJ36" s="22">
        <v>1</v>
      </c>
      <c r="DK36" s="22">
        <v>8</v>
      </c>
      <c r="DL36" s="71">
        <v>42101.9375</v>
      </c>
      <c r="DM36" s="71">
        <v>42102.25</v>
      </c>
      <c r="DN36" s="59">
        <f t="shared" si="19"/>
        <v>0.3125</v>
      </c>
      <c r="DO36" s="22">
        <v>7</v>
      </c>
      <c r="DP36" s="22">
        <v>30</v>
      </c>
      <c r="DQ36" s="6">
        <f t="shared" si="20"/>
        <v>7.5</v>
      </c>
      <c r="DR36" s="33">
        <v>1</v>
      </c>
      <c r="DS36" s="33">
        <v>8</v>
      </c>
      <c r="DT36" s="33">
        <v>2</v>
      </c>
      <c r="DU36" s="33">
        <v>5</v>
      </c>
      <c r="DV36" s="33">
        <v>8</v>
      </c>
      <c r="DW36" s="22">
        <v>6</v>
      </c>
      <c r="DX36" s="22">
        <v>5</v>
      </c>
      <c r="DY36" s="22">
        <v>3</v>
      </c>
      <c r="DZ36" s="22">
        <v>8</v>
      </c>
      <c r="EA36" s="22">
        <v>2</v>
      </c>
      <c r="EB36" s="62">
        <v>19</v>
      </c>
      <c r="EC36" s="62" t="s">
        <v>267</v>
      </c>
      <c r="ED36" s="29">
        <v>7</v>
      </c>
      <c r="EE36" s="66">
        <v>65</v>
      </c>
      <c r="EI36" s="29">
        <v>1</v>
      </c>
      <c r="EJ36" s="29">
        <v>7</v>
      </c>
      <c r="EK36" s="29">
        <v>5</v>
      </c>
      <c r="EL36" s="29">
        <v>0</v>
      </c>
      <c r="EM36" s="6">
        <f t="shared" si="21"/>
        <v>5</v>
      </c>
      <c r="EN36" s="36">
        <v>62</v>
      </c>
      <c r="ER36" s="36">
        <f t="shared" si="13"/>
        <v>0</v>
      </c>
      <c r="EZ36" s="96" t="s">
        <v>79</v>
      </c>
      <c r="FA36" s="36" t="s">
        <v>321</v>
      </c>
      <c r="FC36" s="2">
        <v>1.1904761904761905</v>
      </c>
      <c r="FD36" s="2">
        <v>5.1587301587301591</v>
      </c>
      <c r="FE36" s="117">
        <v>93.650793650793645</v>
      </c>
      <c r="FF36" s="2">
        <v>2.3809523809523809</v>
      </c>
      <c r="FG36" s="2">
        <v>9.325396825396826</v>
      </c>
      <c r="FH36" s="117">
        <v>88.293650793650798</v>
      </c>
      <c r="FI36" s="2">
        <v>1.3888888888888888</v>
      </c>
      <c r="FJ36" s="2">
        <v>7.1428571428571432</v>
      </c>
      <c r="FK36" s="117">
        <v>91.468253968253961</v>
      </c>
      <c r="FL36" s="2">
        <v>1.9841269841269842</v>
      </c>
      <c r="FM36" s="2">
        <v>7.5396825396825395</v>
      </c>
      <c r="FN36" s="117">
        <v>90.476190476190482</v>
      </c>
      <c r="FO36" s="117">
        <f t="shared" si="10"/>
        <v>-2.1825396825396837</v>
      </c>
      <c r="FP36" s="117">
        <f t="shared" si="9"/>
        <v>-5.357142857142847</v>
      </c>
      <c r="FQ36" s="117">
        <f t="shared" si="11"/>
        <v>2.1825396825396837</v>
      </c>
      <c r="FR36" s="117">
        <f t="shared" si="12"/>
        <v>-0.99206349206347966</v>
      </c>
      <c r="FS36" s="115">
        <v>479.96</v>
      </c>
      <c r="FT36" s="118">
        <v>519.61</v>
      </c>
      <c r="FU36" s="115">
        <v>540.38</v>
      </c>
      <c r="FV36" s="118">
        <v>546.4</v>
      </c>
      <c r="FW36" s="115">
        <v>498.83</v>
      </c>
      <c r="FX36" s="118">
        <v>509.96</v>
      </c>
      <c r="FY36" s="115">
        <v>457.11</v>
      </c>
      <c r="FZ36" s="118">
        <v>542.12</v>
      </c>
      <c r="GA36">
        <v>554.83779661016956</v>
      </c>
      <c r="GB36">
        <v>618.84404494382022</v>
      </c>
      <c r="GC36">
        <v>557.52676789587861</v>
      </c>
      <c r="GD36">
        <v>599.18526315789472</v>
      </c>
    </row>
    <row r="37" spans="1:186" x14ac:dyDescent="0.2">
      <c r="A37" s="28"/>
      <c r="B37" s="29">
        <v>2011</v>
      </c>
      <c r="C37">
        <v>0</v>
      </c>
      <c r="D37" s="29"/>
      <c r="E37" s="29" t="s">
        <v>308</v>
      </c>
      <c r="F37" s="96" t="s">
        <v>79</v>
      </c>
      <c r="G37" s="36" t="s">
        <v>324</v>
      </c>
      <c r="H37" s="30" t="s">
        <v>368</v>
      </c>
      <c r="I37" s="29">
        <v>2</v>
      </c>
      <c r="J37" s="29">
        <v>20</v>
      </c>
      <c r="K37" s="31">
        <v>34765</v>
      </c>
      <c r="L37" s="29" t="s">
        <v>369</v>
      </c>
      <c r="M37" s="56" t="s">
        <v>370</v>
      </c>
      <c r="N37" s="67" t="s">
        <v>371</v>
      </c>
      <c r="O37" s="33">
        <v>13.4</v>
      </c>
      <c r="P37" s="33">
        <v>9.4</v>
      </c>
      <c r="Q37" s="33">
        <v>51</v>
      </c>
      <c r="R37" s="34">
        <v>1.19</v>
      </c>
      <c r="S37" s="48">
        <f t="shared" si="14"/>
        <v>36.014405762304925</v>
      </c>
      <c r="T37" s="15">
        <v>42064</v>
      </c>
      <c r="U37" s="15">
        <v>42102</v>
      </c>
      <c r="V37" s="22">
        <v>5</v>
      </c>
      <c r="W37" s="17">
        <v>5</v>
      </c>
      <c r="X37" s="47">
        <f t="shared" si="15"/>
        <v>5</v>
      </c>
      <c r="Y37" s="15"/>
      <c r="Z37" s="15"/>
      <c r="AA37" s="15">
        <v>42064</v>
      </c>
      <c r="AB37" s="15">
        <v>42102</v>
      </c>
      <c r="AC37" s="22">
        <v>5</v>
      </c>
      <c r="AD37" s="17">
        <v>5</v>
      </c>
      <c r="AE37" s="47">
        <f t="shared" si="16"/>
        <v>5</v>
      </c>
      <c r="AF37" s="15"/>
      <c r="AG37" s="15"/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100</v>
      </c>
      <c r="AV37" s="16">
        <v>3</v>
      </c>
      <c r="AW37" s="16"/>
      <c r="AX37" s="16"/>
      <c r="AY37" s="16"/>
      <c r="AZ37" s="16"/>
      <c r="BA37" s="16"/>
      <c r="BB37" s="16"/>
      <c r="BC37" s="16">
        <v>0</v>
      </c>
      <c r="BD37" s="16"/>
      <c r="BE37" s="16"/>
      <c r="BF37" s="16"/>
      <c r="BG37" s="16"/>
      <c r="BH37" s="16"/>
      <c r="BI37" s="16">
        <v>1</v>
      </c>
      <c r="BJ37" s="16"/>
      <c r="BK37" s="16">
        <v>18</v>
      </c>
      <c r="BL37" s="16"/>
      <c r="BM37" s="16">
        <v>0</v>
      </c>
      <c r="BN37" s="16"/>
      <c r="BO37" s="16"/>
      <c r="BP37" s="16"/>
      <c r="BQ37" s="16"/>
      <c r="BR37" s="16">
        <v>0</v>
      </c>
      <c r="BS37" s="16"/>
      <c r="BT37" s="16"/>
      <c r="BU37" s="16"/>
      <c r="BV37" s="16">
        <v>0</v>
      </c>
      <c r="BW37" s="16"/>
      <c r="BX37" s="16"/>
      <c r="BY37" s="16"/>
      <c r="BZ37" s="16">
        <v>0</v>
      </c>
      <c r="CA37" s="16"/>
      <c r="CB37" s="16"/>
      <c r="CC37" s="16"/>
      <c r="CD37" s="16">
        <v>0</v>
      </c>
      <c r="CE37" s="16"/>
      <c r="CF37" s="16"/>
      <c r="CG37" s="16"/>
      <c r="CH37" s="16">
        <v>0</v>
      </c>
      <c r="CI37" s="16"/>
      <c r="CJ37" s="16"/>
      <c r="CK37" s="16"/>
      <c r="CL37" s="16"/>
      <c r="CM37" s="16">
        <v>0</v>
      </c>
      <c r="CN37" s="16"/>
      <c r="CO37" s="16"/>
      <c r="CP37" s="16"/>
      <c r="CQ37" s="16"/>
      <c r="CR37" s="16">
        <v>0</v>
      </c>
      <c r="CS37" s="16"/>
      <c r="CT37" s="16"/>
      <c r="CU37" s="16"/>
      <c r="CV37" s="62"/>
      <c r="CW37" s="63">
        <v>0</v>
      </c>
      <c r="CX37" s="62">
        <v>0</v>
      </c>
      <c r="CY37" s="62"/>
      <c r="CZ37" s="63">
        <v>2</v>
      </c>
      <c r="DA37" s="62">
        <v>0</v>
      </c>
      <c r="DB37" s="62">
        <v>45</v>
      </c>
      <c r="DC37" s="62">
        <v>50</v>
      </c>
      <c r="DD37" s="69">
        <v>42116.020833333336</v>
      </c>
      <c r="DE37" s="69">
        <v>42116.25</v>
      </c>
      <c r="DF37" s="59">
        <f t="shared" si="17"/>
        <v>0.22916666666424135</v>
      </c>
      <c r="DG37" s="6">
        <v>5</v>
      </c>
      <c r="DH37" s="35">
        <v>30</v>
      </c>
      <c r="DI37" s="91">
        <f t="shared" si="18"/>
        <v>5.5</v>
      </c>
      <c r="DJ37" s="22">
        <v>1</v>
      </c>
      <c r="DK37" s="22">
        <v>6</v>
      </c>
      <c r="DL37" s="71">
        <v>42095</v>
      </c>
      <c r="DM37" s="71">
        <v>42095.3125</v>
      </c>
      <c r="DN37" s="59">
        <f t="shared" si="19"/>
        <v>0.3125</v>
      </c>
      <c r="DO37" s="22">
        <v>7</v>
      </c>
      <c r="DP37" s="22">
        <v>30</v>
      </c>
      <c r="DQ37" s="6">
        <f t="shared" si="20"/>
        <v>7.5</v>
      </c>
      <c r="DR37" s="33">
        <v>0</v>
      </c>
      <c r="DS37" s="33">
        <v>6</v>
      </c>
      <c r="DT37" s="33">
        <v>3</v>
      </c>
      <c r="DU37" s="33">
        <v>2</v>
      </c>
      <c r="DV37" s="33">
        <v>2</v>
      </c>
      <c r="DW37" s="22">
        <v>2</v>
      </c>
      <c r="DX37" s="22">
        <v>1</v>
      </c>
      <c r="DY37" s="22">
        <v>1</v>
      </c>
      <c r="DZ37" s="22">
        <v>0</v>
      </c>
      <c r="EA37" s="22">
        <v>2</v>
      </c>
      <c r="EB37" s="62">
        <v>17</v>
      </c>
      <c r="EC37" s="62" t="s">
        <v>285</v>
      </c>
      <c r="ED37" s="29">
        <v>7</v>
      </c>
      <c r="EE37" s="66">
        <v>65</v>
      </c>
      <c r="EI37" s="29">
        <v>1</v>
      </c>
      <c r="EJ37" s="29">
        <v>7</v>
      </c>
      <c r="EK37" s="29">
        <v>2</v>
      </c>
      <c r="EL37" s="29">
        <v>0</v>
      </c>
      <c r="EM37" s="6">
        <f t="shared" si="21"/>
        <v>2</v>
      </c>
      <c r="EN37" s="36">
        <v>9</v>
      </c>
      <c r="ER37" s="36">
        <f t="shared" si="13"/>
        <v>0</v>
      </c>
      <c r="EZ37" s="96" t="s">
        <v>79</v>
      </c>
      <c r="FA37" s="36" t="s">
        <v>324</v>
      </c>
      <c r="FC37" s="2">
        <v>0.99206349206349209</v>
      </c>
      <c r="FD37" s="2">
        <v>1.3888888888888888</v>
      </c>
      <c r="FE37" s="117">
        <v>97.61904761904762</v>
      </c>
      <c r="FF37" s="2">
        <v>5.753968253968254</v>
      </c>
      <c r="FG37" s="2">
        <v>3.9682539682539684</v>
      </c>
      <c r="FH37" s="117">
        <v>90.277777777777771</v>
      </c>
      <c r="FI37" s="2">
        <v>7.7380952380952381</v>
      </c>
      <c r="FJ37" s="2">
        <v>3.1746031746031744</v>
      </c>
      <c r="FK37" s="117">
        <v>89.087301587301582</v>
      </c>
      <c r="FL37" s="2">
        <v>7.1428571428571432</v>
      </c>
      <c r="FM37" s="2">
        <v>6.746031746031746</v>
      </c>
      <c r="FN37" s="117">
        <v>86.111111111111114</v>
      </c>
      <c r="FO37" s="117">
        <f t="shared" si="10"/>
        <v>-8.5317460317460387</v>
      </c>
      <c r="FP37" s="117">
        <f t="shared" si="9"/>
        <v>-7.3412698412698489</v>
      </c>
      <c r="FQ37" s="117">
        <f t="shared" si="11"/>
        <v>-4.1666666666666572</v>
      </c>
      <c r="FR37" s="117">
        <f t="shared" si="12"/>
        <v>-2.9761904761904674</v>
      </c>
      <c r="FS37" s="115">
        <v>355.43</v>
      </c>
      <c r="FT37" s="118">
        <v>445.63</v>
      </c>
      <c r="FU37" s="115">
        <v>394.65</v>
      </c>
      <c r="FV37" s="118">
        <v>435.65</v>
      </c>
      <c r="FW37" s="115">
        <v>400.88</v>
      </c>
      <c r="FX37" s="118">
        <v>432.25</v>
      </c>
      <c r="FY37" s="115">
        <v>411</v>
      </c>
      <c r="FZ37" s="118">
        <v>415.5</v>
      </c>
      <c r="GA37">
        <v>456.4990243902439</v>
      </c>
      <c r="GB37">
        <v>482.5661538461539</v>
      </c>
      <c r="GC37">
        <v>485.19821826280628</v>
      </c>
      <c r="GD37">
        <v>482.51612903225805</v>
      </c>
    </row>
    <row r="38" spans="1:186" x14ac:dyDescent="0.2">
      <c r="A38" s="28"/>
      <c r="B38" s="29">
        <v>2013</v>
      </c>
      <c r="C38">
        <v>-1</v>
      </c>
      <c r="D38" s="29"/>
      <c r="E38" s="29" t="s">
        <v>309</v>
      </c>
      <c r="F38" s="96" t="s">
        <v>321</v>
      </c>
      <c r="G38" s="36" t="s">
        <v>321</v>
      </c>
      <c r="H38" s="30" t="s">
        <v>372</v>
      </c>
      <c r="I38" s="29">
        <v>2</v>
      </c>
      <c r="J38" s="29">
        <v>21</v>
      </c>
      <c r="K38" s="31">
        <v>34255</v>
      </c>
      <c r="L38" s="29" t="s">
        <v>373</v>
      </c>
      <c r="M38" s="56" t="s">
        <v>374</v>
      </c>
      <c r="N38" s="67" t="s">
        <v>375</v>
      </c>
      <c r="O38" s="33">
        <v>15.5</v>
      </c>
      <c r="P38" s="33">
        <v>9.18</v>
      </c>
      <c r="Q38" s="33">
        <v>77</v>
      </c>
      <c r="R38" s="34">
        <v>1.62</v>
      </c>
      <c r="S38" s="48">
        <f t="shared" si="14"/>
        <v>29.340039628105465</v>
      </c>
      <c r="T38" s="15">
        <v>42069</v>
      </c>
      <c r="U38" s="15">
        <v>42176</v>
      </c>
      <c r="V38" s="22">
        <v>5</v>
      </c>
      <c r="W38" s="17">
        <v>4</v>
      </c>
      <c r="X38" s="47">
        <f t="shared" si="15"/>
        <v>4.5</v>
      </c>
      <c r="AA38" s="15">
        <v>42069</v>
      </c>
      <c r="AB38" s="15">
        <v>42176</v>
      </c>
      <c r="AC38" s="22">
        <v>5</v>
      </c>
      <c r="AD38" s="17">
        <v>4</v>
      </c>
      <c r="AE38" s="47">
        <f t="shared" si="16"/>
        <v>4.5</v>
      </c>
      <c r="AF38" s="15"/>
      <c r="AG38" s="15"/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100</v>
      </c>
      <c r="AV38" s="16">
        <v>3</v>
      </c>
      <c r="AW38" s="16"/>
      <c r="AX38" s="16"/>
      <c r="AY38" s="16"/>
      <c r="AZ38" s="16"/>
      <c r="BA38" s="16"/>
      <c r="BB38" s="16"/>
      <c r="BC38" s="16">
        <v>1</v>
      </c>
      <c r="BD38" s="16"/>
      <c r="BE38" s="16">
        <v>8</v>
      </c>
      <c r="BF38" s="16"/>
      <c r="BG38" s="16">
        <v>0</v>
      </c>
      <c r="BH38" s="16">
        <v>0</v>
      </c>
      <c r="BI38" s="16">
        <v>1</v>
      </c>
      <c r="BJ38" s="16"/>
      <c r="BK38" s="16">
        <v>8</v>
      </c>
      <c r="BL38" s="16"/>
      <c r="BM38" s="16">
        <v>1</v>
      </c>
      <c r="BN38" s="16">
        <v>0</v>
      </c>
      <c r="BO38" s="16"/>
      <c r="BP38" s="16"/>
      <c r="BQ38" s="16"/>
      <c r="BR38" s="16">
        <v>0</v>
      </c>
      <c r="BS38" s="16"/>
      <c r="BT38" s="16"/>
      <c r="BU38" s="16"/>
      <c r="BV38" s="16">
        <v>0</v>
      </c>
      <c r="BW38" s="16"/>
      <c r="BX38" s="16"/>
      <c r="BY38" s="16"/>
      <c r="BZ38" s="16">
        <v>0</v>
      </c>
      <c r="CA38" s="16"/>
      <c r="CB38" s="16"/>
      <c r="CC38" s="16"/>
      <c r="CD38" s="16">
        <v>0</v>
      </c>
      <c r="CE38" s="16"/>
      <c r="CF38" s="16"/>
      <c r="CG38" s="16"/>
      <c r="CH38" s="16">
        <v>1</v>
      </c>
      <c r="CI38" s="16">
        <v>30</v>
      </c>
      <c r="CJ38" s="16">
        <v>21</v>
      </c>
      <c r="CK38" s="16">
        <v>1</v>
      </c>
      <c r="CL38" s="16"/>
      <c r="CM38" s="16">
        <v>0</v>
      </c>
      <c r="CN38" s="16"/>
      <c r="CO38" s="16"/>
      <c r="CP38" s="16"/>
      <c r="CQ38" s="16"/>
      <c r="CR38" s="16">
        <v>0</v>
      </c>
      <c r="CS38" s="16"/>
      <c r="CT38" s="16"/>
      <c r="CU38" s="16"/>
      <c r="CV38" s="62"/>
      <c r="CW38" s="63">
        <v>0</v>
      </c>
      <c r="CX38" s="62">
        <v>1</v>
      </c>
      <c r="CY38" s="62">
        <v>0</v>
      </c>
      <c r="CZ38" s="63">
        <v>1</v>
      </c>
      <c r="DA38" s="62">
        <v>2</v>
      </c>
      <c r="DB38" s="62">
        <v>41</v>
      </c>
      <c r="DC38" s="62">
        <v>25</v>
      </c>
      <c r="DD38" s="69">
        <v>42118.979166666664</v>
      </c>
      <c r="DE38" s="69">
        <v>42119.333333333336</v>
      </c>
      <c r="DF38" s="59">
        <f t="shared" si="17"/>
        <v>0.35416666667151731</v>
      </c>
      <c r="DG38" s="6">
        <v>8</v>
      </c>
      <c r="DH38" s="35">
        <v>30</v>
      </c>
      <c r="DI38" s="91">
        <f t="shared" si="18"/>
        <v>8.5</v>
      </c>
      <c r="DJ38" s="22">
        <v>1</v>
      </c>
      <c r="DK38" s="22">
        <v>6</v>
      </c>
      <c r="DL38" s="71">
        <v>42111.993055555555</v>
      </c>
      <c r="DM38" s="71">
        <v>42112.284722222219</v>
      </c>
      <c r="DN38" s="59">
        <f t="shared" si="19"/>
        <v>0.29166666666424135</v>
      </c>
      <c r="DO38" s="22">
        <v>7</v>
      </c>
      <c r="DP38" s="22">
        <v>0</v>
      </c>
      <c r="DQ38" s="6">
        <f t="shared" si="20"/>
        <v>7</v>
      </c>
      <c r="DR38" s="33">
        <v>0</v>
      </c>
      <c r="DS38" s="33">
        <v>6</v>
      </c>
      <c r="DT38" s="33">
        <v>0</v>
      </c>
      <c r="DU38" s="33">
        <v>1</v>
      </c>
      <c r="DV38" s="33">
        <v>0</v>
      </c>
      <c r="DW38" s="22">
        <v>3</v>
      </c>
      <c r="DX38" s="22">
        <v>0</v>
      </c>
      <c r="DY38" s="22">
        <v>1</v>
      </c>
      <c r="DZ38" s="22">
        <v>4</v>
      </c>
      <c r="EA38" s="22">
        <v>1</v>
      </c>
      <c r="EB38" s="62">
        <v>15</v>
      </c>
      <c r="EC38" s="62" t="s">
        <v>285</v>
      </c>
      <c r="ED38" s="29">
        <v>4</v>
      </c>
      <c r="EE38" s="66">
        <v>10</v>
      </c>
      <c r="EI38" s="29">
        <v>1</v>
      </c>
      <c r="EJ38" s="29">
        <v>7</v>
      </c>
      <c r="EK38" s="29">
        <v>3</v>
      </c>
      <c r="EL38" s="29">
        <v>0</v>
      </c>
      <c r="EM38" s="6">
        <f t="shared" si="21"/>
        <v>3</v>
      </c>
      <c r="EN38" s="36">
        <v>5</v>
      </c>
      <c r="ER38" s="36">
        <f t="shared" si="13"/>
        <v>0</v>
      </c>
      <c r="EZ38" s="96" t="s">
        <v>321</v>
      </c>
      <c r="FA38" s="36" t="s">
        <v>321</v>
      </c>
      <c r="FC38" s="2">
        <v>1.1904761904761905</v>
      </c>
      <c r="FD38" s="2">
        <v>5.9523809523809526</v>
      </c>
      <c r="FE38" s="117">
        <v>92.857142857142861</v>
      </c>
      <c r="FF38" s="2">
        <v>0.79365079365079361</v>
      </c>
      <c r="FG38" s="2">
        <v>7.3412698412698409</v>
      </c>
      <c r="FH38" s="117">
        <v>91.865079365079367</v>
      </c>
      <c r="FI38" s="2">
        <v>0.3968253968253968</v>
      </c>
      <c r="FJ38" s="2">
        <v>8.9285714285714288</v>
      </c>
      <c r="FK38" s="117">
        <v>90.674603174603178</v>
      </c>
      <c r="FL38" s="2">
        <v>0.3968253968253968</v>
      </c>
      <c r="FM38" s="2">
        <v>8.3333333333333339</v>
      </c>
      <c r="FN38" s="117">
        <v>91.269841269841265</v>
      </c>
      <c r="FO38" s="117">
        <f t="shared" si="10"/>
        <v>-2.1825396825396837</v>
      </c>
      <c r="FP38" s="117">
        <f t="shared" si="9"/>
        <v>-0.99206349206349387</v>
      </c>
      <c r="FQ38" s="117">
        <f t="shared" si="11"/>
        <v>-0.59523809523810201</v>
      </c>
      <c r="FR38" s="117">
        <f t="shared" si="12"/>
        <v>0.59523809523808779</v>
      </c>
      <c r="FS38" s="115">
        <v>389.2</v>
      </c>
      <c r="FT38" s="118">
        <v>425.71</v>
      </c>
      <c r="FU38" s="115">
        <v>395.73</v>
      </c>
      <c r="FV38" s="118">
        <v>425.67</v>
      </c>
      <c r="FW38" s="115">
        <v>399.2</v>
      </c>
      <c r="FX38" s="118">
        <v>430.35</v>
      </c>
      <c r="FY38" s="115">
        <v>387.48</v>
      </c>
      <c r="FZ38" s="118">
        <v>429.39</v>
      </c>
      <c r="GA38">
        <v>458.45692307692303</v>
      </c>
      <c r="GB38">
        <v>463.36431965442762</v>
      </c>
      <c r="GC38">
        <v>474.60919037199125</v>
      </c>
      <c r="GD38">
        <v>470.46208695652177</v>
      </c>
    </row>
    <row r="39" spans="1:186" x14ac:dyDescent="0.2">
      <c r="A39" s="28"/>
      <c r="B39" s="29">
        <v>2014</v>
      </c>
      <c r="C39">
        <v>1</v>
      </c>
      <c r="D39" s="29"/>
      <c r="E39" s="29" t="s">
        <v>308</v>
      </c>
      <c r="F39" s="96" t="s">
        <v>79</v>
      </c>
      <c r="G39" s="36" t="s">
        <v>321</v>
      </c>
      <c r="H39" s="30" t="s">
        <v>376</v>
      </c>
      <c r="I39" s="29">
        <v>2</v>
      </c>
      <c r="J39" s="29">
        <v>20</v>
      </c>
      <c r="K39" s="31">
        <v>34676</v>
      </c>
      <c r="L39" s="29" t="s">
        <v>377</v>
      </c>
      <c r="M39" s="56" t="s">
        <v>378</v>
      </c>
      <c r="N39" s="67" t="s">
        <v>379</v>
      </c>
      <c r="O39" s="33">
        <v>13.5</v>
      </c>
      <c r="P39" s="33">
        <v>9.1</v>
      </c>
      <c r="Q39" s="33">
        <v>64.5</v>
      </c>
      <c r="R39" s="34">
        <v>1.67</v>
      </c>
      <c r="S39" s="48">
        <f t="shared" si="14"/>
        <v>23.127397898813154</v>
      </c>
      <c r="T39" s="15">
        <v>42090</v>
      </c>
      <c r="U39" s="15">
        <v>42124</v>
      </c>
      <c r="V39" s="22">
        <v>8</v>
      </c>
      <c r="W39" s="17">
        <v>8</v>
      </c>
      <c r="X39" s="47">
        <f t="shared" si="15"/>
        <v>8</v>
      </c>
      <c r="Y39" s="15"/>
      <c r="Z39" s="15"/>
      <c r="AA39" s="15">
        <v>42090</v>
      </c>
      <c r="AB39" s="15">
        <v>42124</v>
      </c>
      <c r="AC39" s="22">
        <v>8</v>
      </c>
      <c r="AD39" s="17">
        <v>8</v>
      </c>
      <c r="AE39" s="47">
        <f t="shared" si="16"/>
        <v>8</v>
      </c>
      <c r="AF39" s="15"/>
      <c r="AG39" s="15"/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90.9</v>
      </c>
      <c r="AV39" s="16">
        <v>3</v>
      </c>
      <c r="AW39" s="16"/>
      <c r="AX39" s="16"/>
      <c r="AY39" s="16"/>
      <c r="AZ39" s="16"/>
      <c r="BA39" s="16"/>
      <c r="BB39" s="16"/>
      <c r="BC39" s="16">
        <v>0</v>
      </c>
      <c r="BD39" s="16"/>
      <c r="BE39" s="16"/>
      <c r="BF39" s="16"/>
      <c r="BG39" s="16"/>
      <c r="BH39" s="16"/>
      <c r="BI39" s="16">
        <v>1</v>
      </c>
      <c r="BJ39" s="16"/>
      <c r="BK39" s="16">
        <v>16</v>
      </c>
      <c r="BL39" s="16"/>
      <c r="BM39" s="16">
        <v>1</v>
      </c>
      <c r="BN39" s="16">
        <v>0</v>
      </c>
      <c r="BO39" s="16"/>
      <c r="BP39" s="16"/>
      <c r="BQ39" s="16"/>
      <c r="BR39" s="16">
        <v>0</v>
      </c>
      <c r="BS39" s="16"/>
      <c r="BT39" s="16"/>
      <c r="BU39" s="16"/>
      <c r="BV39" s="16">
        <v>0</v>
      </c>
      <c r="BW39" s="16"/>
      <c r="BX39" s="16"/>
      <c r="BY39" s="16"/>
      <c r="BZ39" s="16">
        <v>0</v>
      </c>
      <c r="CA39" s="16"/>
      <c r="CB39" s="16"/>
      <c r="CC39" s="16"/>
      <c r="CD39" s="16">
        <v>0</v>
      </c>
      <c r="CE39" s="16"/>
      <c r="CF39" s="16"/>
      <c r="CG39" s="16"/>
      <c r="CH39" s="16">
        <v>0</v>
      </c>
      <c r="CI39" s="16"/>
      <c r="CJ39" s="16"/>
      <c r="CK39" s="16"/>
      <c r="CL39" s="16"/>
      <c r="CM39" s="16">
        <v>0</v>
      </c>
      <c r="CN39" s="16"/>
      <c r="CO39" s="16"/>
      <c r="CP39" s="16"/>
      <c r="CQ39" s="16"/>
      <c r="CR39" s="16">
        <v>0</v>
      </c>
      <c r="CS39" s="16"/>
      <c r="CT39" s="16"/>
      <c r="CU39" s="16"/>
      <c r="CV39" s="62">
        <v>0</v>
      </c>
      <c r="CW39" s="63">
        <v>1</v>
      </c>
      <c r="CX39" s="62">
        <v>1</v>
      </c>
      <c r="CY39" s="62">
        <v>1</v>
      </c>
      <c r="CZ39" s="63">
        <v>4</v>
      </c>
      <c r="DA39" s="62">
        <v>6</v>
      </c>
      <c r="DB39" s="62">
        <v>52</v>
      </c>
      <c r="DC39" s="62">
        <v>75</v>
      </c>
      <c r="DD39" s="69">
        <v>42113.958333333336</v>
      </c>
      <c r="DE39" s="69">
        <v>42114.25</v>
      </c>
      <c r="DF39" s="59">
        <f t="shared" si="17"/>
        <v>0.29166666666424135</v>
      </c>
      <c r="DG39" s="6">
        <v>7</v>
      </c>
      <c r="DH39" s="35">
        <v>0</v>
      </c>
      <c r="DI39" s="91">
        <f t="shared" si="18"/>
        <v>7</v>
      </c>
      <c r="DJ39" s="22">
        <v>0</v>
      </c>
      <c r="DK39" s="22">
        <v>6.5</v>
      </c>
      <c r="DL39" s="71">
        <v>42116.979166666664</v>
      </c>
      <c r="DM39" s="71">
        <v>42117.25</v>
      </c>
      <c r="DN39" s="59">
        <f t="shared" si="19"/>
        <v>0.27083333333575865</v>
      </c>
      <c r="DO39" s="22">
        <v>6</v>
      </c>
      <c r="DP39" s="22">
        <v>30</v>
      </c>
      <c r="DQ39" s="6">
        <f t="shared" si="20"/>
        <v>6.5</v>
      </c>
      <c r="DR39" s="33">
        <v>1</v>
      </c>
      <c r="DS39" s="33">
        <v>7</v>
      </c>
      <c r="DT39" s="33">
        <v>6</v>
      </c>
      <c r="DU39" s="33">
        <v>7.5</v>
      </c>
      <c r="DV39" s="33">
        <v>3.5</v>
      </c>
      <c r="DW39" s="22">
        <v>4.5</v>
      </c>
      <c r="DX39" s="22">
        <v>4</v>
      </c>
      <c r="DY39" s="22">
        <v>5</v>
      </c>
      <c r="DZ39" s="22">
        <v>5.5</v>
      </c>
      <c r="EA39" s="22">
        <v>4</v>
      </c>
      <c r="EB39" s="62">
        <v>17</v>
      </c>
      <c r="EC39" s="62" t="s">
        <v>285</v>
      </c>
      <c r="ED39" s="29">
        <v>9</v>
      </c>
      <c r="EE39" s="66">
        <v>88</v>
      </c>
      <c r="EI39" s="29">
        <v>1</v>
      </c>
      <c r="EJ39" s="29">
        <v>7</v>
      </c>
      <c r="EK39" s="29">
        <v>5</v>
      </c>
      <c r="EL39" s="29">
        <v>0</v>
      </c>
      <c r="EM39" s="6">
        <f t="shared" si="21"/>
        <v>5</v>
      </c>
      <c r="EN39" s="36">
        <v>20</v>
      </c>
      <c r="ER39" s="36">
        <f t="shared" si="13"/>
        <v>0</v>
      </c>
      <c r="EZ39" s="96" t="s">
        <v>79</v>
      </c>
      <c r="FA39" s="36" t="s">
        <v>321</v>
      </c>
      <c r="FC39" s="2">
        <v>2.3809523809523809</v>
      </c>
      <c r="FD39" s="2">
        <v>6.3492063492063489</v>
      </c>
      <c r="FE39" s="117">
        <v>91.269841269841265</v>
      </c>
      <c r="FF39" s="2">
        <v>2.1825396825396823</v>
      </c>
      <c r="FG39" s="2">
        <v>6.1507936507936511</v>
      </c>
      <c r="FH39" s="117">
        <v>91.666666666666671</v>
      </c>
      <c r="FI39" s="2">
        <v>2.1825396825396823</v>
      </c>
      <c r="FJ39" s="2">
        <v>4.5634920634920633</v>
      </c>
      <c r="FK39" s="117">
        <v>93.253968253968253</v>
      </c>
      <c r="FL39" s="2">
        <v>1.9841269841269842</v>
      </c>
      <c r="FM39" s="2">
        <v>5.5555555555555554</v>
      </c>
      <c r="FN39" s="117">
        <v>92.460317460317455</v>
      </c>
      <c r="FO39" s="117">
        <f t="shared" si="10"/>
        <v>1.9841269841269877</v>
      </c>
      <c r="FP39" s="117">
        <f t="shared" si="9"/>
        <v>0.39682539682540607</v>
      </c>
      <c r="FQ39" s="117">
        <f t="shared" si="11"/>
        <v>0.79365079365078373</v>
      </c>
      <c r="FR39" s="117">
        <f t="shared" si="12"/>
        <v>-0.79365079365079794</v>
      </c>
      <c r="FS39" s="115">
        <v>506.56</v>
      </c>
      <c r="FT39" s="118">
        <v>530.04999999999995</v>
      </c>
      <c r="FU39" s="115">
        <v>539.32000000000005</v>
      </c>
      <c r="FV39" s="118">
        <v>529.24</v>
      </c>
      <c r="FW39" s="115">
        <v>592.48</v>
      </c>
      <c r="FX39" s="118">
        <v>503.01</v>
      </c>
      <c r="FY39" s="115">
        <v>565.57000000000005</v>
      </c>
      <c r="FZ39" s="118">
        <v>510.63</v>
      </c>
      <c r="GA39">
        <v>580.75043478260864</v>
      </c>
      <c r="GB39">
        <v>577.35272727272729</v>
      </c>
      <c r="GC39">
        <v>539.3979574468085</v>
      </c>
      <c r="GD39">
        <v>552.26935622317603</v>
      </c>
    </row>
    <row r="40" spans="1:186" x14ac:dyDescent="0.2">
      <c r="A40" s="28"/>
      <c r="B40" s="29">
        <v>2015</v>
      </c>
      <c r="C40">
        <v>1</v>
      </c>
      <c r="D40" s="29"/>
      <c r="E40" s="29" t="s">
        <v>310</v>
      </c>
      <c r="F40" s="96"/>
      <c r="G40" s="36" t="s">
        <v>321</v>
      </c>
      <c r="H40" s="30" t="s">
        <v>380</v>
      </c>
      <c r="I40" s="29">
        <v>2</v>
      </c>
      <c r="J40" s="29">
        <v>22</v>
      </c>
      <c r="K40" s="31">
        <v>33971</v>
      </c>
      <c r="L40" s="29" t="s">
        <v>381</v>
      </c>
      <c r="M40" s="56" t="s">
        <v>382</v>
      </c>
      <c r="N40" s="67" t="s">
        <v>383</v>
      </c>
      <c r="O40" s="33">
        <v>14.5</v>
      </c>
      <c r="P40" s="33">
        <v>8.4700000000000006</v>
      </c>
      <c r="Q40" s="33">
        <v>8</v>
      </c>
      <c r="R40" s="34">
        <v>1.62</v>
      </c>
      <c r="S40" s="48">
        <f t="shared" si="14"/>
        <v>3.0483158055174511</v>
      </c>
      <c r="T40" s="15">
        <v>42071</v>
      </c>
      <c r="U40" s="15"/>
      <c r="V40" s="22"/>
      <c r="W40" s="17"/>
      <c r="X40" s="47" t="e">
        <f t="shared" si="15"/>
        <v>#DIV/0!</v>
      </c>
      <c r="Y40" s="15"/>
      <c r="Z40" s="15"/>
      <c r="AA40" s="15">
        <v>42102</v>
      </c>
      <c r="AB40" s="15"/>
      <c r="AC40" s="22">
        <v>4</v>
      </c>
      <c r="AD40" s="17"/>
      <c r="AE40" s="47">
        <f t="shared" si="16"/>
        <v>4</v>
      </c>
      <c r="AF40" s="15"/>
      <c r="AG40" s="15"/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1</v>
      </c>
      <c r="AU40" s="16">
        <v>91.66</v>
      </c>
      <c r="AV40" s="16">
        <v>2</v>
      </c>
      <c r="AW40" s="16"/>
      <c r="AX40" s="16"/>
      <c r="AY40" s="16"/>
      <c r="AZ40" s="16"/>
      <c r="BA40" s="16"/>
      <c r="BB40" s="16"/>
      <c r="BC40" s="16">
        <v>0</v>
      </c>
      <c r="BD40" s="16"/>
      <c r="BE40" s="16"/>
      <c r="BF40" s="16"/>
      <c r="BG40" s="16"/>
      <c r="BH40" s="16"/>
      <c r="BI40" s="16">
        <v>1</v>
      </c>
      <c r="BJ40" s="16"/>
      <c r="BK40" s="16">
        <v>16</v>
      </c>
      <c r="BL40" s="16"/>
      <c r="BM40" s="16">
        <v>1</v>
      </c>
      <c r="BN40" s="16">
        <v>0</v>
      </c>
      <c r="BO40" s="16"/>
      <c r="BP40" s="16"/>
      <c r="BQ40" s="16"/>
      <c r="BR40" s="16">
        <v>0</v>
      </c>
      <c r="BS40" s="16"/>
      <c r="BT40" s="16"/>
      <c r="BU40" s="16"/>
      <c r="BV40" s="16">
        <v>0</v>
      </c>
      <c r="BW40" s="16"/>
      <c r="BX40" s="16"/>
      <c r="BY40" s="16"/>
      <c r="BZ40" s="16">
        <v>0</v>
      </c>
      <c r="CA40" s="16"/>
      <c r="CB40" s="16"/>
      <c r="CC40" s="16"/>
      <c r="CD40" s="16">
        <v>0</v>
      </c>
      <c r="CE40" s="16"/>
      <c r="CF40" s="16"/>
      <c r="CG40" s="16"/>
      <c r="CH40" s="16">
        <v>0</v>
      </c>
      <c r="CI40" s="16"/>
      <c r="CJ40" s="16"/>
      <c r="CK40" s="16"/>
      <c r="CL40" s="16"/>
      <c r="CM40" s="16">
        <v>0</v>
      </c>
      <c r="CN40" s="16"/>
      <c r="CO40" s="16"/>
      <c r="CP40" s="16"/>
      <c r="CQ40" s="16"/>
      <c r="CR40" s="16">
        <v>0</v>
      </c>
      <c r="CS40" s="16"/>
      <c r="CT40" s="16"/>
      <c r="CU40" s="16"/>
      <c r="CV40" s="62"/>
      <c r="CW40" s="63">
        <v>0</v>
      </c>
      <c r="CX40" s="62">
        <v>0</v>
      </c>
      <c r="CY40" s="62"/>
      <c r="CZ40" s="63">
        <v>7</v>
      </c>
      <c r="DA40" s="62">
        <v>3</v>
      </c>
      <c r="DB40" s="62">
        <v>51</v>
      </c>
      <c r="DC40" s="62">
        <v>75</v>
      </c>
      <c r="DD40" s="69">
        <v>42139.916666666664</v>
      </c>
      <c r="DE40" s="69">
        <v>42140.3125</v>
      </c>
      <c r="DF40" s="59">
        <f t="shared" si="17"/>
        <v>0.39583333333575865</v>
      </c>
      <c r="DG40" s="6">
        <v>9</v>
      </c>
      <c r="DH40" s="35">
        <v>30</v>
      </c>
      <c r="DI40" s="91">
        <f t="shared" si="18"/>
        <v>9.5</v>
      </c>
      <c r="DJ40" s="22">
        <v>0</v>
      </c>
      <c r="DK40" s="22">
        <v>5</v>
      </c>
      <c r="DL40" s="71">
        <v>42132.979166666664</v>
      </c>
      <c r="DM40" s="71">
        <v>42133.3125</v>
      </c>
      <c r="DN40" s="59">
        <f t="shared" si="19"/>
        <v>0.33333333333575865</v>
      </c>
      <c r="DO40" s="22">
        <v>8</v>
      </c>
      <c r="DP40" s="22">
        <v>0</v>
      </c>
      <c r="DQ40" s="6">
        <f t="shared" si="20"/>
        <v>8</v>
      </c>
      <c r="DR40" s="33">
        <v>1</v>
      </c>
      <c r="DS40" s="33">
        <v>6</v>
      </c>
      <c r="DT40" s="33">
        <v>1.5</v>
      </c>
      <c r="DU40" s="33">
        <v>4</v>
      </c>
      <c r="DV40" s="33">
        <v>2</v>
      </c>
      <c r="DW40" s="22">
        <v>4</v>
      </c>
      <c r="DX40" s="22">
        <v>1.5</v>
      </c>
      <c r="DY40" s="22">
        <v>3</v>
      </c>
      <c r="DZ40" s="22">
        <v>2</v>
      </c>
      <c r="EA40" s="22">
        <v>3</v>
      </c>
      <c r="EB40" s="62">
        <v>17</v>
      </c>
      <c r="EC40" s="62" t="s">
        <v>285</v>
      </c>
      <c r="ED40" s="29">
        <v>7</v>
      </c>
      <c r="EE40" s="66">
        <v>106</v>
      </c>
      <c r="EI40" s="29">
        <v>1</v>
      </c>
      <c r="EJ40" s="29">
        <v>7</v>
      </c>
      <c r="EK40" s="29">
        <v>1</v>
      </c>
      <c r="EL40" s="29">
        <v>0</v>
      </c>
      <c r="EM40" s="6">
        <f t="shared" si="21"/>
        <v>1</v>
      </c>
      <c r="EN40" s="36">
        <v>16</v>
      </c>
      <c r="ER40" s="36">
        <f t="shared" si="13"/>
        <v>0</v>
      </c>
      <c r="EZ40" s="96"/>
      <c r="FA40" s="36" t="s">
        <v>321</v>
      </c>
      <c r="FC40" s="2">
        <v>0.1984126984126984</v>
      </c>
      <c r="FD40" s="2">
        <v>6.9444444444444446</v>
      </c>
      <c r="FE40" s="117">
        <v>92.857142857142861</v>
      </c>
      <c r="FF40" s="2">
        <v>0</v>
      </c>
      <c r="FG40" s="2">
        <v>8.3333333333333339</v>
      </c>
      <c r="FH40" s="117">
        <v>91.666666666666671</v>
      </c>
      <c r="FI40" s="2">
        <v>0.1984126984126984</v>
      </c>
      <c r="FJ40" s="2">
        <v>10.119047619047619</v>
      </c>
      <c r="FK40" s="117">
        <v>89.682539682539684</v>
      </c>
      <c r="FL40" s="2">
        <v>0</v>
      </c>
      <c r="FM40" s="2">
        <v>14.880952380952381</v>
      </c>
      <c r="FN40" s="117">
        <v>85.11904761904762</v>
      </c>
      <c r="FO40" s="117">
        <f t="shared" si="10"/>
        <v>-3.1746031746031775</v>
      </c>
      <c r="FP40" s="117">
        <f t="shared" si="9"/>
        <v>-1.1904761904761898</v>
      </c>
      <c r="FQ40" s="117">
        <f t="shared" si="11"/>
        <v>-6.547619047619051</v>
      </c>
      <c r="FR40" s="117">
        <f t="shared" si="12"/>
        <v>-4.5634920634920633</v>
      </c>
      <c r="FS40" s="115">
        <v>472.14</v>
      </c>
      <c r="FT40" s="118">
        <v>479.91</v>
      </c>
      <c r="FU40" s="115">
        <v>472.83</v>
      </c>
      <c r="FV40" s="118">
        <v>480.4</v>
      </c>
      <c r="FW40" s="115">
        <v>466.37</v>
      </c>
      <c r="FX40" s="118">
        <v>492.66</v>
      </c>
      <c r="FY40" s="115">
        <v>450.77</v>
      </c>
      <c r="FZ40" s="118">
        <v>479.23</v>
      </c>
      <c r="GA40">
        <v>516.82615384615383</v>
      </c>
      <c r="GB40">
        <v>524.07272727272721</v>
      </c>
      <c r="GC40">
        <v>549.33769911504419</v>
      </c>
      <c r="GD40">
        <v>563.01146853146849</v>
      </c>
    </row>
    <row r="41" spans="1:186" x14ac:dyDescent="0.2">
      <c r="A41" s="28"/>
      <c r="B41" s="29">
        <v>2016</v>
      </c>
      <c r="C41">
        <v>0</v>
      </c>
      <c r="D41" s="29"/>
      <c r="E41" s="29" t="s">
        <v>309</v>
      </c>
      <c r="F41" s="96"/>
      <c r="G41" s="36" t="s">
        <v>324</v>
      </c>
      <c r="H41" s="30" t="s">
        <v>384</v>
      </c>
      <c r="I41" s="29">
        <v>2</v>
      </c>
      <c r="J41" s="29">
        <v>24</v>
      </c>
      <c r="K41" s="31">
        <v>33402</v>
      </c>
      <c r="L41" s="29" t="s">
        <v>385</v>
      </c>
      <c r="M41" s="56" t="s">
        <v>386</v>
      </c>
      <c r="N41" s="67" t="s">
        <v>387</v>
      </c>
      <c r="O41" s="33">
        <v>17</v>
      </c>
      <c r="P41" s="33">
        <v>8.1999999999999993</v>
      </c>
      <c r="Q41" s="33">
        <v>58</v>
      </c>
      <c r="R41" s="34">
        <v>1.67</v>
      </c>
      <c r="S41" s="48">
        <f t="shared" si="14"/>
        <v>20.796729893506402</v>
      </c>
      <c r="T41" s="15">
        <v>42278</v>
      </c>
      <c r="U41" s="15">
        <v>42308</v>
      </c>
      <c r="V41" s="22">
        <v>3.5</v>
      </c>
      <c r="W41" s="17">
        <v>4</v>
      </c>
      <c r="X41" s="47">
        <f t="shared" si="15"/>
        <v>3.75</v>
      </c>
      <c r="Y41" s="15"/>
      <c r="Z41" s="15"/>
      <c r="AA41" s="15">
        <v>42278</v>
      </c>
      <c r="AB41" s="15">
        <v>42308</v>
      </c>
      <c r="AC41" s="22">
        <v>3.5</v>
      </c>
      <c r="AD41" s="17">
        <v>4</v>
      </c>
      <c r="AE41" s="47">
        <f t="shared" si="16"/>
        <v>3.75</v>
      </c>
      <c r="AF41" s="15"/>
      <c r="AG41" s="15"/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100</v>
      </c>
      <c r="AV41" s="16">
        <v>9</v>
      </c>
      <c r="AW41" s="16"/>
      <c r="AX41" s="16"/>
      <c r="AY41" s="16"/>
      <c r="AZ41" s="16"/>
      <c r="BA41" s="16"/>
      <c r="BB41" s="16"/>
      <c r="BC41" s="16">
        <v>0</v>
      </c>
      <c r="BD41" s="16"/>
      <c r="BE41" s="16"/>
      <c r="BF41" s="16"/>
      <c r="BG41" s="16"/>
      <c r="BH41" s="16"/>
      <c r="BI41" s="16">
        <v>1</v>
      </c>
      <c r="BJ41" s="16"/>
      <c r="BK41" s="16">
        <v>7</v>
      </c>
      <c r="BL41" s="16"/>
      <c r="BM41" s="16">
        <v>1</v>
      </c>
      <c r="BN41" s="16">
        <v>0</v>
      </c>
      <c r="BO41" s="16"/>
      <c r="BP41" s="16"/>
      <c r="BQ41" s="16"/>
      <c r="BR41" s="16">
        <v>0</v>
      </c>
      <c r="BS41" s="16"/>
      <c r="BT41" s="16"/>
      <c r="BU41" s="16"/>
      <c r="BV41" s="16">
        <v>0</v>
      </c>
      <c r="BW41" s="16"/>
      <c r="BX41" s="16"/>
      <c r="BY41" s="16"/>
      <c r="BZ41" s="16">
        <v>0</v>
      </c>
      <c r="CA41" s="16"/>
      <c r="CB41" s="16"/>
      <c r="CC41" s="16"/>
      <c r="CD41" s="16">
        <v>1</v>
      </c>
      <c r="CE41" s="16">
        <v>21</v>
      </c>
      <c r="CF41" s="16">
        <v>22</v>
      </c>
      <c r="CG41" s="16">
        <v>1</v>
      </c>
      <c r="CH41" s="16">
        <v>0</v>
      </c>
      <c r="CI41" s="16"/>
      <c r="CJ41" s="16"/>
      <c r="CK41" s="16"/>
      <c r="CL41" s="16"/>
      <c r="CM41" s="16">
        <v>1</v>
      </c>
      <c r="CN41" s="16">
        <v>1</v>
      </c>
      <c r="CO41" s="16">
        <v>21</v>
      </c>
      <c r="CP41" s="16">
        <v>1</v>
      </c>
      <c r="CQ41" s="16"/>
      <c r="CR41" s="16">
        <v>1</v>
      </c>
      <c r="CS41" s="16">
        <v>7</v>
      </c>
      <c r="CT41" s="16">
        <v>24</v>
      </c>
      <c r="CU41" s="16">
        <v>1</v>
      </c>
      <c r="CV41" s="62"/>
      <c r="CW41" s="63">
        <v>0</v>
      </c>
      <c r="CX41" s="62">
        <v>0</v>
      </c>
      <c r="CY41" s="62"/>
      <c r="CZ41" s="63">
        <v>9</v>
      </c>
      <c r="DA41" s="62">
        <v>10</v>
      </c>
      <c r="DB41" s="62">
        <v>47</v>
      </c>
      <c r="DC41" s="62">
        <v>50</v>
      </c>
      <c r="DD41" s="69"/>
      <c r="DE41" s="69"/>
      <c r="DF41" s="59">
        <f t="shared" si="17"/>
        <v>0</v>
      </c>
      <c r="DG41" s="6"/>
      <c r="DH41" s="35"/>
      <c r="DI41" s="91">
        <f t="shared" si="18"/>
        <v>0</v>
      </c>
      <c r="DJ41" s="22"/>
      <c r="DK41" s="22"/>
      <c r="DL41" s="71"/>
      <c r="DM41" s="71"/>
      <c r="DN41" s="59">
        <f t="shared" si="19"/>
        <v>0</v>
      </c>
      <c r="DO41" s="22"/>
      <c r="DP41" s="22"/>
      <c r="DQ41" s="6">
        <f t="shared" si="20"/>
        <v>0</v>
      </c>
      <c r="DR41" s="33"/>
      <c r="DS41" s="33"/>
      <c r="DT41" s="33"/>
      <c r="DU41" s="33"/>
      <c r="DV41" s="33"/>
      <c r="DW41" s="22"/>
      <c r="DX41" s="22"/>
      <c r="DY41" s="22"/>
      <c r="DZ41" s="22"/>
      <c r="EA41" s="22"/>
      <c r="EB41" s="62">
        <v>16</v>
      </c>
      <c r="EC41" s="62" t="s">
        <v>285</v>
      </c>
      <c r="ED41" s="29">
        <v>7</v>
      </c>
      <c r="EE41" s="66">
        <v>68</v>
      </c>
      <c r="EI41" s="29">
        <v>1</v>
      </c>
      <c r="EJ41" s="29">
        <v>2</v>
      </c>
      <c r="EL41" s="29">
        <v>15</v>
      </c>
      <c r="EM41" s="6">
        <f t="shared" si="21"/>
        <v>0.25</v>
      </c>
      <c r="EN41" s="36">
        <v>56</v>
      </c>
      <c r="ER41" s="36">
        <f t="shared" si="13"/>
        <v>0</v>
      </c>
      <c r="EZ41" s="96"/>
      <c r="FA41" s="36" t="s">
        <v>324</v>
      </c>
      <c r="FC41" s="2">
        <v>0.99206349206349209</v>
      </c>
      <c r="FD41" s="2">
        <v>3.7698412698412698</v>
      </c>
      <c r="FE41" s="117">
        <v>95.238095238095241</v>
      </c>
      <c r="FF41" s="2">
        <v>2.1825396825396823</v>
      </c>
      <c r="FG41" s="2">
        <v>5.9523809523809526</v>
      </c>
      <c r="FH41" s="117">
        <v>91.865079365079367</v>
      </c>
      <c r="FI41" s="2">
        <v>1.5873015873015872</v>
      </c>
      <c r="FJ41" s="2">
        <v>7.1428571428571432</v>
      </c>
      <c r="FK41" s="117">
        <v>91.269841269841265</v>
      </c>
      <c r="FL41" s="2">
        <v>1.3888888888888888</v>
      </c>
      <c r="FM41" s="2">
        <v>6.3492063492063489</v>
      </c>
      <c r="FN41" s="117">
        <v>92.261904761904759</v>
      </c>
      <c r="FO41" s="117">
        <f t="shared" si="10"/>
        <v>-3.9682539682539755</v>
      </c>
      <c r="FP41" s="117">
        <f t="shared" si="9"/>
        <v>-3.3730158730158735</v>
      </c>
      <c r="FQ41" s="117">
        <f t="shared" si="11"/>
        <v>0.39682539682539186</v>
      </c>
      <c r="FR41" s="117">
        <f t="shared" si="12"/>
        <v>0.99206349206349387</v>
      </c>
      <c r="FS41" s="115">
        <v>553.32000000000005</v>
      </c>
      <c r="FT41" s="118">
        <v>541.80999999999995</v>
      </c>
      <c r="FU41" s="115">
        <v>534.70000000000005</v>
      </c>
      <c r="FV41" s="118">
        <v>557.6</v>
      </c>
      <c r="FW41" s="115">
        <v>538.22</v>
      </c>
      <c r="FX41" s="118">
        <v>562.92999999999995</v>
      </c>
      <c r="FY41" s="115">
        <v>517.88</v>
      </c>
      <c r="FZ41" s="118">
        <v>541.76</v>
      </c>
      <c r="GA41">
        <v>568.90049999999985</v>
      </c>
      <c r="GB41">
        <v>606.97710583153344</v>
      </c>
      <c r="GC41">
        <v>616.77547826086948</v>
      </c>
      <c r="GD41">
        <v>587.19793548387099</v>
      </c>
    </row>
    <row r="42" spans="1:186" x14ac:dyDescent="0.2">
      <c r="A42" s="28"/>
      <c r="B42" s="29">
        <v>2017</v>
      </c>
      <c r="C42">
        <v>1</v>
      </c>
      <c r="D42" s="29"/>
      <c r="E42" s="29" t="s">
        <v>310</v>
      </c>
      <c r="F42" s="96"/>
      <c r="G42" s="36" t="s">
        <v>310</v>
      </c>
      <c r="H42" s="30" t="s">
        <v>388</v>
      </c>
      <c r="I42" s="29">
        <v>2</v>
      </c>
      <c r="J42" s="29">
        <v>26</v>
      </c>
      <c r="K42" s="31">
        <v>32332</v>
      </c>
      <c r="L42" s="29" t="s">
        <v>389</v>
      </c>
      <c r="M42" s="56" t="s">
        <v>390</v>
      </c>
      <c r="N42" s="67" t="s">
        <v>391</v>
      </c>
      <c r="O42" s="33">
        <v>16</v>
      </c>
      <c r="P42" s="33">
        <v>8.01</v>
      </c>
      <c r="Q42" s="33"/>
      <c r="R42" s="34">
        <v>1.58</v>
      </c>
      <c r="S42" s="48">
        <f t="shared" si="14"/>
        <v>0</v>
      </c>
      <c r="T42" s="15">
        <v>42108</v>
      </c>
      <c r="U42" s="15">
        <v>42136</v>
      </c>
      <c r="V42" s="22">
        <v>5</v>
      </c>
      <c r="W42" s="17">
        <v>4</v>
      </c>
      <c r="X42" s="47">
        <f t="shared" si="15"/>
        <v>4.5</v>
      </c>
      <c r="Y42" s="15"/>
      <c r="Z42" s="15"/>
      <c r="AA42" s="15">
        <v>42108</v>
      </c>
      <c r="AB42" s="15">
        <v>42136</v>
      </c>
      <c r="AC42" s="22">
        <v>5</v>
      </c>
      <c r="AD42" s="17">
        <v>4</v>
      </c>
      <c r="AE42" s="47">
        <f t="shared" si="16"/>
        <v>4.5</v>
      </c>
      <c r="AF42" s="15"/>
      <c r="AG42" s="15"/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63.63</v>
      </c>
      <c r="AV42" s="16"/>
      <c r="AW42" s="16"/>
      <c r="AX42" s="16"/>
      <c r="AY42" s="16"/>
      <c r="AZ42" s="16"/>
      <c r="BA42" s="16"/>
      <c r="BB42" s="16"/>
      <c r="BC42" s="16">
        <v>1</v>
      </c>
      <c r="BD42" s="16"/>
      <c r="BE42" s="16">
        <v>16</v>
      </c>
      <c r="BF42" s="16"/>
      <c r="BG42" s="16">
        <v>0</v>
      </c>
      <c r="BH42" s="16">
        <v>0</v>
      </c>
      <c r="BI42" s="16">
        <v>1</v>
      </c>
      <c r="BJ42" s="16"/>
      <c r="BK42" s="16">
        <v>17</v>
      </c>
      <c r="BL42" s="16"/>
      <c r="BM42" s="16">
        <v>1</v>
      </c>
      <c r="BN42" s="16">
        <v>0</v>
      </c>
      <c r="BO42" s="16"/>
      <c r="BP42" s="16"/>
      <c r="BQ42" s="16"/>
      <c r="BR42" s="16">
        <v>0</v>
      </c>
      <c r="BS42" s="16"/>
      <c r="BT42" s="16"/>
      <c r="BU42" s="16"/>
      <c r="BV42" s="16">
        <v>0</v>
      </c>
      <c r="BW42" s="16"/>
      <c r="BX42" s="16"/>
      <c r="BY42" s="16"/>
      <c r="BZ42" s="16">
        <v>0</v>
      </c>
      <c r="CA42" s="16"/>
      <c r="CB42" s="16"/>
      <c r="CC42" s="16"/>
      <c r="CD42" s="16">
        <v>0</v>
      </c>
      <c r="CE42" s="16"/>
      <c r="CF42" s="16"/>
      <c r="CG42" s="16"/>
      <c r="CH42" s="16">
        <v>0</v>
      </c>
      <c r="CI42" s="16"/>
      <c r="CJ42" s="16"/>
      <c r="CK42" s="16"/>
      <c r="CL42" s="16"/>
      <c r="CM42" s="16">
        <v>0</v>
      </c>
      <c r="CN42" s="16"/>
      <c r="CO42" s="16"/>
      <c r="CP42" s="16"/>
      <c r="CQ42" s="16"/>
      <c r="CR42" s="16">
        <v>0</v>
      </c>
      <c r="CS42" s="16"/>
      <c r="CT42" s="16"/>
      <c r="CU42" s="16"/>
      <c r="CV42" s="62"/>
      <c r="CW42" s="63">
        <v>0</v>
      </c>
      <c r="CX42" s="62">
        <v>0</v>
      </c>
      <c r="CY42" s="62"/>
      <c r="CZ42" s="63">
        <v>10</v>
      </c>
      <c r="DA42" s="62">
        <v>10</v>
      </c>
      <c r="DB42" s="62">
        <v>44</v>
      </c>
      <c r="DC42" s="62">
        <v>50</v>
      </c>
      <c r="DD42" s="69"/>
      <c r="DE42" s="69"/>
      <c r="DF42" s="59">
        <f t="shared" si="17"/>
        <v>0</v>
      </c>
      <c r="DG42" s="6"/>
      <c r="DH42" s="35"/>
      <c r="DI42" s="91">
        <f t="shared" si="18"/>
        <v>0</v>
      </c>
      <c r="DJ42" s="22"/>
      <c r="DK42" s="22"/>
      <c r="DL42" s="71"/>
      <c r="DM42" s="71"/>
      <c r="DN42" s="59">
        <f t="shared" si="19"/>
        <v>0</v>
      </c>
      <c r="DO42" s="22"/>
      <c r="DP42" s="22"/>
      <c r="DQ42" s="6">
        <f t="shared" si="20"/>
        <v>0</v>
      </c>
      <c r="DR42" s="33"/>
      <c r="DS42" s="33"/>
      <c r="DT42" s="33"/>
      <c r="DU42" s="33"/>
      <c r="DV42" s="33"/>
      <c r="DW42" s="22"/>
      <c r="DX42" s="22"/>
      <c r="DY42" s="22"/>
      <c r="DZ42" s="22"/>
      <c r="EA42" s="22"/>
      <c r="EM42" s="6">
        <f t="shared" si="21"/>
        <v>0</v>
      </c>
      <c r="EN42" s="107" t="s">
        <v>529</v>
      </c>
      <c r="ER42" s="36">
        <f t="shared" si="13"/>
        <v>0</v>
      </c>
      <c r="EZ42" s="96"/>
      <c r="FA42" s="36" t="s">
        <v>310</v>
      </c>
      <c r="FC42" s="2">
        <v>0.3968253968253968</v>
      </c>
      <c r="FD42" s="2">
        <v>8.7301587301587293</v>
      </c>
      <c r="FE42" s="117">
        <v>90.873015873015873</v>
      </c>
      <c r="FF42" s="2">
        <v>0.1984126984126984</v>
      </c>
      <c r="FG42" s="2">
        <v>9.7222222222222214</v>
      </c>
      <c r="FH42" s="117">
        <v>90.079365079365076</v>
      </c>
      <c r="FI42" s="2">
        <v>0.59523809523809523</v>
      </c>
      <c r="FJ42" s="2">
        <v>8.5317460317460316</v>
      </c>
      <c r="FK42" s="117">
        <v>90.873015873015873</v>
      </c>
      <c r="FL42" s="2">
        <v>0.99206349206349209</v>
      </c>
      <c r="FM42" s="2">
        <v>7.3412698412698409</v>
      </c>
      <c r="FN42" s="117">
        <v>91.666666666666671</v>
      </c>
      <c r="FO42" s="117">
        <f t="shared" si="10"/>
        <v>0</v>
      </c>
      <c r="FP42" s="117">
        <f t="shared" si="9"/>
        <v>-0.79365079365079794</v>
      </c>
      <c r="FQ42" s="117">
        <f t="shared" si="11"/>
        <v>1.5873015873015959</v>
      </c>
      <c r="FR42" s="117">
        <f t="shared" si="12"/>
        <v>0.79365079365079794</v>
      </c>
      <c r="FS42" s="115">
        <v>409.48</v>
      </c>
      <c r="FT42" s="118">
        <v>446.38</v>
      </c>
      <c r="FU42" s="115">
        <v>420.24</v>
      </c>
      <c r="FV42" s="118">
        <v>439.66</v>
      </c>
      <c r="FW42" s="115">
        <v>407.95</v>
      </c>
      <c r="FX42" s="118">
        <v>443.24</v>
      </c>
      <c r="FY42" s="115">
        <v>393.65</v>
      </c>
      <c r="FZ42" s="118">
        <v>430.39</v>
      </c>
      <c r="GA42">
        <v>491.21292576419216</v>
      </c>
      <c r="GB42">
        <v>488.08070484581498</v>
      </c>
      <c r="GC42">
        <v>487.75755458515283</v>
      </c>
      <c r="GD42">
        <v>469.51636363636362</v>
      </c>
    </row>
    <row r="43" spans="1:186" x14ac:dyDescent="0.2">
      <c r="A43" s="28"/>
      <c r="B43" s="29">
        <v>2018</v>
      </c>
      <c r="C43">
        <v>-1</v>
      </c>
      <c r="D43" s="29"/>
      <c r="E43" s="29" t="s">
        <v>310</v>
      </c>
      <c r="F43" s="96"/>
      <c r="G43" s="36" t="s">
        <v>324</v>
      </c>
      <c r="H43" s="30" t="s">
        <v>392</v>
      </c>
      <c r="I43" s="29">
        <v>2</v>
      </c>
      <c r="J43" s="29">
        <v>23</v>
      </c>
      <c r="K43" s="31">
        <v>33455</v>
      </c>
      <c r="L43" s="29" t="s">
        <v>393</v>
      </c>
      <c r="M43" s="56" t="s">
        <v>394</v>
      </c>
      <c r="N43" s="67" t="s">
        <v>395</v>
      </c>
      <c r="O43" s="33">
        <v>15.5</v>
      </c>
      <c r="P43" s="33">
        <v>8.9</v>
      </c>
      <c r="Q43" s="33">
        <v>50</v>
      </c>
      <c r="R43" s="34">
        <v>1.58</v>
      </c>
      <c r="S43" s="48">
        <f t="shared" si="14"/>
        <v>20.028841531805796</v>
      </c>
      <c r="T43" s="15">
        <v>42129</v>
      </c>
      <c r="U43" s="15">
        <v>42153</v>
      </c>
      <c r="V43" s="22">
        <v>6</v>
      </c>
      <c r="W43" s="17">
        <v>5</v>
      </c>
      <c r="X43" s="47">
        <f t="shared" si="15"/>
        <v>5.5</v>
      </c>
      <c r="Y43" s="15"/>
      <c r="Z43" s="15"/>
      <c r="AA43" s="15">
        <v>42129</v>
      </c>
      <c r="AB43" s="15">
        <v>42153</v>
      </c>
      <c r="AC43" s="22">
        <v>6</v>
      </c>
      <c r="AD43" s="17">
        <v>5</v>
      </c>
      <c r="AE43" s="47">
        <f t="shared" si="16"/>
        <v>5.5</v>
      </c>
      <c r="AF43" s="15"/>
      <c r="AG43" s="15"/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91</v>
      </c>
      <c r="AV43" s="16">
        <v>1</v>
      </c>
      <c r="AW43" s="16"/>
      <c r="AX43" s="16"/>
      <c r="AY43" s="16"/>
      <c r="AZ43" s="16"/>
      <c r="BA43" s="16"/>
      <c r="BB43" s="16"/>
      <c r="BC43" s="16">
        <v>0</v>
      </c>
      <c r="BD43" s="16"/>
      <c r="BE43" s="16"/>
      <c r="BF43" s="16"/>
      <c r="BG43" s="16"/>
      <c r="BH43" s="16"/>
      <c r="BI43" s="16">
        <v>1</v>
      </c>
      <c r="BJ43" s="16"/>
      <c r="BK43" s="16">
        <v>14</v>
      </c>
      <c r="BL43" s="16"/>
      <c r="BM43" s="16">
        <v>1</v>
      </c>
      <c r="BN43" s="16">
        <v>0</v>
      </c>
      <c r="BO43" s="16"/>
      <c r="BP43" s="16"/>
      <c r="BQ43" s="16"/>
      <c r="BR43" s="16">
        <v>0</v>
      </c>
      <c r="BS43" s="16"/>
      <c r="BT43" s="16"/>
      <c r="BU43" s="16"/>
      <c r="BV43" s="16">
        <v>0</v>
      </c>
      <c r="BW43" s="16"/>
      <c r="BX43" s="16"/>
      <c r="BY43" s="16"/>
      <c r="BZ43" s="16">
        <v>0</v>
      </c>
      <c r="CA43" s="16"/>
      <c r="CB43" s="16"/>
      <c r="CC43" s="16"/>
      <c r="CD43" s="16">
        <v>0</v>
      </c>
      <c r="CE43" s="16"/>
      <c r="CF43" s="16"/>
      <c r="CG43" s="16"/>
      <c r="CH43" s="16">
        <v>1</v>
      </c>
      <c r="CI43" s="16"/>
      <c r="CJ43" s="16">
        <v>15</v>
      </c>
      <c r="CK43" s="16">
        <v>8</v>
      </c>
      <c r="CL43" s="16">
        <v>1</v>
      </c>
      <c r="CM43" s="16">
        <v>1</v>
      </c>
      <c r="CN43" s="16">
        <v>2</v>
      </c>
      <c r="CO43" s="16">
        <v>13</v>
      </c>
      <c r="CP43" s="16">
        <v>1</v>
      </c>
      <c r="CQ43" s="16">
        <v>0</v>
      </c>
      <c r="CR43" s="16">
        <v>0</v>
      </c>
      <c r="CS43" s="16"/>
      <c r="CT43" s="16"/>
      <c r="CU43" s="16"/>
      <c r="CV43" s="62"/>
      <c r="CW43" s="63">
        <v>0</v>
      </c>
      <c r="CX43" s="62">
        <v>0</v>
      </c>
      <c r="CY43" s="62"/>
      <c r="CZ43" s="63">
        <v>8</v>
      </c>
      <c r="DA43" s="62">
        <v>15</v>
      </c>
      <c r="DB43" s="62">
        <v>50</v>
      </c>
      <c r="DC43" s="62">
        <v>75</v>
      </c>
      <c r="DD43" s="69"/>
      <c r="DE43" s="69"/>
      <c r="DF43" s="59">
        <f t="shared" si="17"/>
        <v>0</v>
      </c>
      <c r="DG43" s="6"/>
      <c r="DH43" s="35"/>
      <c r="DI43" s="91">
        <f t="shared" si="18"/>
        <v>0</v>
      </c>
      <c r="DJ43" s="22"/>
      <c r="DK43" s="22"/>
      <c r="DL43" s="71"/>
      <c r="DM43" s="71"/>
      <c r="DN43" s="59">
        <f t="shared" si="19"/>
        <v>0</v>
      </c>
      <c r="DO43" s="22"/>
      <c r="DP43" s="22"/>
      <c r="DQ43" s="6">
        <f t="shared" si="20"/>
        <v>0</v>
      </c>
      <c r="DR43" s="33"/>
      <c r="DS43" s="33"/>
      <c r="DT43" s="33"/>
      <c r="DU43" s="33"/>
      <c r="DV43" s="33"/>
      <c r="DW43" s="22"/>
      <c r="DX43" s="22"/>
      <c r="DY43" s="22"/>
      <c r="DZ43" s="22"/>
      <c r="EA43" s="22"/>
      <c r="EB43" s="62">
        <v>18</v>
      </c>
      <c r="EC43" s="62" t="s">
        <v>267</v>
      </c>
      <c r="ED43" s="29">
        <v>7</v>
      </c>
      <c r="EE43" s="66">
        <v>81</v>
      </c>
      <c r="EI43" s="29">
        <v>1</v>
      </c>
      <c r="EJ43" s="29">
        <v>4</v>
      </c>
      <c r="EK43" s="29">
        <v>2</v>
      </c>
      <c r="EL43" s="29">
        <v>0</v>
      </c>
      <c r="EM43" s="6">
        <f t="shared" si="21"/>
        <v>2</v>
      </c>
      <c r="EN43" s="36">
        <v>38</v>
      </c>
      <c r="ER43" s="36">
        <f t="shared" si="13"/>
        <v>0</v>
      </c>
      <c r="EZ43" s="96"/>
      <c r="FA43" s="36" t="s">
        <v>324</v>
      </c>
      <c r="FC43" s="2">
        <v>0.1984126984126984</v>
      </c>
      <c r="FD43" s="2">
        <v>7.5396825396825395</v>
      </c>
      <c r="FE43" s="117">
        <v>92.261904761904759</v>
      </c>
      <c r="FF43" s="2">
        <v>0.1984126984126984</v>
      </c>
      <c r="FG43" s="2">
        <v>11.111111111111111</v>
      </c>
      <c r="FH43" s="117">
        <v>88.69047619047619</v>
      </c>
      <c r="FI43" s="2">
        <v>0.3968253968253968</v>
      </c>
      <c r="FJ43" s="2">
        <v>11.706349206349206</v>
      </c>
      <c r="FK43" s="117">
        <v>87.896825396825392</v>
      </c>
      <c r="FL43" s="2">
        <v>0</v>
      </c>
      <c r="FM43" s="2">
        <v>13.095238095238095</v>
      </c>
      <c r="FN43" s="117">
        <v>86.904761904761898</v>
      </c>
      <c r="FO43" s="117">
        <f t="shared" si="10"/>
        <v>-4.3650793650793673</v>
      </c>
      <c r="FP43" s="117">
        <f t="shared" si="9"/>
        <v>-3.5714285714285694</v>
      </c>
      <c r="FQ43" s="117">
        <f t="shared" si="11"/>
        <v>-1.7857142857142918</v>
      </c>
      <c r="FR43" s="117">
        <f t="shared" si="12"/>
        <v>-0.99206349206349387</v>
      </c>
      <c r="FS43" s="115">
        <v>398.42</v>
      </c>
      <c r="FT43" s="118">
        <v>414.01</v>
      </c>
      <c r="FU43" s="115">
        <v>414.2</v>
      </c>
      <c r="FV43" s="118">
        <v>424.46</v>
      </c>
      <c r="FW43" s="115">
        <v>408.78</v>
      </c>
      <c r="FX43" s="118">
        <v>426.39</v>
      </c>
      <c r="FY43" s="115">
        <v>402.97</v>
      </c>
      <c r="FZ43" s="118">
        <v>433.18</v>
      </c>
      <c r="GA43">
        <v>448.7334193548387</v>
      </c>
      <c r="GB43">
        <v>478.58577181208057</v>
      </c>
      <c r="GC43">
        <v>485.10284424379233</v>
      </c>
      <c r="GD43">
        <v>498.45369863013701</v>
      </c>
    </row>
    <row r="44" spans="1:186" x14ac:dyDescent="0.2">
      <c r="A44" s="28"/>
      <c r="B44" s="29">
        <v>2019</v>
      </c>
      <c r="C44">
        <v>-1</v>
      </c>
      <c r="D44" s="29"/>
      <c r="E44" s="29" t="s">
        <v>308</v>
      </c>
      <c r="F44" s="96" t="s">
        <v>79</v>
      </c>
      <c r="G44" s="36" t="s">
        <v>324</v>
      </c>
      <c r="H44" s="30" t="s">
        <v>396</v>
      </c>
      <c r="I44" s="29">
        <v>2</v>
      </c>
      <c r="J44" s="29">
        <v>27</v>
      </c>
      <c r="K44" s="31">
        <v>32286</v>
      </c>
      <c r="L44" s="29" t="s">
        <v>397</v>
      </c>
      <c r="M44" s="56" t="s">
        <v>398</v>
      </c>
      <c r="N44" s="67" t="s">
        <v>399</v>
      </c>
      <c r="O44" s="33">
        <v>18.5</v>
      </c>
      <c r="P44" s="33">
        <v>9.0500000000000007</v>
      </c>
      <c r="Q44" s="33">
        <v>57</v>
      </c>
      <c r="R44" s="34">
        <v>1.61</v>
      </c>
      <c r="S44" s="48">
        <f t="shared" si="14"/>
        <v>21.989892365263682</v>
      </c>
      <c r="T44" s="15">
        <v>42137</v>
      </c>
      <c r="U44" s="15">
        <v>42172</v>
      </c>
      <c r="V44" s="22">
        <v>4</v>
      </c>
      <c r="W44" s="17">
        <v>5</v>
      </c>
      <c r="X44" s="47">
        <f t="shared" si="15"/>
        <v>4.5</v>
      </c>
      <c r="Y44" s="15"/>
      <c r="Z44" s="15"/>
      <c r="AA44" s="15">
        <v>42137</v>
      </c>
      <c r="AB44" s="15">
        <v>42172</v>
      </c>
      <c r="AC44" s="22">
        <v>4</v>
      </c>
      <c r="AD44" s="17">
        <v>5</v>
      </c>
      <c r="AE44" s="47">
        <f t="shared" si="16"/>
        <v>4.5</v>
      </c>
      <c r="AF44" s="15"/>
      <c r="AG44" s="15"/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63.63</v>
      </c>
      <c r="AV44" s="16">
        <v>5</v>
      </c>
      <c r="AW44" s="16"/>
      <c r="AX44" s="16"/>
      <c r="AY44" s="16"/>
      <c r="AZ44" s="16"/>
      <c r="BA44" s="16"/>
      <c r="BB44" s="16"/>
      <c r="BC44" s="16">
        <v>1</v>
      </c>
      <c r="BD44" s="16"/>
      <c r="BE44" s="16">
        <v>12</v>
      </c>
      <c r="BF44" s="16"/>
      <c r="BG44" s="16">
        <v>0</v>
      </c>
      <c r="BH44" s="16">
        <v>0</v>
      </c>
      <c r="BI44" s="16">
        <v>1</v>
      </c>
      <c r="BJ44" s="16"/>
      <c r="BK44" s="16">
        <v>16</v>
      </c>
      <c r="BL44" s="16"/>
      <c r="BM44" s="16">
        <v>1</v>
      </c>
      <c r="BN44" s="16">
        <v>0</v>
      </c>
      <c r="BO44" s="16"/>
      <c r="BP44" s="16"/>
      <c r="BQ44" s="16"/>
      <c r="BR44" s="16">
        <v>0</v>
      </c>
      <c r="BS44" s="16"/>
      <c r="BT44" s="16"/>
      <c r="BU44" s="16"/>
      <c r="BV44" s="16">
        <v>0</v>
      </c>
      <c r="BW44" s="16"/>
      <c r="BX44" s="16"/>
      <c r="BY44" s="16"/>
      <c r="BZ44" s="16">
        <v>0</v>
      </c>
      <c r="CA44" s="16"/>
      <c r="CB44" s="16"/>
      <c r="CC44" s="16"/>
      <c r="CD44" s="16">
        <v>0</v>
      </c>
      <c r="CE44" s="16"/>
      <c r="CF44" s="16"/>
      <c r="CG44" s="16"/>
      <c r="CH44" s="16">
        <v>0</v>
      </c>
      <c r="CI44" s="16"/>
      <c r="CJ44" s="16"/>
      <c r="CK44" s="16"/>
      <c r="CL44" s="16"/>
      <c r="CM44" s="16">
        <v>1</v>
      </c>
      <c r="CN44" s="16">
        <v>5</v>
      </c>
      <c r="CO44" s="16">
        <v>22</v>
      </c>
      <c r="CP44" s="16">
        <v>3</v>
      </c>
      <c r="CQ44" s="16">
        <v>0</v>
      </c>
      <c r="CR44" s="16">
        <v>0</v>
      </c>
      <c r="CS44" s="16"/>
      <c r="CT44" s="16"/>
      <c r="CU44" s="16"/>
      <c r="CV44" s="62"/>
      <c r="CW44" s="63">
        <v>0</v>
      </c>
      <c r="CX44" s="62">
        <v>0</v>
      </c>
      <c r="CY44" s="62"/>
      <c r="CZ44" s="63">
        <v>4</v>
      </c>
      <c r="DA44" s="62">
        <v>10</v>
      </c>
      <c r="DB44" s="62">
        <v>39</v>
      </c>
      <c r="DC44" s="62">
        <v>25</v>
      </c>
      <c r="DD44" s="69"/>
      <c r="DE44" s="69"/>
      <c r="DF44" s="59">
        <f t="shared" si="17"/>
        <v>0</v>
      </c>
      <c r="DG44" s="6"/>
      <c r="DH44" s="35"/>
      <c r="DI44" s="91">
        <f t="shared" si="18"/>
        <v>0</v>
      </c>
      <c r="DJ44" s="22"/>
      <c r="DK44" s="22"/>
      <c r="DL44" s="71">
        <v>42165</v>
      </c>
      <c r="DM44" s="71">
        <v>42165.298611111109</v>
      </c>
      <c r="DN44" s="59">
        <f t="shared" si="19"/>
        <v>0.29861111110949423</v>
      </c>
      <c r="DO44" s="22">
        <v>7</v>
      </c>
      <c r="DP44" s="22">
        <v>10</v>
      </c>
      <c r="DQ44" s="6">
        <f t="shared" si="20"/>
        <v>7.166666666666667</v>
      </c>
      <c r="DR44" s="33">
        <v>0</v>
      </c>
      <c r="DS44" s="33">
        <v>7</v>
      </c>
      <c r="DT44" s="33"/>
      <c r="DU44" s="33"/>
      <c r="DV44" s="33"/>
      <c r="DW44" s="22"/>
      <c r="DX44" s="22">
        <v>1.5</v>
      </c>
      <c r="DY44" s="22">
        <v>2</v>
      </c>
      <c r="DZ44" s="22">
        <v>5</v>
      </c>
      <c r="EA44" s="22">
        <v>2.5</v>
      </c>
      <c r="EB44" s="62">
        <v>22</v>
      </c>
      <c r="EC44" s="62" t="s">
        <v>262</v>
      </c>
      <c r="ED44" s="29">
        <v>6</v>
      </c>
      <c r="EE44" s="66">
        <v>137</v>
      </c>
      <c r="EI44" s="29">
        <v>1</v>
      </c>
      <c r="EJ44" s="29">
        <v>7</v>
      </c>
      <c r="EK44" s="29">
        <v>1</v>
      </c>
      <c r="EL44" s="29">
        <v>30</v>
      </c>
      <c r="EM44" s="6">
        <f t="shared" si="21"/>
        <v>1.5</v>
      </c>
      <c r="EN44" s="36">
        <v>24</v>
      </c>
      <c r="ER44" s="36">
        <f t="shared" si="13"/>
        <v>0</v>
      </c>
      <c r="EZ44" s="96" t="s">
        <v>79</v>
      </c>
      <c r="FA44" s="36" t="s">
        <v>324</v>
      </c>
      <c r="FC44" s="2">
        <v>23.214285714285715</v>
      </c>
      <c r="FD44" s="2">
        <v>8.5317460317460316</v>
      </c>
      <c r="FE44" s="117">
        <v>68.253968253968253</v>
      </c>
      <c r="FF44" s="2">
        <v>17.857142857142858</v>
      </c>
      <c r="FG44" s="2">
        <v>5.9523809523809526</v>
      </c>
      <c r="FH44" s="117">
        <v>76.19047619047619</v>
      </c>
      <c r="FI44" s="2">
        <v>18.055555555555557</v>
      </c>
      <c r="FJ44" s="2">
        <v>9.1269841269841265</v>
      </c>
      <c r="FK44" s="117">
        <v>72.817460317460316</v>
      </c>
      <c r="FL44" s="2">
        <v>20.634920634920636</v>
      </c>
      <c r="FM44" s="2">
        <v>7.9365079365079367</v>
      </c>
      <c r="FN44" s="117">
        <v>71.428571428571431</v>
      </c>
      <c r="FO44" s="117">
        <f t="shared" si="10"/>
        <v>4.5634920634920633</v>
      </c>
      <c r="FP44" s="117">
        <f t="shared" si="9"/>
        <v>7.9365079365079367</v>
      </c>
      <c r="FQ44" s="117">
        <f t="shared" si="11"/>
        <v>-4.7619047619047592</v>
      </c>
      <c r="FR44" s="117">
        <f t="shared" si="12"/>
        <v>-1.3888888888888857</v>
      </c>
      <c r="FS44" s="115">
        <v>459.7</v>
      </c>
      <c r="FT44" s="118">
        <v>532.62</v>
      </c>
      <c r="FU44" s="115">
        <v>473.53</v>
      </c>
      <c r="FV44" s="118">
        <v>515.89</v>
      </c>
      <c r="FW44" s="115">
        <v>473.93</v>
      </c>
      <c r="FX44" s="118">
        <v>491.18</v>
      </c>
      <c r="FY44" s="115">
        <v>447.7</v>
      </c>
      <c r="FZ44" s="118">
        <v>489.26</v>
      </c>
      <c r="GA44">
        <v>780.35023255813951</v>
      </c>
      <c r="GB44">
        <v>677.10562500000003</v>
      </c>
      <c r="GC44">
        <v>674.53602179836514</v>
      </c>
      <c r="GD44">
        <v>684.96399999999994</v>
      </c>
    </row>
    <row r="45" spans="1:186" x14ac:dyDescent="0.2">
      <c r="A45" s="28"/>
      <c r="B45" s="29">
        <v>2020</v>
      </c>
      <c r="C45">
        <v>1</v>
      </c>
      <c r="D45" s="29"/>
      <c r="E45" s="29" t="s">
        <v>308</v>
      </c>
      <c r="F45" s="96"/>
      <c r="G45" s="36" t="s">
        <v>324</v>
      </c>
      <c r="H45" s="30" t="s">
        <v>400</v>
      </c>
      <c r="I45" s="29">
        <v>2</v>
      </c>
      <c r="J45" s="29">
        <v>20</v>
      </c>
      <c r="K45" s="31">
        <v>34708</v>
      </c>
      <c r="L45" s="29" t="s">
        <v>401</v>
      </c>
      <c r="M45" s="56" t="s">
        <v>402</v>
      </c>
      <c r="N45" s="67" t="s">
        <v>403</v>
      </c>
      <c r="O45" s="33">
        <v>14</v>
      </c>
      <c r="P45" s="33">
        <v>9.5</v>
      </c>
      <c r="Q45" s="33">
        <v>41</v>
      </c>
      <c r="R45" s="34">
        <v>1.59</v>
      </c>
      <c r="S45" s="48">
        <f t="shared" si="14"/>
        <v>16.217712906926149</v>
      </c>
      <c r="T45" s="15">
        <v>42190</v>
      </c>
      <c r="U45" s="15">
        <v>42225</v>
      </c>
      <c r="V45" s="22">
        <v>7</v>
      </c>
      <c r="W45" s="17">
        <v>5</v>
      </c>
      <c r="X45" s="47">
        <f t="shared" si="15"/>
        <v>6</v>
      </c>
      <c r="Y45" s="15"/>
      <c r="Z45" s="15"/>
      <c r="AA45" s="15">
        <v>42190</v>
      </c>
      <c r="AB45" s="15">
        <v>42225</v>
      </c>
      <c r="AC45" s="22">
        <v>7</v>
      </c>
      <c r="AD45" s="17">
        <v>5</v>
      </c>
      <c r="AE45" s="47">
        <f t="shared" si="16"/>
        <v>6</v>
      </c>
      <c r="AF45" s="15"/>
      <c r="AG45" s="15"/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72</v>
      </c>
      <c r="AV45" s="16">
        <v>8</v>
      </c>
      <c r="AW45" s="16"/>
      <c r="AX45" s="16"/>
      <c r="AY45" s="16"/>
      <c r="AZ45" s="16"/>
      <c r="BA45" s="16"/>
      <c r="BB45" s="16"/>
      <c r="BC45" s="16">
        <v>1</v>
      </c>
      <c r="BD45" s="16">
        <v>15</v>
      </c>
      <c r="BE45" s="16">
        <v>15</v>
      </c>
      <c r="BF45" s="16">
        <v>3</v>
      </c>
      <c r="BG45" s="16">
        <v>0</v>
      </c>
      <c r="BH45" s="16">
        <v>0</v>
      </c>
      <c r="BI45" s="16">
        <v>1</v>
      </c>
      <c r="BJ45" s="16">
        <v>30</v>
      </c>
      <c r="BK45" s="16">
        <v>16</v>
      </c>
      <c r="BL45" s="16">
        <v>2</v>
      </c>
      <c r="BM45" s="16">
        <v>1</v>
      </c>
      <c r="BN45" s="16">
        <v>0</v>
      </c>
      <c r="BO45" s="16"/>
      <c r="BP45" s="16"/>
      <c r="BQ45" s="16"/>
      <c r="BR45" s="16">
        <v>0</v>
      </c>
      <c r="BS45" s="16"/>
      <c r="BT45" s="16"/>
      <c r="BU45" s="16"/>
      <c r="BV45" s="16">
        <v>0</v>
      </c>
      <c r="BW45" s="16"/>
      <c r="BX45" s="16"/>
      <c r="BY45" s="16"/>
      <c r="BZ45" s="16">
        <v>0</v>
      </c>
      <c r="CA45" s="16"/>
      <c r="CB45" s="16"/>
      <c r="CC45" s="16"/>
      <c r="CD45" s="16">
        <v>1</v>
      </c>
      <c r="CE45" s="16">
        <v>40</v>
      </c>
      <c r="CF45" s="16">
        <v>19</v>
      </c>
      <c r="CG45" s="16">
        <v>2</v>
      </c>
      <c r="CH45" s="16">
        <v>1</v>
      </c>
      <c r="CI45" s="16">
        <v>5</v>
      </c>
      <c r="CJ45" s="16">
        <v>12</v>
      </c>
      <c r="CK45" s="16">
        <v>4</v>
      </c>
      <c r="CL45" s="16">
        <v>0</v>
      </c>
      <c r="CM45" s="16">
        <v>0</v>
      </c>
      <c r="CN45" s="16"/>
      <c r="CO45" s="16"/>
      <c r="CP45" s="16"/>
      <c r="CQ45" s="16"/>
      <c r="CR45" s="16">
        <v>0</v>
      </c>
      <c r="CS45" s="16"/>
      <c r="CT45" s="16"/>
      <c r="CU45" s="16"/>
      <c r="CV45" s="62">
        <v>0</v>
      </c>
      <c r="CW45" s="63">
        <v>0</v>
      </c>
      <c r="CX45" s="62">
        <v>0</v>
      </c>
      <c r="CY45" s="62"/>
      <c r="CZ45" s="63">
        <v>7</v>
      </c>
      <c r="DA45" s="62">
        <v>5</v>
      </c>
      <c r="DB45" s="62">
        <v>51</v>
      </c>
      <c r="DC45" s="62">
        <v>90</v>
      </c>
      <c r="DD45" s="69"/>
      <c r="DE45" s="69"/>
      <c r="DF45" s="59">
        <f t="shared" si="17"/>
        <v>0</v>
      </c>
      <c r="DG45" s="6"/>
      <c r="DH45" s="35"/>
      <c r="DI45" s="91">
        <f t="shared" si="18"/>
        <v>0</v>
      </c>
      <c r="DJ45" s="22"/>
      <c r="DK45" s="22"/>
      <c r="DL45" s="71">
        <v>42216</v>
      </c>
      <c r="DM45" s="71">
        <v>42216.3125</v>
      </c>
      <c r="DN45" s="59">
        <f t="shared" si="19"/>
        <v>0.3125</v>
      </c>
      <c r="DO45" s="22">
        <v>7</v>
      </c>
      <c r="DP45" s="22">
        <v>30</v>
      </c>
      <c r="DQ45" s="6">
        <f t="shared" si="20"/>
        <v>7.5</v>
      </c>
      <c r="DR45" s="33">
        <v>0</v>
      </c>
      <c r="DS45" s="33">
        <v>6</v>
      </c>
      <c r="DT45" s="33"/>
      <c r="DU45" s="33"/>
      <c r="DV45" s="33"/>
      <c r="DW45" s="22"/>
      <c r="DX45" s="22">
        <v>2</v>
      </c>
      <c r="DY45" s="22">
        <v>2</v>
      </c>
      <c r="DZ45" s="22">
        <v>4</v>
      </c>
      <c r="EA45" s="22">
        <v>2</v>
      </c>
      <c r="EB45" s="62">
        <v>14</v>
      </c>
      <c r="EC45" s="62" t="s">
        <v>285</v>
      </c>
      <c r="ED45" s="29">
        <v>9</v>
      </c>
      <c r="EE45" s="66">
        <v>106</v>
      </c>
      <c r="EI45" s="29">
        <v>1</v>
      </c>
      <c r="EJ45" s="29">
        <v>4</v>
      </c>
      <c r="EK45" s="29">
        <v>3</v>
      </c>
      <c r="EL45" s="29">
        <v>0</v>
      </c>
      <c r="EM45" s="6">
        <f t="shared" si="21"/>
        <v>3</v>
      </c>
      <c r="EN45" s="36">
        <v>33</v>
      </c>
      <c r="ER45" s="36">
        <f t="shared" si="13"/>
        <v>0</v>
      </c>
      <c r="EZ45" s="96"/>
      <c r="FA45" s="36" t="s">
        <v>324</v>
      </c>
      <c r="FC45" s="2">
        <v>0.3968253968253968</v>
      </c>
      <c r="FD45" s="2">
        <v>10.119047619047619</v>
      </c>
      <c r="FE45" s="117">
        <v>89.484126984126988</v>
      </c>
      <c r="FF45" s="2">
        <v>0.79365079365079361</v>
      </c>
      <c r="FG45" s="2">
        <v>12.896825396825397</v>
      </c>
      <c r="FH45" s="117">
        <v>86.30952380952381</v>
      </c>
      <c r="FI45" s="2">
        <v>0.3968253968253968</v>
      </c>
      <c r="FJ45" s="2">
        <v>7.7380952380952381</v>
      </c>
      <c r="FK45" s="117">
        <v>91.865079365079367</v>
      </c>
      <c r="FL45" s="2">
        <v>0</v>
      </c>
      <c r="FM45" s="2">
        <v>9.5238095238095237</v>
      </c>
      <c r="FN45" s="117">
        <v>90.476190476190482</v>
      </c>
      <c r="FO45" s="117">
        <f t="shared" si="10"/>
        <v>2.3809523809523796</v>
      </c>
      <c r="FP45" s="117">
        <f t="shared" si="9"/>
        <v>-3.1746031746031775</v>
      </c>
      <c r="FQ45" s="117">
        <f t="shared" si="11"/>
        <v>4.1666666666666714</v>
      </c>
      <c r="FR45" s="117">
        <f t="shared" si="12"/>
        <v>-1.3888888888888857</v>
      </c>
      <c r="FS45" s="115">
        <v>451.69</v>
      </c>
      <c r="FT45" s="118">
        <v>454.45</v>
      </c>
      <c r="FU45" s="115">
        <v>469.72</v>
      </c>
      <c r="FV45" s="118">
        <v>457.81</v>
      </c>
      <c r="FW45" s="115">
        <v>471.9</v>
      </c>
      <c r="FX45" s="118">
        <v>462.67</v>
      </c>
      <c r="FY45" s="115">
        <v>473.73</v>
      </c>
      <c r="FZ45" s="118">
        <v>462.71</v>
      </c>
      <c r="GA45">
        <v>507.8554323725055</v>
      </c>
      <c r="GB45">
        <v>530.42813793103448</v>
      </c>
      <c r="GC45">
        <v>503.64077753779696</v>
      </c>
      <c r="GD45">
        <v>511.41631578947363</v>
      </c>
    </row>
    <row r="46" spans="1:186" x14ac:dyDescent="0.2">
      <c r="A46" s="28"/>
      <c r="B46" s="29">
        <v>2021</v>
      </c>
      <c r="C46">
        <v>1</v>
      </c>
      <c r="D46" s="29"/>
      <c r="E46" s="29" t="s">
        <v>308</v>
      </c>
      <c r="F46" s="96"/>
      <c r="H46" s="30" t="s">
        <v>404</v>
      </c>
      <c r="I46" s="29">
        <v>2</v>
      </c>
      <c r="J46" s="29">
        <v>23</v>
      </c>
      <c r="K46" s="31" t="s">
        <v>405</v>
      </c>
      <c r="L46" s="29" t="s">
        <v>406</v>
      </c>
      <c r="M46" s="56" t="s">
        <v>407</v>
      </c>
      <c r="N46" s="67" t="s">
        <v>408</v>
      </c>
      <c r="O46" s="33">
        <v>18</v>
      </c>
      <c r="P46" s="33">
        <v>9.3000000000000007</v>
      </c>
      <c r="Q46" s="33">
        <v>58</v>
      </c>
      <c r="R46" s="34">
        <v>1.58</v>
      </c>
      <c r="S46" s="48">
        <f t="shared" si="14"/>
        <v>23.233456176894723</v>
      </c>
      <c r="T46" s="15">
        <v>42164</v>
      </c>
      <c r="U46" s="15">
        <v>42226</v>
      </c>
      <c r="V46" s="22">
        <v>6</v>
      </c>
      <c r="W46" s="17">
        <v>7</v>
      </c>
      <c r="X46" s="47">
        <f t="shared" si="15"/>
        <v>6.5</v>
      </c>
      <c r="Y46" s="15"/>
      <c r="Z46" s="15"/>
      <c r="AA46" s="15">
        <v>42164</v>
      </c>
      <c r="AB46" s="15">
        <v>42226</v>
      </c>
      <c r="AC46" s="22">
        <v>6</v>
      </c>
      <c r="AD46" s="17">
        <v>7</v>
      </c>
      <c r="AE46" s="47">
        <f t="shared" si="16"/>
        <v>6.5</v>
      </c>
      <c r="AF46" s="15"/>
      <c r="AG46" s="15"/>
      <c r="AH46" s="16">
        <v>0</v>
      </c>
      <c r="AI46" s="16">
        <v>1</v>
      </c>
      <c r="AJ46" s="16">
        <v>1</v>
      </c>
      <c r="AK46" s="16">
        <v>0</v>
      </c>
      <c r="AL46" s="16">
        <v>0</v>
      </c>
      <c r="AM46" s="16">
        <v>0</v>
      </c>
      <c r="AN46" s="16">
        <v>0</v>
      </c>
      <c r="AO46" s="16">
        <v>1</v>
      </c>
      <c r="AP46" s="16">
        <v>1</v>
      </c>
      <c r="AQ46" s="16">
        <v>0</v>
      </c>
      <c r="AR46" s="16">
        <v>0</v>
      </c>
      <c r="AS46" s="16">
        <v>0</v>
      </c>
      <c r="AT46" s="16">
        <v>0</v>
      </c>
      <c r="AU46" s="16">
        <v>52</v>
      </c>
      <c r="AV46" s="16">
        <v>7</v>
      </c>
      <c r="AW46" s="16"/>
      <c r="AX46" s="16"/>
      <c r="AY46" s="16"/>
      <c r="AZ46" s="16"/>
      <c r="BA46" s="16"/>
      <c r="BB46" s="16"/>
      <c r="BC46" s="16">
        <v>1</v>
      </c>
      <c r="BD46" s="16">
        <v>5</v>
      </c>
      <c r="BE46" s="16">
        <v>18</v>
      </c>
      <c r="BF46" s="16">
        <v>5</v>
      </c>
      <c r="BG46" s="16">
        <v>1</v>
      </c>
      <c r="BH46" s="16">
        <v>0</v>
      </c>
      <c r="BI46" s="16">
        <v>1</v>
      </c>
      <c r="BJ46" s="16" t="s">
        <v>517</v>
      </c>
      <c r="BK46" s="16">
        <v>13</v>
      </c>
      <c r="BL46" s="16">
        <v>10</v>
      </c>
      <c r="BM46" s="16">
        <v>1</v>
      </c>
      <c r="BN46" s="16">
        <v>1</v>
      </c>
      <c r="BO46" s="16">
        <v>3</v>
      </c>
      <c r="BP46" s="16">
        <v>22</v>
      </c>
      <c r="BQ46" s="16">
        <v>2</v>
      </c>
      <c r="BR46" s="16">
        <v>0</v>
      </c>
      <c r="BS46" s="16"/>
      <c r="BT46" s="16"/>
      <c r="BU46" s="16"/>
      <c r="BV46" s="16">
        <v>0</v>
      </c>
      <c r="BW46" s="16"/>
      <c r="BX46" s="16"/>
      <c r="BY46" s="16"/>
      <c r="BZ46" s="16">
        <v>0</v>
      </c>
      <c r="CA46" s="16"/>
      <c r="CB46" s="16"/>
      <c r="CC46" s="16"/>
      <c r="CD46" s="16">
        <v>0</v>
      </c>
      <c r="CE46" s="16"/>
      <c r="CF46" s="16"/>
      <c r="CG46" s="16"/>
      <c r="CH46" s="16">
        <v>0</v>
      </c>
      <c r="CI46" s="16"/>
      <c r="CJ46" s="16"/>
      <c r="CK46" s="16"/>
      <c r="CL46" s="16"/>
      <c r="CM46" s="16">
        <v>1</v>
      </c>
      <c r="CN46" s="16">
        <v>4</v>
      </c>
      <c r="CO46" s="16">
        <v>20</v>
      </c>
      <c r="CP46" s="16">
        <v>4</v>
      </c>
      <c r="CQ46" s="16">
        <v>1</v>
      </c>
      <c r="CR46" s="16">
        <v>0</v>
      </c>
      <c r="CS46" s="16"/>
      <c r="CT46" s="16"/>
      <c r="CU46" s="16"/>
      <c r="CV46" s="62">
        <v>0</v>
      </c>
      <c r="CW46" s="63">
        <v>0</v>
      </c>
      <c r="CX46" s="62"/>
      <c r="CY46" s="62"/>
      <c r="CZ46" s="63">
        <v>5</v>
      </c>
      <c r="DA46" s="62">
        <v>2</v>
      </c>
      <c r="DB46" s="62">
        <v>52</v>
      </c>
      <c r="DC46" s="62">
        <v>90</v>
      </c>
      <c r="DD46" s="69"/>
      <c r="DE46" s="69"/>
      <c r="DF46" s="59">
        <f t="shared" si="17"/>
        <v>0</v>
      </c>
      <c r="DG46" s="6"/>
      <c r="DH46" s="35"/>
      <c r="DI46" s="91">
        <f t="shared" si="18"/>
        <v>0</v>
      </c>
      <c r="DJ46" s="22"/>
      <c r="DK46" s="22"/>
      <c r="DL46" s="71">
        <v>42177.041666666664</v>
      </c>
      <c r="DM46" s="71">
        <v>42177.291666666664</v>
      </c>
      <c r="DN46" s="59">
        <f t="shared" si="19"/>
        <v>0.25</v>
      </c>
      <c r="DO46" s="22">
        <v>6</v>
      </c>
      <c r="DP46" s="22">
        <v>0</v>
      </c>
      <c r="DQ46" s="6">
        <f t="shared" si="20"/>
        <v>6</v>
      </c>
      <c r="DR46" s="33">
        <v>0</v>
      </c>
      <c r="DS46" s="33">
        <v>5.5</v>
      </c>
      <c r="DT46" s="33"/>
      <c r="DU46" s="33"/>
      <c r="DV46" s="33"/>
      <c r="DW46" s="22"/>
      <c r="DX46" s="22">
        <v>1</v>
      </c>
      <c r="DY46" s="22">
        <v>1</v>
      </c>
      <c r="DZ46" s="22">
        <v>2</v>
      </c>
      <c r="EA46" s="22">
        <v>1</v>
      </c>
      <c r="EB46" s="62">
        <v>14</v>
      </c>
      <c r="EC46" s="62" t="s">
        <v>285</v>
      </c>
      <c r="ED46" s="29">
        <v>10</v>
      </c>
      <c r="EE46" s="66">
        <v>63</v>
      </c>
      <c r="EI46" s="29">
        <v>1</v>
      </c>
      <c r="EJ46" s="29">
        <v>7</v>
      </c>
      <c r="EK46" s="29">
        <v>2</v>
      </c>
      <c r="EL46" s="29">
        <v>0</v>
      </c>
      <c r="EM46" s="6">
        <f t="shared" si="21"/>
        <v>2</v>
      </c>
      <c r="EN46" s="36">
        <v>37</v>
      </c>
      <c r="ER46" s="36">
        <f t="shared" si="13"/>
        <v>0</v>
      </c>
      <c r="EZ46" s="96"/>
      <c r="FC46" s="2">
        <v>3.1746031746031744</v>
      </c>
      <c r="FD46" s="2">
        <v>23.80952380952381</v>
      </c>
      <c r="FE46" s="117">
        <v>73.015873015873012</v>
      </c>
      <c r="FF46" s="2">
        <v>2.5793650793650795</v>
      </c>
      <c r="FG46" s="2">
        <v>25.595238095238095</v>
      </c>
      <c r="FH46" s="117">
        <v>71.825396825396822</v>
      </c>
      <c r="FI46" s="2">
        <v>1.9841269841269842</v>
      </c>
      <c r="FJ46" s="2">
        <v>10.515873015873016</v>
      </c>
      <c r="FK46" s="117">
        <v>87.5</v>
      </c>
      <c r="FL46" s="2">
        <v>1.9841269841269842</v>
      </c>
      <c r="FM46" s="2">
        <v>8.1349206349206344</v>
      </c>
      <c r="FN46" s="117">
        <v>89.88095238095238</v>
      </c>
      <c r="FO46" s="117">
        <f t="shared" si="10"/>
        <v>14.484126984126988</v>
      </c>
      <c r="FP46" s="117">
        <f t="shared" si="9"/>
        <v>-1.1904761904761898</v>
      </c>
      <c r="FQ46" s="117">
        <f t="shared" si="11"/>
        <v>18.055555555555557</v>
      </c>
      <c r="FR46" s="117">
        <f t="shared" si="12"/>
        <v>2.3809523809523796</v>
      </c>
      <c r="FS46" s="115">
        <v>401.12</v>
      </c>
      <c r="FT46" s="118">
        <v>482.32</v>
      </c>
      <c r="FU46" s="115">
        <v>402.95</v>
      </c>
      <c r="FV46" s="118">
        <v>453.21</v>
      </c>
      <c r="FW46" s="115">
        <v>426.3</v>
      </c>
      <c r="FX46" s="118">
        <v>459.23</v>
      </c>
      <c r="FY46" s="115">
        <v>421.95</v>
      </c>
      <c r="FZ46" s="118">
        <v>443.2</v>
      </c>
      <c r="GA46">
        <v>660.56869565217391</v>
      </c>
      <c r="GB46">
        <v>630.9885082872928</v>
      </c>
      <c r="GC46">
        <v>524.83428571428567</v>
      </c>
      <c r="GD46">
        <v>493.09668874172183</v>
      </c>
    </row>
    <row r="47" spans="1:186" x14ac:dyDescent="0.2">
      <c r="A47" s="28"/>
      <c r="B47" s="29">
        <v>2022</v>
      </c>
      <c r="C47">
        <v>1</v>
      </c>
      <c r="D47" s="29"/>
      <c r="E47" s="29" t="s">
        <v>309</v>
      </c>
      <c r="F47" s="96"/>
      <c r="G47" s="36" t="s">
        <v>321</v>
      </c>
      <c r="H47" s="30" t="s">
        <v>409</v>
      </c>
      <c r="I47" s="29">
        <v>2</v>
      </c>
      <c r="J47" s="29">
        <v>22</v>
      </c>
      <c r="K47" s="31">
        <v>33939</v>
      </c>
      <c r="M47" s="56" t="s">
        <v>410</v>
      </c>
      <c r="N47" s="67" t="s">
        <v>411</v>
      </c>
      <c r="O47" s="33">
        <v>15</v>
      </c>
      <c r="P47" s="33">
        <v>9.4</v>
      </c>
      <c r="Q47" s="33">
        <v>62</v>
      </c>
      <c r="R47" s="34">
        <v>1.52</v>
      </c>
      <c r="S47" s="48">
        <f t="shared" si="14"/>
        <v>26.835180055401661</v>
      </c>
      <c r="T47" s="15">
        <v>42250</v>
      </c>
      <c r="U47" s="15">
        <v>42323</v>
      </c>
      <c r="V47" s="22">
        <v>4</v>
      </c>
      <c r="W47" s="17">
        <v>6</v>
      </c>
      <c r="X47" s="47">
        <f t="shared" si="15"/>
        <v>5</v>
      </c>
      <c r="Y47" s="15"/>
      <c r="Z47" s="15"/>
      <c r="AA47" s="15">
        <v>42250</v>
      </c>
      <c r="AB47" s="15">
        <v>42323</v>
      </c>
      <c r="AC47" s="22">
        <v>4</v>
      </c>
      <c r="AD47" s="17">
        <v>6</v>
      </c>
      <c r="AE47" s="47">
        <f t="shared" si="16"/>
        <v>5</v>
      </c>
      <c r="AF47" s="15"/>
      <c r="AG47" s="15"/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88</v>
      </c>
      <c r="AV47" s="16">
        <v>1</v>
      </c>
      <c r="AW47" s="16"/>
      <c r="AX47" s="16"/>
      <c r="AY47" s="16"/>
      <c r="AZ47" s="16"/>
      <c r="BA47" s="16"/>
      <c r="BB47" s="16"/>
      <c r="BC47" s="16">
        <v>0</v>
      </c>
      <c r="BD47" s="16"/>
      <c r="BE47" s="16"/>
      <c r="BF47" s="16"/>
      <c r="BG47" s="16"/>
      <c r="BH47" s="16"/>
      <c r="BI47" s="16">
        <v>1</v>
      </c>
      <c r="BJ47" s="16">
        <v>5</v>
      </c>
      <c r="BK47" s="16">
        <v>10</v>
      </c>
      <c r="BL47" s="16">
        <v>10</v>
      </c>
      <c r="BM47" s="16">
        <v>0</v>
      </c>
      <c r="BN47" s="16">
        <v>0</v>
      </c>
      <c r="BO47" s="16"/>
      <c r="BP47" s="16"/>
      <c r="BQ47" s="16"/>
      <c r="BR47" s="16">
        <v>0</v>
      </c>
      <c r="BS47" s="16"/>
      <c r="BT47" s="16"/>
      <c r="BU47" s="16"/>
      <c r="BV47" s="16">
        <v>0</v>
      </c>
      <c r="BW47" s="16"/>
      <c r="BX47" s="16"/>
      <c r="BY47" s="16"/>
      <c r="BZ47" s="16">
        <v>0</v>
      </c>
      <c r="CA47" s="16"/>
      <c r="CB47" s="16"/>
      <c r="CC47" s="16"/>
      <c r="CD47" s="16">
        <v>0</v>
      </c>
      <c r="CE47" s="16"/>
      <c r="CF47" s="16"/>
      <c r="CG47" s="16"/>
      <c r="CH47" s="16">
        <v>0</v>
      </c>
      <c r="CI47" s="16"/>
      <c r="CJ47" s="16"/>
      <c r="CK47" s="16"/>
      <c r="CL47" s="16"/>
      <c r="CM47" s="16">
        <v>0</v>
      </c>
      <c r="CN47" s="16"/>
      <c r="CO47" s="16"/>
      <c r="CP47" s="16"/>
      <c r="CQ47" s="16"/>
      <c r="CR47" s="16">
        <v>0</v>
      </c>
      <c r="CS47" s="16"/>
      <c r="CT47" s="16"/>
      <c r="CU47" s="16"/>
      <c r="CV47" s="62"/>
      <c r="CW47" s="63"/>
      <c r="CX47" s="62"/>
      <c r="CY47" s="62"/>
      <c r="CZ47" s="63">
        <v>2</v>
      </c>
      <c r="DA47" s="62">
        <v>1</v>
      </c>
      <c r="DB47" s="62">
        <v>51</v>
      </c>
      <c r="DC47" s="62">
        <v>75</v>
      </c>
      <c r="DD47" s="69"/>
      <c r="DE47" s="69"/>
      <c r="DF47" s="59">
        <f t="shared" si="17"/>
        <v>0</v>
      </c>
      <c r="DG47" s="6"/>
      <c r="DH47" s="35"/>
      <c r="DI47" s="91">
        <f t="shared" si="18"/>
        <v>0</v>
      </c>
      <c r="DJ47" s="22"/>
      <c r="DK47" s="22"/>
      <c r="DL47" s="122"/>
      <c r="DM47" s="122"/>
      <c r="DN47" s="123">
        <f t="shared" si="19"/>
        <v>0</v>
      </c>
      <c r="DO47" s="22"/>
      <c r="DP47" s="22"/>
      <c r="DQ47" s="6">
        <f t="shared" si="20"/>
        <v>0</v>
      </c>
      <c r="DR47" s="33"/>
      <c r="DS47" s="33"/>
      <c r="DT47" s="33"/>
      <c r="DU47" s="33"/>
      <c r="DV47" s="33"/>
      <c r="DW47" s="22"/>
      <c r="DX47" s="22"/>
      <c r="DY47" s="22"/>
      <c r="DZ47" s="22"/>
      <c r="EA47" s="22"/>
      <c r="EB47" s="62">
        <v>24</v>
      </c>
      <c r="EC47" s="62" t="s">
        <v>262</v>
      </c>
      <c r="ED47" s="29">
        <v>6</v>
      </c>
      <c r="EE47" s="66">
        <v>17</v>
      </c>
      <c r="EI47" s="29">
        <v>1</v>
      </c>
      <c r="EJ47" s="29">
        <v>5</v>
      </c>
      <c r="EK47" s="29">
        <v>1</v>
      </c>
      <c r="EL47" s="29">
        <v>30</v>
      </c>
      <c r="EM47" s="6">
        <f t="shared" si="21"/>
        <v>1.5</v>
      </c>
      <c r="EN47" s="36">
        <v>27</v>
      </c>
      <c r="ER47" s="36">
        <f t="shared" si="13"/>
        <v>0</v>
      </c>
      <c r="EZ47" s="96"/>
      <c r="FA47" s="36" t="s">
        <v>321</v>
      </c>
      <c r="FC47" s="2">
        <v>0.3968253968253968</v>
      </c>
      <c r="FD47" s="2">
        <v>14.484126984126984</v>
      </c>
      <c r="FE47" s="117">
        <v>85.11904761904762</v>
      </c>
      <c r="FF47" s="2">
        <v>1.3888888888888888</v>
      </c>
      <c r="FG47" s="2">
        <v>18.055555555555557</v>
      </c>
      <c r="FH47" s="117">
        <v>80.555555555555557</v>
      </c>
      <c r="FI47" s="2">
        <v>1.7857142857142858</v>
      </c>
      <c r="FJ47" s="2">
        <v>16.666666666666668</v>
      </c>
      <c r="FK47" s="117">
        <v>81.547619047619051</v>
      </c>
      <c r="FL47" s="2">
        <v>1.7857142857142858</v>
      </c>
      <c r="FM47" s="2">
        <v>13.888888888888889</v>
      </c>
      <c r="FN47" s="117">
        <v>84.325396825396822</v>
      </c>
      <c r="FO47" s="117">
        <f t="shared" si="10"/>
        <v>-3.5714285714285694</v>
      </c>
      <c r="FP47" s="117">
        <f t="shared" si="9"/>
        <v>-4.5634920634920633</v>
      </c>
      <c r="FQ47" s="117">
        <f t="shared" si="11"/>
        <v>3.7698412698412653</v>
      </c>
      <c r="FR47" s="117">
        <f t="shared" si="12"/>
        <v>2.7777777777777715</v>
      </c>
      <c r="FS47" s="115">
        <v>362.75</v>
      </c>
      <c r="FT47" s="118">
        <v>399.1</v>
      </c>
      <c r="FU47" s="115">
        <v>387.04</v>
      </c>
      <c r="FV47" s="118">
        <v>406.56</v>
      </c>
      <c r="FW47" s="115">
        <v>384.07</v>
      </c>
      <c r="FX47" s="118">
        <v>411.65</v>
      </c>
      <c r="FY47" s="115">
        <v>405.6</v>
      </c>
      <c r="FZ47" s="118">
        <v>410.41</v>
      </c>
      <c r="GA47">
        <v>468.87272727272727</v>
      </c>
      <c r="GB47">
        <v>504.6951724137931</v>
      </c>
      <c r="GC47">
        <v>504.79708029197076</v>
      </c>
      <c r="GD47">
        <v>486.69797647058823</v>
      </c>
    </row>
    <row r="48" spans="1:186" x14ac:dyDescent="0.2">
      <c r="A48" s="28"/>
      <c r="B48" s="29">
        <v>2024</v>
      </c>
      <c r="C48">
        <v>-1</v>
      </c>
      <c r="D48" s="29"/>
      <c r="E48" s="29" t="s">
        <v>308</v>
      </c>
      <c r="F48" s="96" t="s">
        <v>79</v>
      </c>
      <c r="G48" s="36" t="s">
        <v>324</v>
      </c>
      <c r="H48" s="30" t="s">
        <v>412</v>
      </c>
      <c r="I48" s="29">
        <v>2</v>
      </c>
      <c r="J48" s="29">
        <v>26</v>
      </c>
      <c r="K48" s="31">
        <v>32689</v>
      </c>
      <c r="L48" s="29" t="s">
        <v>413</v>
      </c>
      <c r="M48" s="56" t="s">
        <v>414</v>
      </c>
      <c r="N48" s="67" t="s">
        <v>415</v>
      </c>
      <c r="O48" s="33">
        <v>17</v>
      </c>
      <c r="P48" s="33">
        <v>8.6</v>
      </c>
      <c r="Q48" s="33">
        <v>67</v>
      </c>
      <c r="R48" s="34">
        <v>1.59</v>
      </c>
      <c r="S48" s="48">
        <f t="shared" si="14"/>
        <v>26.502116213757365</v>
      </c>
      <c r="T48" s="15"/>
      <c r="U48" s="15"/>
      <c r="V48" s="22"/>
      <c r="W48" s="17"/>
      <c r="X48" s="47" t="e">
        <f t="shared" si="15"/>
        <v>#DIV/0!</v>
      </c>
      <c r="Y48" s="15"/>
      <c r="Z48" s="15"/>
      <c r="AA48" s="15">
        <v>42231</v>
      </c>
      <c r="AB48" s="15">
        <v>42306</v>
      </c>
      <c r="AC48" s="22">
        <v>5</v>
      </c>
      <c r="AD48" s="17">
        <v>5</v>
      </c>
      <c r="AE48" s="47">
        <f t="shared" si="16"/>
        <v>5</v>
      </c>
      <c r="AF48" s="15"/>
      <c r="AG48" s="15"/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100</v>
      </c>
      <c r="AV48" s="16">
        <v>0</v>
      </c>
      <c r="AW48" s="16"/>
      <c r="AX48" s="16"/>
      <c r="AY48" s="16"/>
      <c r="AZ48" s="16"/>
      <c r="BA48" s="16"/>
      <c r="BB48" s="16"/>
      <c r="BC48" s="16">
        <v>1</v>
      </c>
      <c r="BD48" s="16">
        <v>180</v>
      </c>
      <c r="BE48" s="16">
        <v>20</v>
      </c>
      <c r="BF48" s="16">
        <v>1</v>
      </c>
      <c r="BG48" s="16">
        <v>0</v>
      </c>
      <c r="BH48" s="16">
        <v>0</v>
      </c>
      <c r="BI48" s="16">
        <v>1</v>
      </c>
      <c r="BJ48" s="16">
        <v>20</v>
      </c>
      <c r="BK48" s="16">
        <v>21</v>
      </c>
      <c r="BL48" s="16">
        <v>4</v>
      </c>
      <c r="BM48" s="16">
        <v>1</v>
      </c>
      <c r="BN48" s="16">
        <v>1</v>
      </c>
      <c r="BO48" s="16">
        <v>1</v>
      </c>
      <c r="BP48" s="16">
        <v>24</v>
      </c>
      <c r="BQ48" s="16">
        <v>1</v>
      </c>
      <c r="BR48" s="16">
        <v>0</v>
      </c>
      <c r="BS48" s="16"/>
      <c r="BT48" s="16"/>
      <c r="BU48" s="16"/>
      <c r="BV48" s="16">
        <v>0</v>
      </c>
      <c r="BW48" s="16"/>
      <c r="BX48" s="16"/>
      <c r="BY48" s="16"/>
      <c r="BZ48" s="16">
        <v>0</v>
      </c>
      <c r="CA48" s="16"/>
      <c r="CB48" s="16"/>
      <c r="CC48" s="16"/>
      <c r="CD48" s="16">
        <v>0</v>
      </c>
      <c r="CE48" s="16"/>
      <c r="CF48" s="16"/>
      <c r="CG48" s="16"/>
      <c r="CH48" s="16">
        <v>1</v>
      </c>
      <c r="CI48" s="16">
        <v>90</v>
      </c>
      <c r="CJ48" s="16">
        <v>21</v>
      </c>
      <c r="CK48" s="16">
        <v>1</v>
      </c>
      <c r="CL48" s="16">
        <v>0</v>
      </c>
      <c r="CM48" s="16">
        <v>0</v>
      </c>
      <c r="CN48" s="16">
        <v>0</v>
      </c>
      <c r="CO48" s="16"/>
      <c r="CP48" s="16"/>
      <c r="CQ48" s="16"/>
      <c r="CR48" s="16">
        <v>0</v>
      </c>
      <c r="CS48" s="16"/>
      <c r="CT48" s="16"/>
      <c r="CU48" s="16"/>
      <c r="CV48" s="62"/>
      <c r="CW48" s="63"/>
      <c r="CX48" s="62">
        <v>0</v>
      </c>
      <c r="CY48" s="62">
        <v>0</v>
      </c>
      <c r="CZ48" s="63">
        <v>29</v>
      </c>
      <c r="DA48" s="62">
        <v>13</v>
      </c>
      <c r="DB48" s="62">
        <v>49</v>
      </c>
      <c r="DC48" s="62">
        <v>75</v>
      </c>
      <c r="DD48" s="69"/>
      <c r="DE48" s="69"/>
      <c r="DF48" s="59">
        <f t="shared" si="17"/>
        <v>0</v>
      </c>
      <c r="DG48" s="6"/>
      <c r="DH48" s="35"/>
      <c r="DI48" s="91">
        <f t="shared" si="18"/>
        <v>0</v>
      </c>
      <c r="DJ48" s="22"/>
      <c r="DK48" s="22"/>
      <c r="DL48" s="71">
        <v>42304.916666666664</v>
      </c>
      <c r="DM48" s="71">
        <v>42305.25</v>
      </c>
      <c r="DN48" s="59">
        <f t="shared" si="19"/>
        <v>0.33333333333575865</v>
      </c>
      <c r="DO48" s="22">
        <v>8</v>
      </c>
      <c r="DP48" s="22">
        <v>0</v>
      </c>
      <c r="DQ48" s="6">
        <f t="shared" si="20"/>
        <v>8</v>
      </c>
      <c r="DR48" s="33">
        <v>0</v>
      </c>
      <c r="DS48" s="33">
        <v>8</v>
      </c>
      <c r="DT48" s="33"/>
      <c r="DU48" s="33"/>
      <c r="DV48" s="33"/>
      <c r="DW48" s="22"/>
      <c r="DX48" s="22">
        <v>1</v>
      </c>
      <c r="DY48" s="22">
        <v>1</v>
      </c>
      <c r="DZ48" s="22">
        <v>6</v>
      </c>
      <c r="EA48" s="22">
        <v>4</v>
      </c>
      <c r="EB48" s="62">
        <v>13</v>
      </c>
      <c r="EC48" s="62" t="s">
        <v>285</v>
      </c>
      <c r="ED48" s="29">
        <v>5</v>
      </c>
      <c r="EE48" s="66">
        <v>45</v>
      </c>
      <c r="EI48" s="29">
        <v>0</v>
      </c>
      <c r="EM48" s="6">
        <f t="shared" si="21"/>
        <v>0</v>
      </c>
      <c r="EN48" s="36">
        <v>35</v>
      </c>
      <c r="ER48" s="36">
        <f t="shared" si="13"/>
        <v>0</v>
      </c>
      <c r="EZ48" s="96" t="s">
        <v>79</v>
      </c>
      <c r="FA48" s="36" t="s">
        <v>324</v>
      </c>
      <c r="FC48" s="2">
        <v>0.3968253968253968</v>
      </c>
      <c r="FD48" s="2">
        <v>4.3650793650793647</v>
      </c>
      <c r="FE48" s="117">
        <v>95.238095238095241</v>
      </c>
      <c r="FF48" s="2">
        <v>0.1984126984126984</v>
      </c>
      <c r="FG48" s="2">
        <v>3.9682539682539684</v>
      </c>
      <c r="FH48" s="117">
        <v>95.833333333333329</v>
      </c>
      <c r="FI48" s="2">
        <v>0.1984126984126984</v>
      </c>
      <c r="FJ48" s="2">
        <v>3.1746031746031744</v>
      </c>
      <c r="FK48" s="117">
        <v>96.626984126984127</v>
      </c>
      <c r="FL48" s="2">
        <v>0.59523809523809523</v>
      </c>
      <c r="FM48" s="2">
        <v>4.5634920634920633</v>
      </c>
      <c r="FN48" s="117">
        <v>94.841269841269835</v>
      </c>
      <c r="FO48" s="117">
        <f t="shared" si="10"/>
        <v>1.3888888888888857</v>
      </c>
      <c r="FP48" s="117">
        <f t="shared" si="9"/>
        <v>0.59523809523808779</v>
      </c>
      <c r="FQ48" s="117">
        <f t="shared" si="11"/>
        <v>-0.99206349206349387</v>
      </c>
      <c r="FR48" s="117">
        <f t="shared" si="12"/>
        <v>-1.7857142857142918</v>
      </c>
      <c r="FS48" s="115">
        <v>411.82</v>
      </c>
      <c r="FT48" s="118">
        <v>460.52</v>
      </c>
      <c r="FU48" s="115">
        <v>428.6</v>
      </c>
      <c r="FV48" s="118">
        <v>446.62</v>
      </c>
      <c r="FW48" s="115">
        <v>400.06</v>
      </c>
      <c r="FX48" s="118">
        <v>449.74</v>
      </c>
      <c r="FY48" s="115">
        <v>394.48</v>
      </c>
      <c r="FZ48" s="118">
        <v>440.05</v>
      </c>
      <c r="GA48">
        <v>483.54599999999999</v>
      </c>
      <c r="GB48">
        <v>466.03826086956525</v>
      </c>
      <c r="GC48">
        <v>465.4393429158111</v>
      </c>
      <c r="GD48">
        <v>463.98577405857742</v>
      </c>
    </row>
    <row r="49" spans="1:186" x14ac:dyDescent="0.2">
      <c r="A49" s="28"/>
      <c r="B49" s="29">
        <v>2025</v>
      </c>
      <c r="C49">
        <v>1</v>
      </c>
      <c r="D49" s="29"/>
      <c r="E49" s="29" t="s">
        <v>308</v>
      </c>
      <c r="F49" s="96" t="s">
        <v>79</v>
      </c>
      <c r="G49" s="36" t="s">
        <v>321</v>
      </c>
      <c r="H49" s="30" t="s">
        <v>416</v>
      </c>
      <c r="I49" s="29">
        <v>2</v>
      </c>
      <c r="J49" s="29">
        <v>27</v>
      </c>
      <c r="K49" s="31">
        <v>32422</v>
      </c>
      <c r="M49" s="56" t="s">
        <v>417</v>
      </c>
      <c r="N49" s="67" t="s">
        <v>418</v>
      </c>
      <c r="O49" s="33">
        <v>19</v>
      </c>
      <c r="P49" s="33">
        <v>8.4499999999999993</v>
      </c>
      <c r="Q49" s="33">
        <v>53</v>
      </c>
      <c r="R49" s="34">
        <v>1.45</v>
      </c>
      <c r="S49" s="48">
        <f t="shared" si="14"/>
        <v>25.208085612366229</v>
      </c>
      <c r="T49" s="15">
        <v>42306</v>
      </c>
      <c r="U49" s="15"/>
      <c r="V49" s="22"/>
      <c r="W49" s="17"/>
      <c r="X49" s="47" t="e">
        <f t="shared" si="15"/>
        <v>#DIV/0!</v>
      </c>
      <c r="Y49" s="15"/>
      <c r="Z49" s="15"/>
      <c r="AA49" s="15">
        <v>42281</v>
      </c>
      <c r="AB49" s="15">
        <v>42306</v>
      </c>
      <c r="AC49" s="22">
        <v>5</v>
      </c>
      <c r="AD49" s="17">
        <v>5</v>
      </c>
      <c r="AE49" s="47">
        <f t="shared" si="16"/>
        <v>5</v>
      </c>
      <c r="AF49" s="15"/>
      <c r="AG49" s="15"/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83</v>
      </c>
      <c r="AV49" s="16">
        <v>13</v>
      </c>
      <c r="AW49" s="16"/>
      <c r="AX49" s="16"/>
      <c r="AY49" s="16"/>
      <c r="AZ49" s="16"/>
      <c r="BA49" s="16"/>
      <c r="BB49" s="16"/>
      <c r="BC49" s="16">
        <v>0</v>
      </c>
      <c r="BD49" s="16"/>
      <c r="BE49" s="16"/>
      <c r="BF49" s="16"/>
      <c r="BG49" s="16"/>
      <c r="BH49" s="16"/>
      <c r="BI49" s="16">
        <v>1</v>
      </c>
      <c r="BJ49" s="16">
        <v>20</v>
      </c>
      <c r="BK49" s="16">
        <v>25</v>
      </c>
      <c r="BL49" s="16">
        <v>2</v>
      </c>
      <c r="BM49" s="16">
        <v>1</v>
      </c>
      <c r="BN49" s="16">
        <v>0</v>
      </c>
      <c r="BO49" s="16"/>
      <c r="BP49" s="16"/>
      <c r="BQ49" s="16"/>
      <c r="BR49" s="16">
        <v>0</v>
      </c>
      <c r="BS49" s="16"/>
      <c r="BT49" s="16"/>
      <c r="BU49" s="16"/>
      <c r="BV49" s="16">
        <v>0</v>
      </c>
      <c r="BW49" s="16"/>
      <c r="BX49" s="16"/>
      <c r="BY49" s="16"/>
      <c r="BZ49" s="16">
        <v>0</v>
      </c>
      <c r="CA49" s="16"/>
      <c r="CB49" s="16"/>
      <c r="CC49" s="16"/>
      <c r="CD49" s="16">
        <v>0</v>
      </c>
      <c r="CE49" s="16"/>
      <c r="CF49" s="16"/>
      <c r="CG49" s="16"/>
      <c r="CH49" s="16">
        <v>0</v>
      </c>
      <c r="CI49" s="16"/>
      <c r="CJ49" s="16"/>
      <c r="CK49" s="16"/>
      <c r="CL49" s="16"/>
      <c r="CM49" s="16">
        <v>1</v>
      </c>
      <c r="CN49" s="16">
        <v>4</v>
      </c>
      <c r="CO49" s="16">
        <v>26</v>
      </c>
      <c r="CP49" s="16">
        <v>1</v>
      </c>
      <c r="CQ49" s="16">
        <v>1</v>
      </c>
      <c r="CR49" s="16">
        <v>0</v>
      </c>
      <c r="CS49" s="16"/>
      <c r="CT49" s="16"/>
      <c r="CU49" s="16"/>
      <c r="CV49" s="62"/>
      <c r="CW49" s="63">
        <v>0</v>
      </c>
      <c r="CX49" s="62"/>
      <c r="CY49" s="62"/>
      <c r="CZ49" s="63">
        <v>2</v>
      </c>
      <c r="DA49" s="62">
        <v>0</v>
      </c>
      <c r="DB49" s="62">
        <v>39</v>
      </c>
      <c r="DC49" s="62">
        <v>25</v>
      </c>
      <c r="DD49" s="69">
        <v>42308</v>
      </c>
      <c r="DE49" s="69">
        <v>42308.333333333336</v>
      </c>
      <c r="DF49" s="59">
        <f t="shared" si="17"/>
        <v>0.33333333333575865</v>
      </c>
      <c r="DG49" s="6">
        <v>8</v>
      </c>
      <c r="DH49" s="35">
        <v>0</v>
      </c>
      <c r="DI49" s="91">
        <f t="shared" si="18"/>
        <v>8</v>
      </c>
      <c r="DJ49" s="22">
        <v>1</v>
      </c>
      <c r="DK49" s="22">
        <v>4</v>
      </c>
      <c r="DL49" s="71">
        <v>42301</v>
      </c>
      <c r="DM49" s="71">
        <v>42301.291666666664</v>
      </c>
      <c r="DN49" s="59">
        <f t="shared" si="19"/>
        <v>0.29166666666424135</v>
      </c>
      <c r="DO49" s="22">
        <v>7</v>
      </c>
      <c r="DP49" s="22">
        <v>0</v>
      </c>
      <c r="DQ49" s="6">
        <f t="shared" si="20"/>
        <v>7</v>
      </c>
      <c r="DR49" s="33">
        <v>1</v>
      </c>
      <c r="DS49" s="33">
        <v>4</v>
      </c>
      <c r="DT49" s="33">
        <v>1</v>
      </c>
      <c r="DU49" s="33">
        <v>2</v>
      </c>
      <c r="DV49" s="33">
        <v>1</v>
      </c>
      <c r="DW49" s="22">
        <v>2</v>
      </c>
      <c r="DX49" s="22">
        <v>2</v>
      </c>
      <c r="DY49" s="22">
        <v>3</v>
      </c>
      <c r="DZ49" s="22">
        <v>5</v>
      </c>
      <c r="EA49" s="22">
        <v>6</v>
      </c>
      <c r="EB49" s="62">
        <v>17</v>
      </c>
      <c r="EC49" s="62" t="s">
        <v>285</v>
      </c>
      <c r="ED49" s="29">
        <v>6</v>
      </c>
      <c r="EE49" s="66">
        <v>11</v>
      </c>
      <c r="EI49" s="29">
        <v>1</v>
      </c>
      <c r="EJ49" s="29">
        <v>7</v>
      </c>
      <c r="EK49" s="29">
        <v>0</v>
      </c>
      <c r="EL49" s="29">
        <v>15</v>
      </c>
      <c r="EM49" s="6">
        <f t="shared" si="21"/>
        <v>0.25</v>
      </c>
      <c r="EN49" s="36">
        <v>19</v>
      </c>
      <c r="ER49" s="36">
        <f t="shared" si="13"/>
        <v>0</v>
      </c>
      <c r="EZ49" s="96" t="s">
        <v>79</v>
      </c>
      <c r="FA49" s="36" t="s">
        <v>321</v>
      </c>
      <c r="FC49" s="2">
        <v>2.7777777777777777</v>
      </c>
      <c r="FD49" s="2">
        <v>4.3650793650793647</v>
      </c>
      <c r="FE49" s="117">
        <v>92.857142857142861</v>
      </c>
      <c r="FF49" s="2">
        <v>2.5793650793650795</v>
      </c>
      <c r="FG49" s="2">
        <v>3.373015873015873</v>
      </c>
      <c r="FH49" s="117">
        <v>94.047619047619051</v>
      </c>
      <c r="FI49" s="2">
        <v>2.9761904761904763</v>
      </c>
      <c r="FJ49" s="2">
        <v>6.746031746031746</v>
      </c>
      <c r="FK49" s="117">
        <v>90.277777777777771</v>
      </c>
      <c r="FL49" s="2">
        <v>1.3888888888888888</v>
      </c>
      <c r="FM49" s="2">
        <v>6.3492063492063489</v>
      </c>
      <c r="FN49" s="117">
        <v>92.261904761904759</v>
      </c>
      <c r="FO49" s="117">
        <f t="shared" si="10"/>
        <v>-2.5793650793650897</v>
      </c>
      <c r="FP49" s="117">
        <f t="shared" si="9"/>
        <v>1.1904761904761898</v>
      </c>
      <c r="FQ49" s="117">
        <f t="shared" si="11"/>
        <v>-1.7857142857142918</v>
      </c>
      <c r="FR49" s="117">
        <f t="shared" si="12"/>
        <v>1.9841269841269877</v>
      </c>
      <c r="FS49" s="115">
        <v>515.82000000000005</v>
      </c>
      <c r="FT49" s="118">
        <v>569.39</v>
      </c>
      <c r="FU49" s="115">
        <v>547.12</v>
      </c>
      <c r="FV49" s="118">
        <v>560.66</v>
      </c>
      <c r="FW49" s="115">
        <v>531.12</v>
      </c>
      <c r="FX49" s="118">
        <v>548.61</v>
      </c>
      <c r="FY49" s="115">
        <v>504.03</v>
      </c>
      <c r="FZ49" s="118">
        <v>545.52</v>
      </c>
      <c r="GA49">
        <v>613.18923076923079</v>
      </c>
      <c r="GB49">
        <v>596.14481012658223</v>
      </c>
      <c r="GC49">
        <v>607.69107692307693</v>
      </c>
      <c r="GD49">
        <v>591.27329032258069</v>
      </c>
    </row>
    <row r="50" spans="1:186" x14ac:dyDescent="0.2">
      <c r="A50" s="28"/>
      <c r="B50" s="29">
        <v>2026</v>
      </c>
      <c r="C50">
        <v>-1</v>
      </c>
      <c r="D50" s="29"/>
      <c r="E50" s="29" t="s">
        <v>310</v>
      </c>
      <c r="F50" s="96" t="s">
        <v>322</v>
      </c>
      <c r="G50" s="36" t="s">
        <v>321</v>
      </c>
      <c r="H50" s="30" t="s">
        <v>419</v>
      </c>
      <c r="I50" s="29">
        <v>2</v>
      </c>
      <c r="J50" s="29">
        <v>21</v>
      </c>
      <c r="K50" s="31">
        <v>34296</v>
      </c>
      <c r="L50" s="29" t="s">
        <v>420</v>
      </c>
      <c r="M50" s="56" t="s">
        <v>421</v>
      </c>
      <c r="N50" s="67" t="s">
        <v>422</v>
      </c>
      <c r="O50" s="33">
        <v>12.8</v>
      </c>
      <c r="P50" s="33">
        <v>9</v>
      </c>
      <c r="Q50" s="33">
        <v>52</v>
      </c>
      <c r="R50" s="34">
        <v>1.58</v>
      </c>
      <c r="S50" s="48">
        <f t="shared" si="14"/>
        <v>20.82999519307803</v>
      </c>
      <c r="T50" s="15">
        <v>42284</v>
      </c>
      <c r="U50" s="15">
        <v>42320</v>
      </c>
      <c r="V50" s="22">
        <v>4</v>
      </c>
      <c r="W50" s="17">
        <v>4</v>
      </c>
      <c r="X50" s="47">
        <f t="shared" si="15"/>
        <v>4</v>
      </c>
      <c r="Y50" s="15"/>
      <c r="Z50" s="15"/>
      <c r="AA50" s="15">
        <v>42284</v>
      </c>
      <c r="AB50" s="15">
        <v>42320</v>
      </c>
      <c r="AC50" s="22">
        <v>4</v>
      </c>
      <c r="AD50" s="17">
        <v>4</v>
      </c>
      <c r="AE50" s="47">
        <f t="shared" si="16"/>
        <v>4</v>
      </c>
      <c r="AF50" s="15"/>
      <c r="AG50" s="15"/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91</v>
      </c>
      <c r="AV50" s="16">
        <v>7</v>
      </c>
      <c r="AW50" s="16"/>
      <c r="AX50" s="16"/>
      <c r="AY50" s="16"/>
      <c r="AZ50" s="16"/>
      <c r="BA50" s="16"/>
      <c r="BB50" s="16"/>
      <c r="BC50" s="16">
        <v>1</v>
      </c>
      <c r="BD50" s="16" t="s">
        <v>517</v>
      </c>
      <c r="BE50" s="16">
        <v>17</v>
      </c>
      <c r="BF50" s="16">
        <v>1</v>
      </c>
      <c r="BG50" s="16">
        <v>0</v>
      </c>
      <c r="BH50" s="16">
        <v>0</v>
      </c>
      <c r="BI50" s="16">
        <v>1</v>
      </c>
      <c r="BJ50" s="16" t="s">
        <v>517</v>
      </c>
      <c r="BK50" s="16">
        <v>18</v>
      </c>
      <c r="BL50" s="16">
        <v>3</v>
      </c>
      <c r="BM50" s="16">
        <v>1</v>
      </c>
      <c r="BN50" s="16">
        <v>0</v>
      </c>
      <c r="BO50" s="16"/>
      <c r="BP50" s="16"/>
      <c r="BQ50" s="16"/>
      <c r="BR50" s="16">
        <v>0</v>
      </c>
      <c r="BS50" s="16"/>
      <c r="BT50" s="16"/>
      <c r="BU50" s="16"/>
      <c r="BV50" s="16">
        <v>0</v>
      </c>
      <c r="BW50" s="16"/>
      <c r="BX50" s="16"/>
      <c r="BY50" s="16"/>
      <c r="BZ50" s="16">
        <v>0</v>
      </c>
      <c r="CA50" s="16"/>
      <c r="CB50" s="16"/>
      <c r="CC50" s="16"/>
      <c r="CD50" s="16">
        <v>0</v>
      </c>
      <c r="CE50" s="16"/>
      <c r="CF50" s="16"/>
      <c r="CG50" s="16"/>
      <c r="CH50" s="16">
        <v>0</v>
      </c>
      <c r="CI50" s="16"/>
      <c r="CJ50" s="16"/>
      <c r="CK50" s="16"/>
      <c r="CL50" s="16"/>
      <c r="CM50" s="16">
        <v>0</v>
      </c>
      <c r="CN50" s="16"/>
      <c r="CO50" s="16"/>
      <c r="CP50" s="16"/>
      <c r="CQ50" s="16"/>
      <c r="CR50" s="16">
        <v>0</v>
      </c>
      <c r="CS50" s="16"/>
      <c r="CT50" s="16"/>
      <c r="CU50" s="16"/>
      <c r="CV50" s="62"/>
      <c r="CW50" s="63">
        <v>0</v>
      </c>
      <c r="CX50" s="62"/>
      <c r="CY50" s="62"/>
      <c r="CZ50" s="63">
        <v>3</v>
      </c>
      <c r="DA50" s="62">
        <v>0</v>
      </c>
      <c r="DB50" s="62">
        <v>43</v>
      </c>
      <c r="DC50" s="62">
        <v>25</v>
      </c>
      <c r="DD50" s="69">
        <v>42304.916666666664</v>
      </c>
      <c r="DE50" s="69">
        <v>42305.208333333336</v>
      </c>
      <c r="DF50" s="59">
        <f t="shared" si="17"/>
        <v>0.29166666667151731</v>
      </c>
      <c r="DG50" s="6">
        <v>7</v>
      </c>
      <c r="DH50" s="35">
        <v>0</v>
      </c>
      <c r="DI50" s="91">
        <f t="shared" si="18"/>
        <v>7</v>
      </c>
      <c r="DJ50" s="22">
        <v>0</v>
      </c>
      <c r="DK50" s="22">
        <v>7</v>
      </c>
      <c r="DL50" s="72">
        <v>42311.944444444445</v>
      </c>
      <c r="DM50" s="72">
        <v>42312.208333333336</v>
      </c>
      <c r="DN50" s="59">
        <f t="shared" si="19"/>
        <v>0.26388888889050577</v>
      </c>
      <c r="DO50" s="22">
        <v>6</v>
      </c>
      <c r="DP50" s="22">
        <v>20</v>
      </c>
      <c r="DQ50" s="6">
        <f t="shared" si="20"/>
        <v>6.333333333333333</v>
      </c>
      <c r="DR50" s="33">
        <v>1</v>
      </c>
      <c r="DS50" s="33">
        <v>7</v>
      </c>
      <c r="DT50" s="33">
        <v>2</v>
      </c>
      <c r="DU50" s="33">
        <v>0</v>
      </c>
      <c r="DV50" s="33">
        <v>4</v>
      </c>
      <c r="DW50" s="22">
        <v>4</v>
      </c>
      <c r="DX50" s="22">
        <v>1</v>
      </c>
      <c r="DY50" s="22">
        <v>0</v>
      </c>
      <c r="DZ50" s="22">
        <v>4</v>
      </c>
      <c r="EA50" s="22">
        <v>2</v>
      </c>
      <c r="EB50" s="62">
        <v>16</v>
      </c>
      <c r="EC50" s="62" t="s">
        <v>285</v>
      </c>
      <c r="ED50" s="29">
        <v>9</v>
      </c>
      <c r="EE50" s="66">
        <v>50</v>
      </c>
      <c r="EI50" s="29">
        <v>1</v>
      </c>
      <c r="EJ50" s="29">
        <v>7</v>
      </c>
      <c r="EK50" s="29">
        <v>4</v>
      </c>
      <c r="EL50" s="29">
        <v>0</v>
      </c>
      <c r="EM50" s="6">
        <f t="shared" si="21"/>
        <v>4</v>
      </c>
      <c r="EN50" s="36">
        <v>38</v>
      </c>
      <c r="ER50" s="36">
        <f t="shared" si="13"/>
        <v>0</v>
      </c>
      <c r="EZ50" s="96" t="s">
        <v>322</v>
      </c>
      <c r="FA50" s="36" t="s">
        <v>321</v>
      </c>
      <c r="FC50" s="2">
        <v>0.1984126984126984</v>
      </c>
      <c r="FD50" s="2">
        <v>3.5714285714285716</v>
      </c>
      <c r="FE50" s="117">
        <v>96.230158730158735</v>
      </c>
      <c r="FF50" s="2">
        <v>0.3968253968253968</v>
      </c>
      <c r="FG50" s="2">
        <v>7.3412698412698409</v>
      </c>
      <c r="FH50" s="117">
        <v>92.261904761904759</v>
      </c>
      <c r="FI50" s="2">
        <v>0</v>
      </c>
      <c r="FJ50" s="2">
        <v>7.9365079365079367</v>
      </c>
      <c r="FK50" s="117">
        <v>92.063492063492063</v>
      </c>
      <c r="FL50" s="2">
        <v>0.1984126984126984</v>
      </c>
      <c r="FM50" s="2">
        <v>4.3650793650793647</v>
      </c>
      <c r="FN50" s="117">
        <v>95.436507936507937</v>
      </c>
      <c r="FO50" s="117">
        <f t="shared" si="10"/>
        <v>-4.1666666666666714</v>
      </c>
      <c r="FP50" s="117">
        <f t="shared" si="9"/>
        <v>-3.9682539682539755</v>
      </c>
      <c r="FQ50" s="117">
        <f t="shared" si="11"/>
        <v>3.1746031746031775</v>
      </c>
      <c r="FR50" s="117">
        <f t="shared" si="12"/>
        <v>3.3730158730158735</v>
      </c>
      <c r="FS50" s="115">
        <v>387.61</v>
      </c>
      <c r="FT50" s="118">
        <v>426.67</v>
      </c>
      <c r="FU50" s="115">
        <v>407.81</v>
      </c>
      <c r="FV50" s="118">
        <v>441.41</v>
      </c>
      <c r="FW50" s="115">
        <v>426.95</v>
      </c>
      <c r="FX50" s="118">
        <v>455.65</v>
      </c>
      <c r="FY50" s="115">
        <v>428.32</v>
      </c>
      <c r="FZ50" s="118">
        <v>453.93</v>
      </c>
      <c r="GA50">
        <v>443.38490721649481</v>
      </c>
      <c r="GB50">
        <v>478.43148387096778</v>
      </c>
      <c r="GC50">
        <v>494.93017241379312</v>
      </c>
      <c r="GD50">
        <v>475.63559251559252</v>
      </c>
    </row>
    <row r="51" spans="1:186" x14ac:dyDescent="0.2">
      <c r="A51" s="28" t="s">
        <v>522</v>
      </c>
      <c r="B51" s="29">
        <v>2027</v>
      </c>
      <c r="C51">
        <v>0</v>
      </c>
      <c r="D51" s="29"/>
      <c r="E51" s="29" t="s">
        <v>308</v>
      </c>
      <c r="F51" s="96" t="s">
        <v>79</v>
      </c>
      <c r="G51" s="36" t="s">
        <v>324</v>
      </c>
      <c r="H51" s="30" t="s">
        <v>423</v>
      </c>
      <c r="I51" s="29">
        <v>2</v>
      </c>
      <c r="J51" s="29">
        <v>20</v>
      </c>
      <c r="K51" s="31">
        <v>34977</v>
      </c>
      <c r="L51" s="29" t="s">
        <v>424</v>
      </c>
      <c r="M51" s="56" t="s">
        <v>425</v>
      </c>
      <c r="N51" s="67" t="s">
        <v>426</v>
      </c>
      <c r="O51" s="33">
        <v>13.5</v>
      </c>
      <c r="P51" s="33"/>
      <c r="Q51" s="33">
        <v>46</v>
      </c>
      <c r="R51" s="34">
        <v>1.56</v>
      </c>
      <c r="S51" s="48">
        <f t="shared" si="14"/>
        <v>18.902038132807363</v>
      </c>
      <c r="T51" s="15">
        <v>42368</v>
      </c>
      <c r="U51" s="15">
        <v>42399</v>
      </c>
      <c r="V51" s="22">
        <v>5</v>
      </c>
      <c r="W51" s="17">
        <v>5</v>
      </c>
      <c r="X51" s="47">
        <f t="shared" si="15"/>
        <v>5</v>
      </c>
      <c r="Y51" s="15"/>
      <c r="Z51" s="15"/>
      <c r="AA51" s="15">
        <v>42368</v>
      </c>
      <c r="AB51" s="15">
        <v>42399</v>
      </c>
      <c r="AC51" s="22">
        <v>5</v>
      </c>
      <c r="AD51" s="17">
        <v>5</v>
      </c>
      <c r="AE51" s="47">
        <f t="shared" si="16"/>
        <v>5</v>
      </c>
      <c r="AF51" s="15"/>
      <c r="AG51" s="15"/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100</v>
      </c>
      <c r="AV51" s="16">
        <v>5</v>
      </c>
      <c r="AW51" s="16"/>
      <c r="AX51" s="16"/>
      <c r="AY51" s="16"/>
      <c r="AZ51" s="16"/>
      <c r="BA51" s="16"/>
      <c r="BB51" s="16"/>
      <c r="BC51" s="16">
        <v>0</v>
      </c>
      <c r="BD51" s="16"/>
      <c r="BE51" s="16"/>
      <c r="BF51" s="16"/>
      <c r="BG51" s="16"/>
      <c r="BH51" s="16"/>
      <c r="BI51" s="16">
        <v>1</v>
      </c>
      <c r="BJ51" s="16">
        <v>4</v>
      </c>
      <c r="BK51" s="16">
        <v>17</v>
      </c>
      <c r="BL51" s="16">
        <v>2</v>
      </c>
      <c r="BM51" s="16">
        <v>0</v>
      </c>
      <c r="BN51" s="16">
        <v>0</v>
      </c>
      <c r="BO51" s="16"/>
      <c r="BP51" s="16"/>
      <c r="BQ51" s="16"/>
      <c r="BR51" s="16">
        <v>0</v>
      </c>
      <c r="BS51" s="16"/>
      <c r="BT51" s="16"/>
      <c r="BU51" s="16"/>
      <c r="BV51" s="16">
        <v>0</v>
      </c>
      <c r="BW51" s="16"/>
      <c r="BX51" s="16"/>
      <c r="BY51" s="16"/>
      <c r="BZ51" s="16">
        <v>0</v>
      </c>
      <c r="CA51" s="16"/>
      <c r="CB51" s="16"/>
      <c r="CC51" s="16"/>
      <c r="CD51" s="16">
        <v>0</v>
      </c>
      <c r="CE51" s="16"/>
      <c r="CF51" s="16"/>
      <c r="CG51" s="16"/>
      <c r="CH51" s="16">
        <v>0</v>
      </c>
      <c r="CI51" s="16"/>
      <c r="CJ51" s="16"/>
      <c r="CK51" s="16"/>
      <c r="CL51" s="16"/>
      <c r="CM51" s="16">
        <v>0</v>
      </c>
      <c r="CN51" s="16"/>
      <c r="CO51" s="16"/>
      <c r="CP51" s="16"/>
      <c r="CQ51" s="16"/>
      <c r="CR51" s="16">
        <v>0</v>
      </c>
      <c r="CS51" s="16"/>
      <c r="CT51" s="16"/>
      <c r="CU51" s="16"/>
      <c r="CV51" s="62"/>
      <c r="CW51" s="63"/>
      <c r="CX51" s="62"/>
      <c r="CY51" s="62"/>
      <c r="CZ51" s="63">
        <v>3</v>
      </c>
      <c r="DA51" s="62">
        <v>6</v>
      </c>
      <c r="DB51" s="62">
        <v>46</v>
      </c>
      <c r="DC51" s="62">
        <v>50</v>
      </c>
      <c r="DD51" s="69">
        <v>42390.958333333336</v>
      </c>
      <c r="DE51" s="69">
        <v>42391.25</v>
      </c>
      <c r="DF51" s="59">
        <f t="shared" si="17"/>
        <v>0.29166666666424135</v>
      </c>
      <c r="DG51" s="6">
        <v>7</v>
      </c>
      <c r="DH51" s="35">
        <v>0</v>
      </c>
      <c r="DI51" s="91">
        <f t="shared" si="18"/>
        <v>7</v>
      </c>
      <c r="DJ51" s="22">
        <v>0</v>
      </c>
      <c r="DK51" s="22">
        <v>8</v>
      </c>
      <c r="DL51" s="71">
        <v>42386.9375</v>
      </c>
      <c r="DM51" s="71">
        <v>42387.25</v>
      </c>
      <c r="DN51" s="59">
        <f t="shared" si="19"/>
        <v>0.3125</v>
      </c>
      <c r="DO51" s="22">
        <v>7</v>
      </c>
      <c r="DP51" s="22">
        <v>30</v>
      </c>
      <c r="DQ51" s="6">
        <f t="shared" si="20"/>
        <v>7.5</v>
      </c>
      <c r="DR51" s="33">
        <v>0</v>
      </c>
      <c r="DS51" s="33">
        <v>8</v>
      </c>
      <c r="DT51" s="33">
        <v>3</v>
      </c>
      <c r="DU51" s="33">
        <v>2</v>
      </c>
      <c r="DV51" s="33">
        <v>7</v>
      </c>
      <c r="DW51" s="22">
        <v>8</v>
      </c>
      <c r="DX51" s="22">
        <v>2</v>
      </c>
      <c r="DY51" s="22">
        <v>0</v>
      </c>
      <c r="DZ51" s="22">
        <v>7</v>
      </c>
      <c r="EA51" s="22">
        <v>9</v>
      </c>
      <c r="EB51" s="62">
        <v>19</v>
      </c>
      <c r="EC51" s="62" t="s">
        <v>267</v>
      </c>
      <c r="ED51" s="29">
        <v>7</v>
      </c>
      <c r="EE51" s="66">
        <v>162</v>
      </c>
      <c r="EI51" s="29">
        <v>1</v>
      </c>
      <c r="EJ51" s="29">
        <v>7</v>
      </c>
      <c r="EK51" s="29">
        <v>2</v>
      </c>
      <c r="EL51" s="29">
        <v>0</v>
      </c>
      <c r="EM51" s="6">
        <f t="shared" si="21"/>
        <v>2</v>
      </c>
      <c r="EN51" s="36">
        <v>14</v>
      </c>
      <c r="ER51" s="36">
        <f t="shared" si="13"/>
        <v>0</v>
      </c>
      <c r="ET51" s="36">
        <v>7</v>
      </c>
      <c r="EV51" s="36">
        <v>3</v>
      </c>
      <c r="EX51" s="36">
        <v>10</v>
      </c>
      <c r="EZ51" s="96" t="s">
        <v>79</v>
      </c>
      <c r="FA51" s="36" t="s">
        <v>324</v>
      </c>
      <c r="FC51" s="2">
        <v>0.59523809523809523</v>
      </c>
      <c r="FD51" s="2">
        <v>4.7619047619047619</v>
      </c>
      <c r="FE51" s="117">
        <v>94.642857142857139</v>
      </c>
      <c r="FF51" s="2">
        <v>0.99206349206349209</v>
      </c>
      <c r="FG51" s="2">
        <v>3.5714285714285716</v>
      </c>
      <c r="FH51" s="117">
        <v>95.436507936507937</v>
      </c>
      <c r="FI51" s="2">
        <v>0.1984126984126984</v>
      </c>
      <c r="FJ51" s="2">
        <v>4.9603174603174605</v>
      </c>
      <c r="FK51" s="117">
        <v>94.841269841269835</v>
      </c>
      <c r="FL51" s="2">
        <v>0.3968253968253968</v>
      </c>
      <c r="FM51" s="2">
        <v>3.7698412698412698</v>
      </c>
      <c r="FN51" s="117">
        <v>95.833333333333329</v>
      </c>
      <c r="FO51" s="117">
        <f t="shared" si="10"/>
        <v>0.19841269841269593</v>
      </c>
      <c r="FP51" s="117">
        <f t="shared" si="9"/>
        <v>0.79365079365079794</v>
      </c>
      <c r="FQ51" s="117">
        <f t="shared" si="11"/>
        <v>0.39682539682539186</v>
      </c>
      <c r="FR51" s="117">
        <f t="shared" si="12"/>
        <v>0.99206349206349387</v>
      </c>
      <c r="FS51" s="115">
        <v>512.33000000000004</v>
      </c>
      <c r="FT51" s="118">
        <v>514.84</v>
      </c>
      <c r="FU51" s="115">
        <v>499.83</v>
      </c>
      <c r="FV51" s="118">
        <v>536.28</v>
      </c>
      <c r="FW51" s="115">
        <v>465.6</v>
      </c>
      <c r="FX51" s="118">
        <v>515.28</v>
      </c>
      <c r="FY51" s="115">
        <v>546.95000000000005</v>
      </c>
      <c r="FZ51" s="118">
        <v>533.42999999999995</v>
      </c>
      <c r="GA51">
        <v>543.98188679245288</v>
      </c>
      <c r="GB51">
        <v>561.92332640332643</v>
      </c>
      <c r="GC51">
        <v>543.30778242677832</v>
      </c>
      <c r="GD51">
        <v>556.62260869565216</v>
      </c>
    </row>
    <row r="52" spans="1:186" x14ac:dyDescent="0.2">
      <c r="A52" s="28" t="s">
        <v>522</v>
      </c>
      <c r="B52" s="29">
        <v>2028</v>
      </c>
      <c r="C52">
        <v>1</v>
      </c>
      <c r="D52" s="29"/>
      <c r="E52" s="29" t="s">
        <v>310</v>
      </c>
      <c r="F52" s="96"/>
      <c r="H52" s="30" t="s">
        <v>523</v>
      </c>
      <c r="I52" s="29">
        <v>2</v>
      </c>
      <c r="J52" s="29">
        <v>26</v>
      </c>
      <c r="K52" s="31">
        <v>32673</v>
      </c>
      <c r="M52" s="56" t="s">
        <v>427</v>
      </c>
      <c r="N52" s="67" t="s">
        <v>428</v>
      </c>
      <c r="O52" s="33">
        <v>16.5</v>
      </c>
      <c r="P52" s="33">
        <v>8.6999999999999993</v>
      </c>
      <c r="Q52" s="33">
        <v>64</v>
      </c>
      <c r="R52" s="34">
        <v>1.53</v>
      </c>
      <c r="S52" s="48">
        <f t="shared" si="14"/>
        <v>27.339911999658252</v>
      </c>
      <c r="T52" s="15">
        <v>42386</v>
      </c>
      <c r="U52" s="15">
        <v>42415</v>
      </c>
      <c r="V52" s="22">
        <v>5</v>
      </c>
      <c r="W52" s="17">
        <v>5</v>
      </c>
      <c r="X52" s="47">
        <f t="shared" si="15"/>
        <v>5</v>
      </c>
      <c r="Y52" s="15"/>
      <c r="Z52" s="15"/>
      <c r="AA52" s="15">
        <v>42386</v>
      </c>
      <c r="AB52" s="15">
        <v>42415</v>
      </c>
      <c r="AC52" s="22">
        <v>5</v>
      </c>
      <c r="AD52" s="17">
        <v>5</v>
      </c>
      <c r="AE52" s="47">
        <f t="shared" si="16"/>
        <v>5</v>
      </c>
      <c r="AF52" s="15"/>
      <c r="AG52" s="15"/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100</v>
      </c>
      <c r="AV52" s="16">
        <v>7</v>
      </c>
      <c r="AW52" s="16"/>
      <c r="AX52" s="16"/>
      <c r="AY52" s="16"/>
      <c r="AZ52" s="16"/>
      <c r="BA52" s="16"/>
      <c r="BB52" s="16"/>
      <c r="BC52" s="16">
        <v>0</v>
      </c>
      <c r="BD52" s="16"/>
      <c r="BE52" s="16"/>
      <c r="BF52" s="16"/>
      <c r="BG52" s="16"/>
      <c r="BH52" s="16"/>
      <c r="BI52" s="16">
        <v>1</v>
      </c>
      <c r="BJ52" s="16">
        <v>30</v>
      </c>
      <c r="BK52" s="16">
        <v>22</v>
      </c>
      <c r="BL52" s="16">
        <v>4</v>
      </c>
      <c r="BM52" s="16">
        <v>1</v>
      </c>
      <c r="BN52" s="16">
        <v>0</v>
      </c>
      <c r="BO52" s="16"/>
      <c r="BP52" s="16"/>
      <c r="BQ52" s="16"/>
      <c r="BR52" s="16">
        <v>0</v>
      </c>
      <c r="BS52" s="16"/>
      <c r="BT52" s="16"/>
      <c r="BU52" s="16"/>
      <c r="BV52" s="16">
        <v>0</v>
      </c>
      <c r="BW52" s="16"/>
      <c r="BX52" s="16"/>
      <c r="BY52" s="16"/>
      <c r="BZ52" s="16">
        <v>0</v>
      </c>
      <c r="CA52" s="16"/>
      <c r="CB52" s="16"/>
      <c r="CC52" s="16"/>
      <c r="CD52" s="16">
        <v>0</v>
      </c>
      <c r="CE52" s="16"/>
      <c r="CF52" s="16"/>
      <c r="CG52" s="16"/>
      <c r="CH52" s="16">
        <v>0</v>
      </c>
      <c r="CI52" s="16"/>
      <c r="CJ52" s="16"/>
      <c r="CK52" s="16"/>
      <c r="CL52" s="16"/>
      <c r="CM52" s="16">
        <v>1</v>
      </c>
      <c r="CN52" s="16">
        <v>2</v>
      </c>
      <c r="CO52" s="16">
        <v>21</v>
      </c>
      <c r="CP52" s="16">
        <v>1</v>
      </c>
      <c r="CQ52" s="16">
        <v>0</v>
      </c>
      <c r="CR52" s="16">
        <v>0</v>
      </c>
      <c r="CS52" s="16"/>
      <c r="CT52" s="16"/>
      <c r="CU52" s="16"/>
      <c r="CV52" s="62"/>
      <c r="CW52" s="63">
        <v>0</v>
      </c>
      <c r="CX52" s="62"/>
      <c r="CY52" s="62"/>
      <c r="CZ52" s="63">
        <v>2</v>
      </c>
      <c r="DA52" s="62">
        <v>6</v>
      </c>
      <c r="DB52" s="62">
        <v>38</v>
      </c>
      <c r="DC52" s="62" t="s">
        <v>524</v>
      </c>
      <c r="DD52" s="69">
        <v>42421</v>
      </c>
      <c r="DE52" s="69">
        <v>42422.291666666664</v>
      </c>
      <c r="DF52" s="59">
        <f t="shared" si="17"/>
        <v>1.2916666666642413</v>
      </c>
      <c r="DG52" s="6">
        <v>7</v>
      </c>
      <c r="DH52" s="35">
        <v>0</v>
      </c>
      <c r="DI52" s="91">
        <f t="shared" si="18"/>
        <v>7</v>
      </c>
      <c r="DJ52" s="22">
        <v>1</v>
      </c>
      <c r="DK52" s="22">
        <v>6.5</v>
      </c>
      <c r="DL52" s="71">
        <v>42422.958333333336</v>
      </c>
      <c r="DM52" s="71">
        <v>42423.291666666664</v>
      </c>
      <c r="DN52" s="59">
        <f t="shared" si="19"/>
        <v>0.33333333332848269</v>
      </c>
      <c r="DO52" s="22">
        <v>8</v>
      </c>
      <c r="DP52" s="22">
        <v>0</v>
      </c>
      <c r="DQ52" s="6">
        <f t="shared" si="20"/>
        <v>8</v>
      </c>
      <c r="DR52" s="33">
        <v>0</v>
      </c>
      <c r="DS52" s="33">
        <v>7</v>
      </c>
      <c r="DT52" s="33">
        <v>3</v>
      </c>
      <c r="DU52" s="33">
        <v>1</v>
      </c>
      <c r="DV52" s="33">
        <v>7</v>
      </c>
      <c r="DW52" s="22">
        <v>3</v>
      </c>
      <c r="DX52" s="22">
        <v>1</v>
      </c>
      <c r="DY52" s="22">
        <v>1</v>
      </c>
      <c r="DZ52" s="22"/>
      <c r="EA52" s="22"/>
      <c r="EB52" s="62">
        <v>11</v>
      </c>
      <c r="EC52" s="62" t="s">
        <v>311</v>
      </c>
      <c r="ED52" s="29">
        <v>6</v>
      </c>
      <c r="EE52" s="66">
        <v>81</v>
      </c>
      <c r="EI52" s="29">
        <v>1</v>
      </c>
      <c r="EJ52" s="29">
        <v>7</v>
      </c>
      <c r="EK52" s="29">
        <v>5</v>
      </c>
      <c r="EL52" s="29">
        <v>0</v>
      </c>
      <c r="EM52" s="6">
        <f t="shared" si="21"/>
        <v>5</v>
      </c>
      <c r="EN52" s="36">
        <v>19</v>
      </c>
      <c r="ER52" s="36">
        <f t="shared" si="13"/>
        <v>0</v>
      </c>
      <c r="ET52" s="36">
        <v>8</v>
      </c>
      <c r="EV52" s="36">
        <v>6</v>
      </c>
      <c r="EX52" s="36">
        <v>14</v>
      </c>
      <c r="EZ52" s="96"/>
      <c r="FC52" s="2">
        <v>2.1825396825396823</v>
      </c>
      <c r="FD52" s="2">
        <v>1.5873015873015872</v>
      </c>
      <c r="FE52" s="117">
        <v>96.230158730158735</v>
      </c>
      <c r="FF52" s="2">
        <v>2.9761904761904763</v>
      </c>
      <c r="FG52" s="2">
        <v>3.7698412698412698</v>
      </c>
      <c r="FH52" s="117">
        <v>93.253968253968253</v>
      </c>
      <c r="FI52" s="2">
        <v>5.1587301587301591</v>
      </c>
      <c r="FJ52" s="2">
        <v>1.9841269841269842</v>
      </c>
      <c r="FK52" s="117">
        <v>92.857142857142861</v>
      </c>
      <c r="FL52" s="2">
        <v>8.5317460317460316</v>
      </c>
      <c r="FM52" s="2">
        <v>1.5873015873015872</v>
      </c>
      <c r="FN52" s="117">
        <v>89.88095238095238</v>
      </c>
      <c r="FO52" s="117">
        <f t="shared" si="10"/>
        <v>-3.3730158730158735</v>
      </c>
      <c r="FP52" s="117">
        <f t="shared" si="9"/>
        <v>-2.9761904761904816</v>
      </c>
      <c r="FQ52" s="117">
        <f t="shared" si="11"/>
        <v>-3.3730158730158735</v>
      </c>
      <c r="FR52" s="117">
        <f t="shared" si="12"/>
        <v>-2.9761904761904816</v>
      </c>
      <c r="FS52" s="115">
        <v>488.38</v>
      </c>
      <c r="FT52" s="118">
        <v>529.86</v>
      </c>
      <c r="FU52" s="115">
        <v>494.11</v>
      </c>
      <c r="FV52" s="118">
        <v>533.4</v>
      </c>
      <c r="FW52" s="115">
        <v>478.9</v>
      </c>
      <c r="FX52" s="118">
        <v>540.21</v>
      </c>
      <c r="FY52" s="115">
        <v>414.25</v>
      </c>
      <c r="FZ52" s="118">
        <v>520.08000000000004</v>
      </c>
      <c r="GA52">
        <v>550.61740206185561</v>
      </c>
      <c r="GB52">
        <v>571.98638297872344</v>
      </c>
      <c r="GC52">
        <v>581.76461538461535</v>
      </c>
      <c r="GD52">
        <v>578.63205298013258</v>
      </c>
    </row>
    <row r="53" spans="1:186" x14ac:dyDescent="0.2">
      <c r="A53" s="28" t="s">
        <v>522</v>
      </c>
      <c r="B53" s="29">
        <v>2029</v>
      </c>
      <c r="C53">
        <v>-1</v>
      </c>
      <c r="D53" s="29"/>
      <c r="E53" s="29" t="s">
        <v>309</v>
      </c>
      <c r="F53" s="96"/>
      <c r="G53" s="36" t="s">
        <v>321</v>
      </c>
      <c r="H53" s="30" t="s">
        <v>429</v>
      </c>
      <c r="I53" s="29">
        <v>2</v>
      </c>
      <c r="J53" s="29">
        <v>26</v>
      </c>
      <c r="K53" s="31">
        <v>32612</v>
      </c>
      <c r="L53" s="29" t="s">
        <v>430</v>
      </c>
      <c r="M53" s="56" t="s">
        <v>431</v>
      </c>
      <c r="N53" s="67" t="s">
        <v>432</v>
      </c>
      <c r="O53" s="33">
        <v>18</v>
      </c>
      <c r="P53" s="100"/>
      <c r="Q53" s="33"/>
      <c r="R53" s="34"/>
      <c r="S53" s="48" t="e">
        <f t="shared" si="14"/>
        <v>#DIV/0!</v>
      </c>
      <c r="T53" s="15"/>
      <c r="U53" s="15"/>
      <c r="V53" s="22"/>
      <c r="W53" s="17"/>
      <c r="X53" s="47" t="e">
        <f t="shared" si="15"/>
        <v>#DIV/0!</v>
      </c>
      <c r="Y53" s="15"/>
      <c r="Z53" s="15"/>
      <c r="AA53" s="15">
        <v>42423</v>
      </c>
      <c r="AB53" s="15">
        <v>42447</v>
      </c>
      <c r="AC53" s="22">
        <v>3</v>
      </c>
      <c r="AD53" s="17">
        <v>3</v>
      </c>
      <c r="AE53" s="47">
        <f t="shared" si="16"/>
        <v>3</v>
      </c>
      <c r="AF53" s="15"/>
      <c r="AG53" s="15"/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100</v>
      </c>
      <c r="AV53" s="16">
        <v>4</v>
      </c>
      <c r="AW53" s="16"/>
      <c r="AX53" s="16"/>
      <c r="AY53" s="16"/>
      <c r="AZ53" s="16"/>
      <c r="BA53" s="16"/>
      <c r="BB53" s="16"/>
      <c r="BC53" s="16">
        <v>1</v>
      </c>
      <c r="BD53" s="16" t="s">
        <v>517</v>
      </c>
      <c r="BE53" s="16">
        <v>19</v>
      </c>
      <c r="BF53" s="16">
        <v>4</v>
      </c>
      <c r="BG53" s="16">
        <v>1</v>
      </c>
      <c r="BH53" s="16">
        <v>0</v>
      </c>
      <c r="BI53" s="16">
        <v>1</v>
      </c>
      <c r="BJ53" s="16" t="s">
        <v>517</v>
      </c>
      <c r="BK53" s="16">
        <v>19</v>
      </c>
      <c r="BL53" s="16">
        <v>4</v>
      </c>
      <c r="BM53" s="16">
        <v>1</v>
      </c>
      <c r="BN53" s="16">
        <v>0</v>
      </c>
      <c r="BO53" s="16"/>
      <c r="BP53" s="16"/>
      <c r="BQ53" s="16"/>
      <c r="BR53" s="16">
        <v>0</v>
      </c>
      <c r="BS53" s="16"/>
      <c r="BT53" s="16"/>
      <c r="BU53" s="16"/>
      <c r="BV53" s="16">
        <v>0</v>
      </c>
      <c r="BW53" s="16"/>
      <c r="BX53" s="16"/>
      <c r="BY53" s="16"/>
      <c r="BZ53" s="16">
        <v>0</v>
      </c>
      <c r="CA53" s="16"/>
      <c r="CB53" s="16"/>
      <c r="CC53" s="16"/>
      <c r="CD53" s="16">
        <v>0</v>
      </c>
      <c r="CE53" s="16"/>
      <c r="CF53" s="16"/>
      <c r="CG53" s="16"/>
      <c r="CH53" s="16">
        <v>1</v>
      </c>
      <c r="CI53" s="16">
        <v>20</v>
      </c>
      <c r="CJ53" s="16">
        <v>18</v>
      </c>
      <c r="CK53" s="16">
        <v>1</v>
      </c>
      <c r="CL53" s="16">
        <v>0</v>
      </c>
      <c r="CM53" s="16">
        <v>0</v>
      </c>
      <c r="CN53" s="16"/>
      <c r="CO53" s="16"/>
      <c r="CP53" s="16"/>
      <c r="CQ53" s="16"/>
      <c r="CR53" s="16">
        <v>0</v>
      </c>
      <c r="CS53" s="16"/>
      <c r="CT53" s="16"/>
      <c r="CU53" s="16"/>
      <c r="CV53" s="62">
        <v>0</v>
      </c>
      <c r="CW53" s="63">
        <v>0</v>
      </c>
      <c r="CX53" s="62"/>
      <c r="CY53" s="62"/>
      <c r="CZ53" s="63">
        <v>0</v>
      </c>
      <c r="DA53" s="62">
        <v>4</v>
      </c>
      <c r="DB53" s="62">
        <v>49</v>
      </c>
      <c r="DC53" s="62">
        <v>75</v>
      </c>
      <c r="DD53" s="69"/>
      <c r="DE53" s="69"/>
      <c r="DF53" s="59">
        <f t="shared" si="17"/>
        <v>0</v>
      </c>
      <c r="DG53" s="6"/>
      <c r="DH53" s="35"/>
      <c r="DI53" s="91">
        <f t="shared" si="18"/>
        <v>0</v>
      </c>
      <c r="DJ53" s="22"/>
      <c r="DK53" s="22"/>
      <c r="DL53" s="71">
        <v>42428</v>
      </c>
      <c r="DM53" s="71">
        <v>42428.291666666664</v>
      </c>
      <c r="DN53" s="59">
        <f t="shared" si="19"/>
        <v>0.29166666666424135</v>
      </c>
      <c r="DO53" s="22">
        <v>7</v>
      </c>
      <c r="DP53" s="22">
        <v>0</v>
      </c>
      <c r="DQ53" s="6">
        <f t="shared" si="20"/>
        <v>7</v>
      </c>
      <c r="DR53" s="33">
        <v>0</v>
      </c>
      <c r="DS53" s="33">
        <v>7.5</v>
      </c>
      <c r="DT53" s="33"/>
      <c r="DU53" s="33"/>
      <c r="DV53" s="33"/>
      <c r="DW53" s="22"/>
      <c r="DX53" s="22">
        <v>0.5</v>
      </c>
      <c r="DY53" s="22">
        <v>0.5</v>
      </c>
      <c r="DZ53" s="22">
        <v>8</v>
      </c>
      <c r="EA53" s="22">
        <v>1</v>
      </c>
      <c r="EB53" s="62">
        <v>6</v>
      </c>
      <c r="EC53" s="62" t="s">
        <v>521</v>
      </c>
      <c r="ED53" s="29">
        <v>9</v>
      </c>
      <c r="EE53" s="66">
        <v>55</v>
      </c>
      <c r="EI53" s="29">
        <v>1</v>
      </c>
      <c r="EJ53" s="29">
        <v>5</v>
      </c>
      <c r="EK53" s="29">
        <v>1</v>
      </c>
      <c r="EL53" s="29">
        <v>0</v>
      </c>
      <c r="EM53" s="6">
        <f t="shared" si="21"/>
        <v>1</v>
      </c>
      <c r="EN53" s="36">
        <v>6</v>
      </c>
      <c r="ER53" s="36">
        <f t="shared" si="13"/>
        <v>0</v>
      </c>
      <c r="ET53" s="36">
        <v>6</v>
      </c>
      <c r="EV53" s="36">
        <v>4</v>
      </c>
      <c r="EX53" s="36">
        <v>10</v>
      </c>
      <c r="EZ53" s="96"/>
      <c r="FA53" s="36" t="s">
        <v>321</v>
      </c>
      <c r="FC53" s="2">
        <v>2.5793650793650795</v>
      </c>
      <c r="FD53" s="2">
        <v>4.166666666666667</v>
      </c>
      <c r="FE53" s="117">
        <v>93.253968253968253</v>
      </c>
      <c r="FF53" s="2">
        <v>3.9682539682539684</v>
      </c>
      <c r="FG53" s="2">
        <v>9.5238095238095237</v>
      </c>
      <c r="FH53" s="117">
        <v>86.507936507936506</v>
      </c>
      <c r="FI53" s="2">
        <v>6.1507936507936511</v>
      </c>
      <c r="FJ53" s="2">
        <v>5.9523809523809526</v>
      </c>
      <c r="FK53" s="117">
        <v>87.896825396825392</v>
      </c>
      <c r="FL53" s="2">
        <v>4.7619047619047619</v>
      </c>
      <c r="FM53" s="2">
        <v>10.912698412698413</v>
      </c>
      <c r="FN53" s="117">
        <v>84.325396825396822</v>
      </c>
      <c r="FO53" s="117">
        <f t="shared" si="10"/>
        <v>-5.3571428571428612</v>
      </c>
      <c r="FP53" s="117">
        <f t="shared" si="9"/>
        <v>-6.7460317460317469</v>
      </c>
      <c r="FQ53" s="117">
        <f t="shared" si="11"/>
        <v>-2.1825396825396837</v>
      </c>
      <c r="FR53" s="117">
        <f t="shared" si="12"/>
        <v>-3.5714285714285694</v>
      </c>
      <c r="FS53" s="115">
        <v>418.71</v>
      </c>
      <c r="FT53" s="118">
        <v>450.63</v>
      </c>
      <c r="FU53" s="115">
        <v>411.83</v>
      </c>
      <c r="FV53" s="118">
        <v>470.55</v>
      </c>
      <c r="FW53" s="115">
        <v>496.7</v>
      </c>
      <c r="FX53" s="118">
        <v>466.5</v>
      </c>
      <c r="FY53" s="115">
        <v>473.45</v>
      </c>
      <c r="FZ53" s="118">
        <v>472.34</v>
      </c>
      <c r="GA53">
        <v>483.2287659574468</v>
      </c>
      <c r="GB53">
        <v>543.93853211009173</v>
      </c>
      <c r="GC53">
        <v>530.73589164785551</v>
      </c>
      <c r="GD53">
        <v>560.13967058823528</v>
      </c>
    </row>
    <row r="54" spans="1:186" x14ac:dyDescent="0.2">
      <c r="A54" s="28" t="s">
        <v>522</v>
      </c>
      <c r="B54" s="29">
        <v>2030</v>
      </c>
      <c r="C54">
        <v>1</v>
      </c>
      <c r="D54" s="29"/>
      <c r="E54" s="29" t="s">
        <v>309</v>
      </c>
      <c r="F54" s="96" t="s">
        <v>79</v>
      </c>
      <c r="G54" s="36" t="s">
        <v>321</v>
      </c>
      <c r="H54" s="30" t="s">
        <v>433</v>
      </c>
      <c r="I54" s="29">
        <v>2</v>
      </c>
      <c r="J54" s="29">
        <v>21</v>
      </c>
      <c r="K54" s="31">
        <v>34619</v>
      </c>
      <c r="L54" s="29" t="s">
        <v>434</v>
      </c>
      <c r="M54" s="56" t="s">
        <v>435</v>
      </c>
      <c r="N54" s="67" t="s">
        <v>436</v>
      </c>
      <c r="O54" s="33">
        <v>14.5</v>
      </c>
      <c r="P54" s="33">
        <v>9.1999999999999993</v>
      </c>
      <c r="Q54" s="33">
        <v>64</v>
      </c>
      <c r="R54" s="34">
        <v>1.57</v>
      </c>
      <c r="S54" s="48">
        <f t="shared" si="14"/>
        <v>25.96454217209623</v>
      </c>
      <c r="T54" s="15">
        <v>42424</v>
      </c>
      <c r="U54" s="15">
        <v>42437</v>
      </c>
      <c r="V54" s="22">
        <v>5</v>
      </c>
      <c r="W54" s="17">
        <v>5</v>
      </c>
      <c r="X54" s="47">
        <f t="shared" si="15"/>
        <v>5</v>
      </c>
      <c r="Y54" s="15"/>
      <c r="Z54" s="15"/>
      <c r="AA54" s="15">
        <v>42424</v>
      </c>
      <c r="AB54" s="15">
        <v>42437</v>
      </c>
      <c r="AC54" s="22">
        <v>5</v>
      </c>
      <c r="AD54" s="17">
        <v>5</v>
      </c>
      <c r="AE54" s="47">
        <f t="shared" si="16"/>
        <v>5</v>
      </c>
      <c r="AF54" s="15"/>
      <c r="AG54" s="15"/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100</v>
      </c>
      <c r="AV54" s="16">
        <v>7</v>
      </c>
      <c r="AW54" s="16"/>
      <c r="AX54" s="16"/>
      <c r="AY54" s="16"/>
      <c r="AZ54" s="16"/>
      <c r="BA54" s="16"/>
      <c r="BB54" s="16"/>
      <c r="BC54" s="16">
        <v>1</v>
      </c>
      <c r="BD54" s="16">
        <v>10</v>
      </c>
      <c r="BE54" s="16">
        <v>18</v>
      </c>
      <c r="BF54" s="16">
        <v>4</v>
      </c>
      <c r="BG54" s="16">
        <v>1</v>
      </c>
      <c r="BH54" s="16">
        <v>0</v>
      </c>
      <c r="BI54" s="16">
        <v>1</v>
      </c>
      <c r="BJ54" s="16">
        <v>50</v>
      </c>
      <c r="BK54" s="16">
        <v>15</v>
      </c>
      <c r="BL54" s="16">
        <v>6</v>
      </c>
      <c r="BM54" s="16">
        <v>1</v>
      </c>
      <c r="BN54" s="16">
        <v>0</v>
      </c>
      <c r="BO54" s="16"/>
      <c r="BP54" s="16"/>
      <c r="BQ54" s="16"/>
      <c r="BR54" s="16">
        <v>0</v>
      </c>
      <c r="BS54" s="16"/>
      <c r="BT54" s="16"/>
      <c r="BU54" s="16"/>
      <c r="BV54" s="16">
        <v>0</v>
      </c>
      <c r="BW54" s="16"/>
      <c r="BX54" s="16"/>
      <c r="BY54" s="16"/>
      <c r="BZ54" s="16">
        <v>0</v>
      </c>
      <c r="CA54" s="16"/>
      <c r="CB54" s="16"/>
      <c r="CC54" s="16"/>
      <c r="CD54" s="16">
        <v>0</v>
      </c>
      <c r="CE54" s="16"/>
      <c r="CF54" s="16"/>
      <c r="CG54" s="16"/>
      <c r="CH54" s="16">
        <v>0</v>
      </c>
      <c r="CI54" s="16"/>
      <c r="CJ54" s="16"/>
      <c r="CK54" s="16"/>
      <c r="CL54" s="16"/>
      <c r="CM54" s="16">
        <v>0</v>
      </c>
      <c r="CN54" s="16"/>
      <c r="CO54" s="16"/>
      <c r="CP54" s="16"/>
      <c r="CQ54" s="16"/>
      <c r="CR54" s="16">
        <v>0</v>
      </c>
      <c r="CS54" s="16"/>
      <c r="CT54" s="16"/>
      <c r="CU54" s="16"/>
      <c r="CV54" s="62">
        <v>0</v>
      </c>
      <c r="CW54" s="63">
        <v>0</v>
      </c>
      <c r="CX54" s="62"/>
      <c r="CY54" s="62"/>
      <c r="CZ54" s="63">
        <v>11</v>
      </c>
      <c r="DA54" s="62">
        <v>9</v>
      </c>
      <c r="DB54" s="62">
        <v>37</v>
      </c>
      <c r="DC54" s="62" t="s">
        <v>524</v>
      </c>
      <c r="DD54" s="69">
        <v>42430</v>
      </c>
      <c r="DE54" s="69">
        <v>42430.25</v>
      </c>
      <c r="DF54" s="59">
        <f t="shared" si="17"/>
        <v>0.25</v>
      </c>
      <c r="DG54" s="6">
        <v>6</v>
      </c>
      <c r="DH54" s="35">
        <v>0</v>
      </c>
      <c r="DI54" s="91">
        <f t="shared" si="18"/>
        <v>6</v>
      </c>
      <c r="DJ54" s="22">
        <v>1</v>
      </c>
      <c r="DK54" s="22">
        <v>5</v>
      </c>
      <c r="DL54" s="71">
        <v>42437</v>
      </c>
      <c r="DM54" s="71">
        <v>42437.208333333336</v>
      </c>
      <c r="DN54" s="59">
        <f t="shared" si="19"/>
        <v>0.20833333333575865</v>
      </c>
      <c r="DO54" s="22">
        <v>5</v>
      </c>
      <c r="DP54" s="22">
        <v>0</v>
      </c>
      <c r="DQ54" s="6">
        <f t="shared" si="20"/>
        <v>5</v>
      </c>
      <c r="DR54" s="33">
        <v>1</v>
      </c>
      <c r="DS54" s="33">
        <v>5</v>
      </c>
      <c r="DT54" s="33">
        <v>0</v>
      </c>
      <c r="DU54" s="33">
        <v>3</v>
      </c>
      <c r="DV54" s="33">
        <v>8</v>
      </c>
      <c r="DW54" s="22">
        <v>5</v>
      </c>
      <c r="DX54" s="22">
        <v>1</v>
      </c>
      <c r="DY54" s="22">
        <v>3</v>
      </c>
      <c r="DZ54" s="22">
        <v>4</v>
      </c>
      <c r="EA54" s="22">
        <v>2</v>
      </c>
      <c r="EB54" s="62">
        <v>13</v>
      </c>
      <c r="EC54" s="62" t="s">
        <v>285</v>
      </c>
      <c r="ED54" s="29">
        <v>6</v>
      </c>
      <c r="EE54" s="66">
        <v>63</v>
      </c>
      <c r="EI54" s="29">
        <v>1</v>
      </c>
      <c r="EJ54" s="29">
        <v>7</v>
      </c>
      <c r="EK54" s="29">
        <v>4</v>
      </c>
      <c r="EL54" s="29">
        <v>0</v>
      </c>
      <c r="EM54" s="6">
        <f t="shared" si="21"/>
        <v>4</v>
      </c>
      <c r="EN54" s="36">
        <v>19</v>
      </c>
      <c r="ER54" s="36">
        <f t="shared" si="13"/>
        <v>0</v>
      </c>
      <c r="ET54" s="36">
        <v>11</v>
      </c>
      <c r="EV54" s="36">
        <v>6</v>
      </c>
      <c r="EX54" s="36">
        <v>17</v>
      </c>
      <c r="EZ54" s="96" t="s">
        <v>79</v>
      </c>
      <c r="FA54" s="36" t="s">
        <v>321</v>
      </c>
      <c r="FC54" s="2">
        <v>0.59523809523809523</v>
      </c>
      <c r="FD54" s="2">
        <v>6.3492063492063489</v>
      </c>
      <c r="FE54" s="117">
        <v>93.055555555555557</v>
      </c>
      <c r="FF54" s="2">
        <v>2.1825396825396823</v>
      </c>
      <c r="FG54" s="2">
        <v>5.753968253968254</v>
      </c>
      <c r="FH54" s="117">
        <v>92.063492063492063</v>
      </c>
      <c r="FI54" s="2">
        <v>1.1904761904761905</v>
      </c>
      <c r="FJ54" s="2">
        <v>7.9365079365079367</v>
      </c>
      <c r="FK54" s="117">
        <v>90.873015873015873</v>
      </c>
      <c r="FL54" s="2">
        <v>2.7777777777777777</v>
      </c>
      <c r="FM54" s="2">
        <v>6.746031746031746</v>
      </c>
      <c r="FN54" s="117">
        <v>90.476190476190482</v>
      </c>
      <c r="FO54" s="117">
        <f t="shared" si="10"/>
        <v>-2.1825396825396837</v>
      </c>
      <c r="FP54" s="117">
        <f t="shared" si="9"/>
        <v>-0.99206349206349387</v>
      </c>
      <c r="FQ54" s="117">
        <f t="shared" si="11"/>
        <v>-1.5873015873015817</v>
      </c>
      <c r="FR54" s="117">
        <f t="shared" si="12"/>
        <v>-0.39682539682539186</v>
      </c>
      <c r="FS54" s="115">
        <v>447.69</v>
      </c>
      <c r="FT54" s="118">
        <v>465.51</v>
      </c>
      <c r="FU54" s="115">
        <v>456.03</v>
      </c>
      <c r="FV54" s="118">
        <v>476.46</v>
      </c>
      <c r="FW54" s="115">
        <v>417.8</v>
      </c>
      <c r="FX54" s="118">
        <v>472.66</v>
      </c>
      <c r="FY54" s="115">
        <v>417.59</v>
      </c>
      <c r="FZ54" s="118">
        <v>481.7</v>
      </c>
      <c r="GA54">
        <v>500.24955223880596</v>
      </c>
      <c r="GB54">
        <v>517.53413793103448</v>
      </c>
      <c r="GC54">
        <v>520.1324017467249</v>
      </c>
      <c r="GD54">
        <v>532.40526315789475</v>
      </c>
    </row>
    <row r="55" spans="1:186" x14ac:dyDescent="0.2">
      <c r="A55" s="28" t="s">
        <v>522</v>
      </c>
      <c r="B55" s="29">
        <v>2032</v>
      </c>
      <c r="C55">
        <v>0</v>
      </c>
      <c r="D55" s="29"/>
      <c r="E55" s="29" t="s">
        <v>309</v>
      </c>
      <c r="F55" s="96" t="s">
        <v>79</v>
      </c>
      <c r="G55" s="36" t="s">
        <v>321</v>
      </c>
      <c r="H55" s="30" t="s">
        <v>437</v>
      </c>
      <c r="I55" s="29">
        <v>2</v>
      </c>
      <c r="J55" s="29">
        <v>24</v>
      </c>
      <c r="K55" s="31">
        <v>33567</v>
      </c>
      <c r="L55" s="29" t="s">
        <v>438</v>
      </c>
      <c r="M55" s="56" t="s">
        <v>439</v>
      </c>
      <c r="N55" s="67" t="s">
        <v>440</v>
      </c>
      <c r="O55" s="33">
        <v>16.5</v>
      </c>
      <c r="P55" s="33">
        <v>8.9</v>
      </c>
      <c r="Q55" s="33">
        <v>86.5</v>
      </c>
      <c r="R55" s="34">
        <v>1.58</v>
      </c>
      <c r="S55" s="48">
        <f t="shared" si="14"/>
        <v>34.649895850024031</v>
      </c>
      <c r="T55" s="15"/>
      <c r="U55" s="15"/>
      <c r="V55" s="22"/>
      <c r="W55" s="17"/>
      <c r="X55" s="47" t="e">
        <f t="shared" si="15"/>
        <v>#DIV/0!</v>
      </c>
      <c r="Y55" s="15"/>
      <c r="Z55" s="15"/>
      <c r="AA55" s="15"/>
      <c r="AB55" s="15"/>
      <c r="AC55" s="22"/>
      <c r="AD55" s="17"/>
      <c r="AE55" s="47" t="e">
        <f t="shared" si="16"/>
        <v>#DIV/0!</v>
      </c>
      <c r="AF55" s="15"/>
      <c r="AG55" s="15"/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100</v>
      </c>
      <c r="AV55" s="16">
        <v>2</v>
      </c>
      <c r="AW55" s="16"/>
      <c r="AX55" s="16"/>
      <c r="AY55" s="16"/>
      <c r="AZ55" s="16"/>
      <c r="BA55" s="16"/>
      <c r="BB55" s="16"/>
      <c r="BC55" s="16">
        <v>1</v>
      </c>
      <c r="BD55" s="16">
        <v>5</v>
      </c>
      <c r="BE55" s="16">
        <v>22</v>
      </c>
      <c r="BF55" s="16">
        <v>2</v>
      </c>
      <c r="BG55" s="16">
        <v>1</v>
      </c>
      <c r="BH55" s="16">
        <v>0</v>
      </c>
      <c r="BI55" s="16">
        <v>1</v>
      </c>
      <c r="BJ55" s="16">
        <v>100</v>
      </c>
      <c r="BK55" s="16">
        <v>21</v>
      </c>
      <c r="BL55" s="16">
        <v>3</v>
      </c>
      <c r="BM55" s="16">
        <v>1</v>
      </c>
      <c r="BN55" s="16">
        <v>1</v>
      </c>
      <c r="BO55" s="16">
        <v>1</v>
      </c>
      <c r="BP55" s="16">
        <v>22</v>
      </c>
      <c r="BQ55" s="16">
        <v>1</v>
      </c>
      <c r="BR55" s="16">
        <v>0</v>
      </c>
      <c r="BS55" s="16"/>
      <c r="BT55" s="16"/>
      <c r="BU55" s="16"/>
      <c r="BV55" s="16">
        <v>0</v>
      </c>
      <c r="BW55" s="16"/>
      <c r="BX55" s="16"/>
      <c r="BY55" s="16"/>
      <c r="BZ55" s="16">
        <v>0</v>
      </c>
      <c r="CA55" s="16"/>
      <c r="CB55" s="16"/>
      <c r="CC55" s="16"/>
      <c r="CD55" s="16">
        <v>0</v>
      </c>
      <c r="CE55" s="16"/>
      <c r="CF55" s="16"/>
      <c r="CG55" s="16"/>
      <c r="CH55" s="16">
        <v>0</v>
      </c>
      <c r="CI55" s="16"/>
      <c r="CJ55" s="16"/>
      <c r="CK55" s="16"/>
      <c r="CL55" s="16"/>
      <c r="CM55" s="16">
        <v>1</v>
      </c>
      <c r="CN55" s="16">
        <v>2</v>
      </c>
      <c r="CO55" s="16">
        <v>23</v>
      </c>
      <c r="CP55" s="16">
        <v>1</v>
      </c>
      <c r="CQ55" s="16">
        <v>1</v>
      </c>
      <c r="CR55" s="16">
        <v>0</v>
      </c>
      <c r="CS55" s="16"/>
      <c r="CT55" s="16"/>
      <c r="CU55" s="16"/>
      <c r="CV55" s="62">
        <v>0</v>
      </c>
      <c r="CW55" s="63">
        <v>1</v>
      </c>
      <c r="CX55" s="62"/>
      <c r="CY55" s="62"/>
      <c r="CZ55" s="63">
        <v>5</v>
      </c>
      <c r="DA55" s="62">
        <v>3</v>
      </c>
      <c r="DB55" s="62">
        <v>46</v>
      </c>
      <c r="DC55" s="62">
        <v>50</v>
      </c>
      <c r="DD55" s="69">
        <v>42437.958333333336</v>
      </c>
      <c r="DE55" s="69">
        <v>42438.291666666664</v>
      </c>
      <c r="DF55" s="59">
        <f t="shared" si="17"/>
        <v>0.33333333332848269</v>
      </c>
      <c r="DG55" s="6">
        <v>8</v>
      </c>
      <c r="DH55" s="35">
        <v>0</v>
      </c>
      <c r="DI55" s="91">
        <f t="shared" si="18"/>
        <v>8</v>
      </c>
      <c r="DJ55" s="22">
        <v>0</v>
      </c>
      <c r="DK55" s="22">
        <v>9</v>
      </c>
      <c r="DL55" s="71">
        <v>42438.958333333336</v>
      </c>
      <c r="DM55" s="71">
        <v>42439.291666666664</v>
      </c>
      <c r="DN55" s="59">
        <f t="shared" si="19"/>
        <v>0.33333333332848269</v>
      </c>
      <c r="DO55" s="22">
        <v>8</v>
      </c>
      <c r="DP55" s="22">
        <v>0</v>
      </c>
      <c r="DQ55" s="6">
        <f t="shared" si="20"/>
        <v>8</v>
      </c>
      <c r="DR55" s="33">
        <v>1</v>
      </c>
      <c r="DS55" s="33">
        <v>9</v>
      </c>
      <c r="DT55" s="33">
        <v>1</v>
      </c>
      <c r="DU55" s="33">
        <v>3</v>
      </c>
      <c r="DV55" s="33">
        <v>7</v>
      </c>
      <c r="DW55" s="22">
        <v>3</v>
      </c>
      <c r="DX55" s="22">
        <v>2</v>
      </c>
      <c r="DY55" s="22">
        <v>4</v>
      </c>
      <c r="DZ55" s="22">
        <v>4</v>
      </c>
      <c r="EA55" s="22">
        <v>2</v>
      </c>
      <c r="EB55" s="62">
        <v>15</v>
      </c>
      <c r="EC55" s="62" t="s">
        <v>285</v>
      </c>
      <c r="ED55" s="29">
        <v>7</v>
      </c>
      <c r="EE55" s="66">
        <v>96</v>
      </c>
      <c r="EI55" s="29">
        <v>1</v>
      </c>
      <c r="EJ55" s="29">
        <v>7</v>
      </c>
      <c r="EK55" s="29">
        <v>2</v>
      </c>
      <c r="EL55" s="29">
        <v>0</v>
      </c>
      <c r="EM55" s="6">
        <f t="shared" si="21"/>
        <v>2</v>
      </c>
      <c r="EN55" s="36">
        <v>16</v>
      </c>
      <c r="ER55" s="36">
        <f t="shared" si="13"/>
        <v>0</v>
      </c>
      <c r="ET55" s="36">
        <v>9</v>
      </c>
      <c r="EV55" s="36">
        <v>6</v>
      </c>
      <c r="EX55" s="36">
        <v>15</v>
      </c>
      <c r="EZ55" s="96" t="s">
        <v>79</v>
      </c>
      <c r="FA55" s="36" t="s">
        <v>321</v>
      </c>
      <c r="FC55" s="2">
        <v>0.79365079365079361</v>
      </c>
      <c r="FD55" s="2">
        <v>3.7698412698412698</v>
      </c>
      <c r="FE55" s="117">
        <v>95.436507936507937</v>
      </c>
      <c r="FF55" s="2">
        <v>2.1825396825396823</v>
      </c>
      <c r="FG55" s="2">
        <v>4.3650793650793647</v>
      </c>
      <c r="FH55" s="117">
        <v>93.452380952380949</v>
      </c>
      <c r="FI55" s="2">
        <v>1.1904761904761905</v>
      </c>
      <c r="FJ55" s="2">
        <v>5.9523809523809526</v>
      </c>
      <c r="FK55" s="117">
        <v>92.857142857142861</v>
      </c>
      <c r="FL55" s="2">
        <v>1.7857142857142858</v>
      </c>
      <c r="FM55" s="2">
        <v>6.5476190476190474</v>
      </c>
      <c r="FN55" s="117">
        <v>91.666666666666671</v>
      </c>
      <c r="FO55" s="117">
        <f t="shared" si="10"/>
        <v>-2.5793650793650755</v>
      </c>
      <c r="FP55" s="117">
        <f t="shared" si="9"/>
        <v>-1.9841269841269877</v>
      </c>
      <c r="FQ55" s="117">
        <f t="shared" si="11"/>
        <v>-1.7857142857142776</v>
      </c>
      <c r="FR55" s="117">
        <f t="shared" si="12"/>
        <v>-1.1904761904761898</v>
      </c>
      <c r="FS55" s="115">
        <v>441.79</v>
      </c>
      <c r="FT55" s="118">
        <v>473.63</v>
      </c>
      <c r="FU55" s="115">
        <v>455.86</v>
      </c>
      <c r="FV55" s="118">
        <v>480.76</v>
      </c>
      <c r="FW55" s="115">
        <v>459.63</v>
      </c>
      <c r="FX55" s="118">
        <v>480.25</v>
      </c>
      <c r="FY55" s="115">
        <v>427.97</v>
      </c>
      <c r="FZ55" s="118">
        <v>488.02</v>
      </c>
      <c r="GA55">
        <v>496.27758835758834</v>
      </c>
      <c r="GB55">
        <v>514.443821656051</v>
      </c>
      <c r="GC55">
        <v>517.19230769230762</v>
      </c>
      <c r="GD55">
        <v>532.38545454545454</v>
      </c>
    </row>
    <row r="56" spans="1:186" x14ac:dyDescent="0.2">
      <c r="A56" s="28" t="s">
        <v>522</v>
      </c>
      <c r="B56" s="29">
        <v>2033</v>
      </c>
      <c r="C56">
        <v>-1</v>
      </c>
      <c r="D56" s="29"/>
      <c r="E56" s="29" t="s">
        <v>309</v>
      </c>
      <c r="F56" s="96"/>
      <c r="G56" s="36" t="s">
        <v>324</v>
      </c>
      <c r="H56" s="30" t="s">
        <v>525</v>
      </c>
      <c r="I56" s="29">
        <v>2</v>
      </c>
      <c r="J56" s="29">
        <v>26</v>
      </c>
      <c r="K56" s="31">
        <v>32685</v>
      </c>
      <c r="L56" s="29" t="s">
        <v>441</v>
      </c>
      <c r="M56" s="56" t="s">
        <v>442</v>
      </c>
      <c r="N56" s="67" t="s">
        <v>443</v>
      </c>
      <c r="O56" s="33">
        <v>20.5</v>
      </c>
      <c r="P56" s="100"/>
      <c r="Q56" s="33">
        <v>62</v>
      </c>
      <c r="R56" s="34">
        <v>1.67</v>
      </c>
      <c r="S56" s="48">
        <f t="shared" si="14"/>
        <v>22.230987127541326</v>
      </c>
      <c r="T56" s="15"/>
      <c r="U56" s="15"/>
      <c r="V56" s="22"/>
      <c r="W56" s="17"/>
      <c r="X56" s="47" t="e">
        <f t="shared" si="15"/>
        <v>#DIV/0!</v>
      </c>
      <c r="Y56" s="15"/>
      <c r="Z56" s="15"/>
      <c r="AA56" s="15"/>
      <c r="AB56" s="15"/>
      <c r="AC56" s="22"/>
      <c r="AD56" s="17"/>
      <c r="AE56" s="47" t="e">
        <f t="shared" si="16"/>
        <v>#DIV/0!</v>
      </c>
      <c r="AF56" s="15"/>
      <c r="AG56" s="15"/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100</v>
      </c>
      <c r="AV56" s="16">
        <v>1</v>
      </c>
      <c r="AW56" s="16">
        <v>1</v>
      </c>
      <c r="AX56" s="16">
        <v>300</v>
      </c>
      <c r="AY56" s="16">
        <v>15</v>
      </c>
      <c r="AZ56" s="16">
        <v>11</v>
      </c>
      <c r="BA56" s="16">
        <v>1</v>
      </c>
      <c r="BB56" s="16">
        <v>1</v>
      </c>
      <c r="BC56" s="16">
        <v>1</v>
      </c>
      <c r="BD56" s="16">
        <v>1000</v>
      </c>
      <c r="BE56" s="16">
        <v>18</v>
      </c>
      <c r="BF56" s="16">
        <v>4</v>
      </c>
      <c r="BG56" s="16">
        <v>0</v>
      </c>
      <c r="BH56" s="16">
        <v>0</v>
      </c>
      <c r="BI56" s="16">
        <v>1</v>
      </c>
      <c r="BJ56" s="16">
        <v>200</v>
      </c>
      <c r="BK56" s="16">
        <v>16</v>
      </c>
      <c r="BL56" s="16">
        <v>10</v>
      </c>
      <c r="BM56" s="16">
        <v>1</v>
      </c>
      <c r="BN56" s="16">
        <v>1</v>
      </c>
      <c r="BO56" s="16">
        <v>30</v>
      </c>
      <c r="BP56" s="16">
        <v>18</v>
      </c>
      <c r="BQ56" s="16">
        <v>3</v>
      </c>
      <c r="BR56" s="16">
        <v>0</v>
      </c>
      <c r="BS56" s="16"/>
      <c r="BT56" s="16"/>
      <c r="BU56" s="16"/>
      <c r="BV56" s="16">
        <v>0</v>
      </c>
      <c r="BW56" s="16"/>
      <c r="BX56" s="16"/>
      <c r="BY56" s="16"/>
      <c r="BZ56" s="16">
        <v>0</v>
      </c>
      <c r="CA56" s="16"/>
      <c r="CB56" s="16"/>
      <c r="CC56" s="16"/>
      <c r="CD56" s="16">
        <v>0</v>
      </c>
      <c r="CE56" s="16"/>
      <c r="CF56" s="16"/>
      <c r="CG56" s="16"/>
      <c r="CH56" s="16">
        <v>0</v>
      </c>
      <c r="CI56" s="16"/>
      <c r="CJ56" s="16"/>
      <c r="CK56" s="16"/>
      <c r="CL56" s="16"/>
      <c r="CM56" s="16">
        <v>1</v>
      </c>
      <c r="CN56" s="16">
        <v>2</v>
      </c>
      <c r="CO56" s="16">
        <v>18</v>
      </c>
      <c r="CP56" s="16">
        <v>1</v>
      </c>
      <c r="CQ56" s="16">
        <v>0</v>
      </c>
      <c r="CR56" s="16">
        <v>0</v>
      </c>
      <c r="CS56" s="16"/>
      <c r="CT56" s="16"/>
      <c r="CU56" s="16"/>
      <c r="CV56" s="62"/>
      <c r="CW56" s="63">
        <v>0</v>
      </c>
      <c r="CX56" s="62">
        <v>1</v>
      </c>
      <c r="CY56" s="62">
        <v>0</v>
      </c>
      <c r="CZ56" s="63">
        <v>4</v>
      </c>
      <c r="DA56" s="62">
        <v>3</v>
      </c>
      <c r="DB56" s="62">
        <v>58</v>
      </c>
      <c r="DC56" s="62">
        <v>95</v>
      </c>
      <c r="DD56" s="69"/>
      <c r="DE56" s="69"/>
      <c r="DF56" s="59">
        <f t="shared" si="17"/>
        <v>0</v>
      </c>
      <c r="DG56" s="6"/>
      <c r="DH56" s="35"/>
      <c r="DI56" s="91">
        <f t="shared" si="18"/>
        <v>0</v>
      </c>
      <c r="DJ56" s="22"/>
      <c r="DK56" s="22"/>
      <c r="DL56" s="71">
        <v>42526</v>
      </c>
      <c r="DM56" s="71">
        <v>42526.333333333336</v>
      </c>
      <c r="DN56" s="59">
        <f t="shared" si="19"/>
        <v>0.33333333333575865</v>
      </c>
      <c r="DO56" s="22">
        <v>8</v>
      </c>
      <c r="DP56" s="22">
        <v>0</v>
      </c>
      <c r="DQ56" s="6">
        <f t="shared" si="20"/>
        <v>8</v>
      </c>
      <c r="DR56" s="33">
        <v>1</v>
      </c>
      <c r="DS56" s="33">
        <v>8</v>
      </c>
      <c r="DT56" s="33"/>
      <c r="DU56" s="33"/>
      <c r="DV56" s="33"/>
      <c r="DW56" s="22"/>
      <c r="DX56" s="22">
        <v>2</v>
      </c>
      <c r="DY56" s="22">
        <v>0</v>
      </c>
      <c r="DZ56" s="22">
        <v>4.0999999999999996</v>
      </c>
      <c r="EA56" s="22">
        <v>0</v>
      </c>
      <c r="EB56" s="62">
        <v>16</v>
      </c>
      <c r="EC56" s="62" t="s">
        <v>285</v>
      </c>
      <c r="ED56" s="29">
        <v>6</v>
      </c>
      <c r="EE56" s="66">
        <v>39</v>
      </c>
      <c r="EI56" s="29">
        <v>0</v>
      </c>
      <c r="EM56" s="6">
        <f t="shared" si="21"/>
        <v>0</v>
      </c>
      <c r="EN56" s="36">
        <v>11</v>
      </c>
      <c r="ER56" s="36">
        <f t="shared" si="13"/>
        <v>0</v>
      </c>
      <c r="EZ56" s="96"/>
      <c r="FA56" s="36" t="s">
        <v>324</v>
      </c>
      <c r="FC56" s="2">
        <v>0</v>
      </c>
      <c r="FD56" s="2">
        <v>5.5555555555555554</v>
      </c>
      <c r="FE56" s="117">
        <v>94.444444444444443</v>
      </c>
      <c r="FF56" s="2">
        <v>0.1984126984126984</v>
      </c>
      <c r="FG56" s="2">
        <v>5.3571428571428568</v>
      </c>
      <c r="FH56" s="117">
        <v>94.444444444444443</v>
      </c>
      <c r="FI56" s="2">
        <v>0.1984126984126984</v>
      </c>
      <c r="FJ56" s="2">
        <v>6.9444444444444446</v>
      </c>
      <c r="FK56" s="117">
        <v>92.857142857142861</v>
      </c>
      <c r="FL56" s="2">
        <v>0</v>
      </c>
      <c r="FM56" s="2">
        <v>6.9444444444444446</v>
      </c>
      <c r="FN56" s="117">
        <v>93.055555555555557</v>
      </c>
      <c r="FO56" s="117">
        <f t="shared" si="10"/>
        <v>-1.5873015873015817</v>
      </c>
      <c r="FP56" s="117">
        <f t="shared" si="9"/>
        <v>0</v>
      </c>
      <c r="FQ56" s="117">
        <f t="shared" si="11"/>
        <v>-1.3888888888888857</v>
      </c>
      <c r="FR56" s="117">
        <f t="shared" si="12"/>
        <v>0.19841269841269593</v>
      </c>
      <c r="FS56" s="115">
        <v>411.14</v>
      </c>
      <c r="FT56" s="118">
        <v>434.48</v>
      </c>
      <c r="FU56" s="115">
        <v>419.11</v>
      </c>
      <c r="FV56" s="118">
        <v>410.75</v>
      </c>
      <c r="FW56" s="115">
        <v>406.63</v>
      </c>
      <c r="FX56" s="118">
        <v>431.31</v>
      </c>
      <c r="FY56" s="115">
        <v>410</v>
      </c>
      <c r="FZ56" s="118">
        <v>421.26</v>
      </c>
      <c r="GA56">
        <v>460.03764705882355</v>
      </c>
      <c r="GB56">
        <v>434.91176470588238</v>
      </c>
      <c r="GC56">
        <v>464.48769230769227</v>
      </c>
      <c r="GD56">
        <v>452.69731343283581</v>
      </c>
    </row>
    <row r="57" spans="1:186" x14ac:dyDescent="0.2">
      <c r="A57" s="28" t="s">
        <v>522</v>
      </c>
      <c r="B57" s="29">
        <v>2034</v>
      </c>
      <c r="C57">
        <v>0</v>
      </c>
      <c r="D57" s="29"/>
      <c r="E57" s="29" t="s">
        <v>308</v>
      </c>
      <c r="F57" s="96"/>
      <c r="G57" s="36" t="s">
        <v>321</v>
      </c>
      <c r="H57" s="30" t="s">
        <v>444</v>
      </c>
      <c r="I57" s="29">
        <v>2</v>
      </c>
      <c r="J57" s="29">
        <v>30</v>
      </c>
      <c r="K57" s="31">
        <v>31226</v>
      </c>
      <c r="L57" s="29" t="s">
        <v>445</v>
      </c>
      <c r="M57" s="56" t="s">
        <v>446</v>
      </c>
      <c r="N57" s="67" t="s">
        <v>447</v>
      </c>
      <c r="O57" s="33">
        <v>13.5</v>
      </c>
      <c r="P57" s="33">
        <v>8.9</v>
      </c>
      <c r="Q57" s="33">
        <v>68.5</v>
      </c>
      <c r="R57" s="34">
        <v>1.56</v>
      </c>
      <c r="S57" s="48">
        <f t="shared" si="14"/>
        <v>28.147600262984877</v>
      </c>
      <c r="T57" s="15">
        <v>42430</v>
      </c>
      <c r="U57" s="15">
        <v>42466</v>
      </c>
      <c r="V57" s="22">
        <v>5</v>
      </c>
      <c r="W57" s="17">
        <v>5</v>
      </c>
      <c r="X57" s="47">
        <f t="shared" si="15"/>
        <v>5</v>
      </c>
      <c r="Y57" s="15"/>
      <c r="Z57" s="15"/>
      <c r="AA57" s="15">
        <v>42430</v>
      </c>
      <c r="AB57" s="15">
        <v>42466</v>
      </c>
      <c r="AC57" s="22">
        <v>5</v>
      </c>
      <c r="AD57" s="17">
        <v>5</v>
      </c>
      <c r="AE57" s="47">
        <f t="shared" si="16"/>
        <v>5</v>
      </c>
      <c r="AF57" s="15"/>
      <c r="AG57" s="15"/>
      <c r="AH57" s="16">
        <v>1</v>
      </c>
      <c r="AI57" s="16">
        <v>1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1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90.9</v>
      </c>
      <c r="AV57" s="16">
        <v>3</v>
      </c>
      <c r="AW57" s="16">
        <v>1</v>
      </c>
      <c r="AX57" s="16">
        <v>3</v>
      </c>
      <c r="AY57" s="16"/>
      <c r="AZ57" s="16"/>
      <c r="BA57" s="16"/>
      <c r="BB57" s="16">
        <v>0</v>
      </c>
      <c r="BC57" s="16">
        <v>0</v>
      </c>
      <c r="BD57" s="16"/>
      <c r="BE57" s="16"/>
      <c r="BF57" s="16"/>
      <c r="BG57" s="16"/>
      <c r="BH57" s="16"/>
      <c r="BI57" s="16">
        <v>1</v>
      </c>
      <c r="BJ57" s="16">
        <v>200</v>
      </c>
      <c r="BK57" s="16">
        <v>20</v>
      </c>
      <c r="BL57" s="16">
        <v>10</v>
      </c>
      <c r="BM57" s="16">
        <v>1</v>
      </c>
      <c r="BN57" s="16">
        <v>0</v>
      </c>
      <c r="BO57" s="16"/>
      <c r="BP57" s="16"/>
      <c r="BQ57" s="16"/>
      <c r="BR57" s="16">
        <v>0</v>
      </c>
      <c r="BS57" s="16"/>
      <c r="BT57" s="16"/>
      <c r="BU57" s="16"/>
      <c r="BV57" s="16">
        <v>0</v>
      </c>
      <c r="BW57" s="16"/>
      <c r="BX57" s="16"/>
      <c r="BY57" s="16"/>
      <c r="BZ57" s="16">
        <v>1</v>
      </c>
      <c r="CA57" s="16">
        <v>3</v>
      </c>
      <c r="CB57" s="16">
        <v>20</v>
      </c>
      <c r="CC57" s="16">
        <v>1</v>
      </c>
      <c r="CD57" s="16">
        <v>0</v>
      </c>
      <c r="CE57" s="16"/>
      <c r="CF57" s="16"/>
      <c r="CG57" s="16"/>
      <c r="CH57" s="16">
        <v>0</v>
      </c>
      <c r="CI57" s="16"/>
      <c r="CJ57" s="16"/>
      <c r="CK57" s="16"/>
      <c r="CL57" s="16"/>
      <c r="CM57" s="16">
        <v>0</v>
      </c>
      <c r="CN57" s="16"/>
      <c r="CO57" s="16"/>
      <c r="CP57" s="16"/>
      <c r="CQ57" s="16"/>
      <c r="CR57" s="16">
        <v>0</v>
      </c>
      <c r="CS57" s="16"/>
      <c r="CT57" s="16"/>
      <c r="CU57" s="16"/>
      <c r="CV57" s="62"/>
      <c r="CW57" s="63">
        <v>0</v>
      </c>
      <c r="CX57" s="62">
        <v>1</v>
      </c>
      <c r="CY57" s="62">
        <v>0</v>
      </c>
      <c r="CZ57" s="63">
        <v>7</v>
      </c>
      <c r="DA57" s="62">
        <v>14</v>
      </c>
      <c r="DB57" s="62">
        <v>37</v>
      </c>
      <c r="DC57" s="62" t="s">
        <v>524</v>
      </c>
      <c r="DD57" s="69">
        <v>42440.9375</v>
      </c>
      <c r="DE57" s="69">
        <v>42441.284722222219</v>
      </c>
      <c r="DF57" s="59">
        <f t="shared" si="17"/>
        <v>0.34722222221898846</v>
      </c>
      <c r="DG57" s="6">
        <v>8</v>
      </c>
      <c r="DH57" s="35">
        <v>20</v>
      </c>
      <c r="DI57" s="91">
        <f t="shared" si="18"/>
        <v>8.3333333333333339</v>
      </c>
      <c r="DJ57" s="22">
        <v>0</v>
      </c>
      <c r="DK57" s="22">
        <v>6</v>
      </c>
      <c r="DL57" s="71">
        <v>42441.9375</v>
      </c>
      <c r="DM57" s="71">
        <v>42442.291666666664</v>
      </c>
      <c r="DN57" s="59">
        <f t="shared" si="19"/>
        <v>0.35416666666424135</v>
      </c>
      <c r="DO57" s="22">
        <v>8</v>
      </c>
      <c r="DP57" s="22">
        <v>30</v>
      </c>
      <c r="DQ57" s="6">
        <f t="shared" si="20"/>
        <v>8.5</v>
      </c>
      <c r="DR57" s="33">
        <v>0</v>
      </c>
      <c r="DS57" s="33">
        <v>6</v>
      </c>
      <c r="DT57" s="33">
        <v>0</v>
      </c>
      <c r="DU57" s="33">
        <v>0</v>
      </c>
      <c r="DV57" s="33">
        <v>2</v>
      </c>
      <c r="DW57" s="22">
        <v>1</v>
      </c>
      <c r="DX57" s="22">
        <v>0</v>
      </c>
      <c r="DY57" s="22">
        <v>2</v>
      </c>
      <c r="DZ57" s="22">
        <v>1</v>
      </c>
      <c r="EA57" s="22">
        <v>1</v>
      </c>
      <c r="EB57" s="62">
        <v>16</v>
      </c>
      <c r="EC57" s="62" t="s">
        <v>285</v>
      </c>
      <c r="ED57" s="29">
        <v>9</v>
      </c>
      <c r="EE57" s="66">
        <v>136</v>
      </c>
      <c r="EI57" s="29">
        <v>1</v>
      </c>
      <c r="EJ57" s="29">
        <v>7</v>
      </c>
      <c r="EK57" s="29">
        <v>4</v>
      </c>
      <c r="EL57" s="29">
        <v>0</v>
      </c>
      <c r="EM57" s="6">
        <f t="shared" si="21"/>
        <v>4</v>
      </c>
      <c r="EN57" s="36">
        <v>15</v>
      </c>
      <c r="ER57" s="36">
        <f t="shared" si="13"/>
        <v>0</v>
      </c>
      <c r="ET57" s="36">
        <v>9</v>
      </c>
      <c r="EV57" s="36">
        <v>5</v>
      </c>
      <c r="EX57" s="36">
        <v>14</v>
      </c>
      <c r="EZ57" s="96"/>
      <c r="FA57" s="36" t="s">
        <v>321</v>
      </c>
      <c r="FC57" s="2">
        <v>1.3888888888888888</v>
      </c>
      <c r="FD57" s="2">
        <v>2.5793650793650795</v>
      </c>
      <c r="FE57" s="117">
        <v>96.031746031746039</v>
      </c>
      <c r="FF57" s="2">
        <v>4.9603174603174605</v>
      </c>
      <c r="FG57" s="2">
        <v>6.3492063492063489</v>
      </c>
      <c r="FH57" s="117">
        <v>88.69047619047619</v>
      </c>
      <c r="FI57" s="2">
        <v>2.9761904761904763</v>
      </c>
      <c r="FJ57" s="2">
        <v>11.30952380952381</v>
      </c>
      <c r="FK57" s="117">
        <v>85.714285714285708</v>
      </c>
      <c r="FL57" s="2">
        <v>3.7698412698412698</v>
      </c>
      <c r="FM57" s="2">
        <v>9.1269841269841265</v>
      </c>
      <c r="FN57" s="117">
        <v>87.103174603174608</v>
      </c>
      <c r="FO57" s="117">
        <f t="shared" si="10"/>
        <v>-10.317460317460331</v>
      </c>
      <c r="FP57" s="117">
        <f t="shared" si="9"/>
        <v>-7.3412698412698489</v>
      </c>
      <c r="FQ57" s="117">
        <f t="shared" si="11"/>
        <v>-1.5873015873015817</v>
      </c>
      <c r="FR57" s="117">
        <f t="shared" si="12"/>
        <v>1.3888888888888999</v>
      </c>
      <c r="FS57" s="115">
        <v>395.38</v>
      </c>
      <c r="FT57" s="118">
        <v>401.84</v>
      </c>
      <c r="FU57" s="115">
        <v>403.31</v>
      </c>
      <c r="FV57" s="118">
        <v>429.4</v>
      </c>
      <c r="FW57" s="115">
        <v>387.28</v>
      </c>
      <c r="FX57" s="118">
        <v>433.89</v>
      </c>
      <c r="FY57" s="115">
        <v>370.96</v>
      </c>
      <c r="FZ57" s="118">
        <v>449.77</v>
      </c>
      <c r="GA57">
        <v>418.44495867768592</v>
      </c>
      <c r="GB57">
        <v>484.15570469798661</v>
      </c>
      <c r="GC57">
        <v>506.20500000000004</v>
      </c>
      <c r="GD57">
        <v>516.36464692482912</v>
      </c>
    </row>
    <row r="58" spans="1:186" x14ac:dyDescent="0.2">
      <c r="A58" s="28" t="s">
        <v>522</v>
      </c>
      <c r="B58" s="29">
        <v>2036</v>
      </c>
      <c r="C58">
        <v>0</v>
      </c>
      <c r="D58" s="29"/>
      <c r="E58" s="29" t="s">
        <v>308</v>
      </c>
      <c r="F58" s="96" t="s">
        <v>79</v>
      </c>
      <c r="G58" s="36" t="s">
        <v>324</v>
      </c>
      <c r="H58" s="30" t="s">
        <v>448</v>
      </c>
      <c r="I58" s="29">
        <v>2</v>
      </c>
      <c r="J58" s="29">
        <v>26</v>
      </c>
      <c r="K58" s="31">
        <v>32932</v>
      </c>
      <c r="M58" s="56" t="s">
        <v>449</v>
      </c>
      <c r="N58" s="67" t="s">
        <v>450</v>
      </c>
      <c r="O58" s="33">
        <v>17</v>
      </c>
      <c r="P58" s="33">
        <v>9.3000000000000007</v>
      </c>
      <c r="Q58" s="33">
        <v>64</v>
      </c>
      <c r="R58" s="34">
        <v>1.58</v>
      </c>
      <c r="S58" s="48">
        <f t="shared" si="14"/>
        <v>25.63691716071142</v>
      </c>
      <c r="T58" s="15">
        <v>42440</v>
      </c>
      <c r="U58" s="15">
        <v>42465</v>
      </c>
      <c r="V58" s="22">
        <v>5</v>
      </c>
      <c r="W58" s="17">
        <v>5</v>
      </c>
      <c r="X58" s="47">
        <f t="shared" si="15"/>
        <v>5</v>
      </c>
      <c r="Y58" s="15"/>
      <c r="Z58" s="15"/>
      <c r="AA58" s="15">
        <v>42440</v>
      </c>
      <c r="AB58" s="15">
        <v>42465</v>
      </c>
      <c r="AC58" s="22">
        <v>5</v>
      </c>
      <c r="AD58" s="17">
        <v>5</v>
      </c>
      <c r="AE58" s="47">
        <f t="shared" si="16"/>
        <v>5</v>
      </c>
      <c r="AF58" s="15"/>
      <c r="AG58" s="15"/>
      <c r="AH58" s="16">
        <v>1</v>
      </c>
      <c r="AI58" s="16">
        <v>0</v>
      </c>
      <c r="AJ58" s="16">
        <v>1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100</v>
      </c>
      <c r="AV58" s="16">
        <v>4</v>
      </c>
      <c r="AW58" s="16"/>
      <c r="AX58" s="16"/>
      <c r="AY58" s="16"/>
      <c r="AZ58" s="16"/>
      <c r="BA58" s="16"/>
      <c r="BB58" s="16"/>
      <c r="BC58" s="16">
        <v>1</v>
      </c>
      <c r="BD58" s="16" t="s">
        <v>517</v>
      </c>
      <c r="BE58" s="16">
        <v>12</v>
      </c>
      <c r="BF58" s="16">
        <v>10</v>
      </c>
      <c r="BG58" s="16">
        <v>0</v>
      </c>
      <c r="BH58" s="16">
        <v>0</v>
      </c>
      <c r="BI58" s="16">
        <v>1</v>
      </c>
      <c r="BJ58" s="16" t="s">
        <v>517</v>
      </c>
      <c r="BK58" s="16">
        <v>10</v>
      </c>
      <c r="BL58" s="16">
        <v>14</v>
      </c>
      <c r="BM58" s="16">
        <v>1</v>
      </c>
      <c r="BN58" s="16">
        <v>0</v>
      </c>
      <c r="BO58" s="16"/>
      <c r="BP58" s="16"/>
      <c r="BQ58" s="16"/>
      <c r="BR58" s="16">
        <v>0</v>
      </c>
      <c r="BS58" s="16"/>
      <c r="BT58" s="16"/>
      <c r="BU58" s="16"/>
      <c r="BV58" s="16">
        <v>0</v>
      </c>
      <c r="BW58" s="16"/>
      <c r="BX58" s="16"/>
      <c r="BY58" s="16"/>
      <c r="BZ58" s="16">
        <v>0</v>
      </c>
      <c r="CA58" s="16"/>
      <c r="CB58" s="16"/>
      <c r="CC58" s="16"/>
      <c r="CD58" s="16">
        <v>0</v>
      </c>
      <c r="CE58" s="16"/>
      <c r="CF58" s="16"/>
      <c r="CG58" s="16"/>
      <c r="CH58" s="16">
        <v>1</v>
      </c>
      <c r="CI58" s="16">
        <v>10</v>
      </c>
      <c r="CJ58" s="16">
        <v>25</v>
      </c>
      <c r="CK58" s="16">
        <v>1</v>
      </c>
      <c r="CL58" s="16">
        <v>1</v>
      </c>
      <c r="CM58" s="16">
        <v>1</v>
      </c>
      <c r="CN58" s="16">
        <v>4</v>
      </c>
      <c r="CO58" s="16">
        <v>18</v>
      </c>
      <c r="CP58" s="16">
        <v>8</v>
      </c>
      <c r="CQ58" s="16">
        <v>1</v>
      </c>
      <c r="CR58" s="16">
        <v>1</v>
      </c>
      <c r="CS58" s="16">
        <v>100</v>
      </c>
      <c r="CT58" s="16">
        <v>8</v>
      </c>
      <c r="CU58" s="16">
        <v>18</v>
      </c>
      <c r="CV58" s="62"/>
      <c r="CW58" s="63">
        <v>0</v>
      </c>
      <c r="CX58" s="62"/>
      <c r="CY58" s="62"/>
      <c r="CZ58" s="63">
        <v>11</v>
      </c>
      <c r="DA58" s="62">
        <v>9</v>
      </c>
      <c r="DB58" s="62">
        <v>45</v>
      </c>
      <c r="DC58" s="62">
        <v>50</v>
      </c>
      <c r="DD58" s="69">
        <v>42441</v>
      </c>
      <c r="DE58" s="69">
        <v>42441.3125</v>
      </c>
      <c r="DF58" s="59">
        <f t="shared" si="17"/>
        <v>0.3125</v>
      </c>
      <c r="DG58" s="6">
        <v>7</v>
      </c>
      <c r="DH58" s="35">
        <v>30</v>
      </c>
      <c r="DI58" s="91">
        <f t="shared" si="18"/>
        <v>7.5</v>
      </c>
      <c r="DJ58" s="22">
        <v>0</v>
      </c>
      <c r="DK58" s="22">
        <v>7.5</v>
      </c>
      <c r="DL58" s="71">
        <v>42442.083333333336</v>
      </c>
      <c r="DM58" s="71">
        <v>42442.354166666664</v>
      </c>
      <c r="DN58" s="59">
        <f t="shared" si="19"/>
        <v>0.27083333332848269</v>
      </c>
      <c r="DO58" s="22">
        <v>6</v>
      </c>
      <c r="DP58" s="22">
        <v>30</v>
      </c>
      <c r="DQ58" s="6">
        <f t="shared" si="20"/>
        <v>6.5</v>
      </c>
      <c r="DR58" s="33">
        <v>1</v>
      </c>
      <c r="DS58" s="33">
        <v>6.5</v>
      </c>
      <c r="DT58" s="33">
        <v>6</v>
      </c>
      <c r="DU58" s="33">
        <v>4</v>
      </c>
      <c r="DV58" s="33">
        <v>7</v>
      </c>
      <c r="DW58" s="22">
        <v>3</v>
      </c>
      <c r="DX58" s="22">
        <v>6</v>
      </c>
      <c r="DY58" s="22">
        <v>6</v>
      </c>
      <c r="DZ58" s="22">
        <v>4</v>
      </c>
      <c r="EA58" s="22">
        <v>4</v>
      </c>
      <c r="EB58" s="62">
        <v>17</v>
      </c>
      <c r="EC58" s="62" t="s">
        <v>285</v>
      </c>
      <c r="ED58" s="29">
        <v>9</v>
      </c>
      <c r="EE58" s="66">
        <v>45</v>
      </c>
      <c r="EI58" s="29">
        <v>1</v>
      </c>
      <c r="EJ58" s="29">
        <v>7</v>
      </c>
      <c r="EK58" s="29">
        <v>7</v>
      </c>
      <c r="EL58" s="29">
        <v>0</v>
      </c>
      <c r="EM58" s="6">
        <f t="shared" si="21"/>
        <v>7</v>
      </c>
      <c r="EN58" s="36">
        <v>5</v>
      </c>
      <c r="ER58" s="36">
        <f t="shared" si="13"/>
        <v>0</v>
      </c>
      <c r="ET58" s="36">
        <v>8</v>
      </c>
      <c r="EV58" s="36">
        <v>4</v>
      </c>
      <c r="EX58" s="36">
        <v>13</v>
      </c>
      <c r="EZ58" s="96" t="s">
        <v>79</v>
      </c>
      <c r="FA58" s="36" t="s">
        <v>324</v>
      </c>
      <c r="FC58" s="2">
        <v>1.7857142857142858</v>
      </c>
      <c r="FD58" s="2">
        <v>7.1428571428571432</v>
      </c>
      <c r="FE58" s="117">
        <v>91.071428571428569</v>
      </c>
      <c r="FF58" s="2">
        <v>1.3888888888888888</v>
      </c>
      <c r="FG58" s="2">
        <v>6.746031746031746</v>
      </c>
      <c r="FH58" s="117">
        <v>91.865079365079367</v>
      </c>
      <c r="FI58" s="2">
        <v>1.1904761904761905</v>
      </c>
      <c r="FJ58" s="2">
        <v>11.706349206349206</v>
      </c>
      <c r="FK58" s="117">
        <v>87.103174603174608</v>
      </c>
      <c r="FL58" s="2">
        <v>0.3968253968253968</v>
      </c>
      <c r="FM58" s="2">
        <v>9.1269841269841265</v>
      </c>
      <c r="FN58" s="117">
        <v>90.476190476190482</v>
      </c>
      <c r="FO58" s="117">
        <f t="shared" si="10"/>
        <v>-3.9682539682539613</v>
      </c>
      <c r="FP58" s="117">
        <f t="shared" si="9"/>
        <v>0.79365079365079794</v>
      </c>
      <c r="FQ58" s="117">
        <f t="shared" si="11"/>
        <v>-1.3888888888888857</v>
      </c>
      <c r="FR58" s="117">
        <f t="shared" si="12"/>
        <v>3.3730158730158735</v>
      </c>
      <c r="FS58" s="115">
        <v>522.97</v>
      </c>
      <c r="FT58" s="118">
        <v>490.69</v>
      </c>
      <c r="FU58" s="115">
        <v>481.53</v>
      </c>
      <c r="FV58" s="118">
        <v>486.43</v>
      </c>
      <c r="FW58" s="115">
        <v>515.39</v>
      </c>
      <c r="FX58" s="118">
        <v>480.45</v>
      </c>
      <c r="FY58" s="115">
        <v>477.33</v>
      </c>
      <c r="FZ58" s="118">
        <v>469.37</v>
      </c>
      <c r="GA58">
        <v>538.796862745098</v>
      </c>
      <c r="GB58">
        <v>529.50479481641469</v>
      </c>
      <c r="GC58">
        <v>551.58724373576308</v>
      </c>
      <c r="GD58">
        <v>518.77736842105264</v>
      </c>
    </row>
    <row r="59" spans="1:186" x14ac:dyDescent="0.2">
      <c r="A59" s="28" t="s">
        <v>522</v>
      </c>
      <c r="B59" s="29">
        <v>2037</v>
      </c>
      <c r="C59">
        <v>-1</v>
      </c>
      <c r="D59" s="29"/>
      <c r="E59" s="29" t="s">
        <v>308</v>
      </c>
      <c r="F59" s="96" t="s">
        <v>79</v>
      </c>
      <c r="G59" s="36" t="s">
        <v>324</v>
      </c>
      <c r="H59" s="30" t="s">
        <v>526</v>
      </c>
      <c r="I59" s="29">
        <v>2</v>
      </c>
      <c r="J59" s="29">
        <v>22</v>
      </c>
      <c r="K59" s="31">
        <v>34239</v>
      </c>
      <c r="L59" s="29" t="s">
        <v>451</v>
      </c>
      <c r="M59" s="56" t="s">
        <v>452</v>
      </c>
      <c r="N59" s="67" t="s">
        <v>453</v>
      </c>
      <c r="O59" s="33">
        <v>15.5</v>
      </c>
      <c r="P59" s="33">
        <v>9.48</v>
      </c>
      <c r="Q59" s="33">
        <v>44.5</v>
      </c>
      <c r="R59" s="34">
        <v>1.49</v>
      </c>
      <c r="S59" s="48">
        <f t="shared" si="14"/>
        <v>20.044142155758749</v>
      </c>
      <c r="T59" s="15">
        <v>42512</v>
      </c>
      <c r="U59" s="15">
        <v>42539</v>
      </c>
      <c r="V59" s="22">
        <v>5</v>
      </c>
      <c r="W59" s="17">
        <v>6</v>
      </c>
      <c r="X59" s="47">
        <f t="shared" si="15"/>
        <v>5.5</v>
      </c>
      <c r="Y59" s="15"/>
      <c r="Z59" s="15"/>
      <c r="AA59" s="15">
        <v>42512</v>
      </c>
      <c r="AB59" s="15">
        <v>42539</v>
      </c>
      <c r="AC59" s="22">
        <v>5</v>
      </c>
      <c r="AD59" s="17">
        <v>6</v>
      </c>
      <c r="AE59" s="47">
        <f t="shared" si="16"/>
        <v>5.5</v>
      </c>
      <c r="AF59" s="15"/>
      <c r="AG59" s="15"/>
      <c r="AH59" s="16">
        <v>1</v>
      </c>
      <c r="AI59" s="16">
        <v>0</v>
      </c>
      <c r="AJ59" s="16">
        <v>1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72</v>
      </c>
      <c r="AV59" s="16">
        <v>5</v>
      </c>
      <c r="AW59" s="16">
        <v>1</v>
      </c>
      <c r="AX59" s="16" t="s">
        <v>517</v>
      </c>
      <c r="AY59" s="16">
        <v>7</v>
      </c>
      <c r="AZ59" s="16">
        <v>15</v>
      </c>
      <c r="BA59" s="16">
        <v>1</v>
      </c>
      <c r="BB59" s="16">
        <v>1</v>
      </c>
      <c r="BC59" s="16">
        <v>1</v>
      </c>
      <c r="BD59" s="16" t="s">
        <v>517</v>
      </c>
      <c r="BE59" s="16">
        <v>15</v>
      </c>
      <c r="BF59" s="16">
        <v>7</v>
      </c>
      <c r="BG59" s="16">
        <v>1</v>
      </c>
      <c r="BH59" s="16">
        <v>0</v>
      </c>
      <c r="BI59" s="16">
        <v>1</v>
      </c>
      <c r="BJ59" s="16" t="s">
        <v>517</v>
      </c>
      <c r="BK59" s="16">
        <v>15</v>
      </c>
      <c r="BL59" s="16">
        <v>7</v>
      </c>
      <c r="BM59" s="16">
        <v>1</v>
      </c>
      <c r="BN59" s="16">
        <v>0</v>
      </c>
      <c r="BO59" s="16"/>
      <c r="BP59" s="16"/>
      <c r="BQ59" s="16"/>
      <c r="BR59" s="16">
        <v>0</v>
      </c>
      <c r="BS59" s="16"/>
      <c r="BT59" s="16"/>
      <c r="BU59" s="16"/>
      <c r="BV59" s="16">
        <v>0</v>
      </c>
      <c r="BW59" s="16"/>
      <c r="BX59" s="16"/>
      <c r="BY59" s="16"/>
      <c r="BZ59" s="16">
        <v>0</v>
      </c>
      <c r="CA59" s="16"/>
      <c r="CB59" s="16"/>
      <c r="CC59" s="16"/>
      <c r="CD59" s="16">
        <v>0</v>
      </c>
      <c r="CE59" s="16"/>
      <c r="CF59" s="16"/>
      <c r="CG59" s="16"/>
      <c r="CH59" s="16">
        <v>1</v>
      </c>
      <c r="CI59" s="16">
        <v>21</v>
      </c>
      <c r="CJ59" s="16">
        <v>7</v>
      </c>
      <c r="CK59" s="16">
        <v>15</v>
      </c>
      <c r="CL59" s="16">
        <v>1</v>
      </c>
      <c r="CM59" s="16">
        <v>1</v>
      </c>
      <c r="CN59" s="16">
        <v>1</v>
      </c>
      <c r="CO59" s="16">
        <v>21</v>
      </c>
      <c r="CP59" s="16">
        <v>0</v>
      </c>
      <c r="CQ59" s="16">
        <v>0</v>
      </c>
      <c r="CR59" s="16">
        <v>0</v>
      </c>
      <c r="CS59" s="16"/>
      <c r="CT59" s="16"/>
      <c r="CU59" s="16"/>
      <c r="CV59" s="62">
        <v>1</v>
      </c>
      <c r="CW59" s="63">
        <v>0</v>
      </c>
      <c r="CX59" s="62"/>
      <c r="CY59" s="62"/>
      <c r="CZ59" s="63">
        <v>12</v>
      </c>
      <c r="DA59" s="62">
        <v>7</v>
      </c>
      <c r="DB59" s="62">
        <v>46</v>
      </c>
      <c r="DC59" s="62">
        <v>50</v>
      </c>
      <c r="DD59" s="69">
        <v>42526.979166666664</v>
      </c>
      <c r="DE59" s="69">
        <v>42527.291666666664</v>
      </c>
      <c r="DF59" s="59">
        <f t="shared" si="17"/>
        <v>0.3125</v>
      </c>
      <c r="DG59" s="6">
        <v>7</v>
      </c>
      <c r="DH59" s="35">
        <v>30</v>
      </c>
      <c r="DI59" s="91">
        <f t="shared" si="18"/>
        <v>7.5</v>
      </c>
      <c r="DJ59" s="22">
        <v>0</v>
      </c>
      <c r="DK59" s="22">
        <v>8</v>
      </c>
      <c r="DL59" s="71">
        <v>42520.979166666664</v>
      </c>
      <c r="DM59" s="71">
        <v>42521.333333333336</v>
      </c>
      <c r="DN59" s="59">
        <f t="shared" si="19"/>
        <v>0.35416666667151731</v>
      </c>
      <c r="DO59" s="22">
        <v>8</v>
      </c>
      <c r="DP59" s="22">
        <v>30</v>
      </c>
      <c r="DQ59" s="6">
        <f t="shared" si="20"/>
        <v>8.5</v>
      </c>
      <c r="DR59" s="33">
        <v>0</v>
      </c>
      <c r="DS59" s="33">
        <v>8</v>
      </c>
      <c r="DT59" s="33">
        <v>1.5</v>
      </c>
      <c r="DU59" s="33">
        <v>3</v>
      </c>
      <c r="DV59" s="33">
        <v>7</v>
      </c>
      <c r="DW59" s="22">
        <v>10</v>
      </c>
      <c r="DX59" s="22">
        <v>3</v>
      </c>
      <c r="DY59" s="22">
        <v>2</v>
      </c>
      <c r="DZ59" s="22">
        <v>7</v>
      </c>
      <c r="EA59" s="22">
        <v>0</v>
      </c>
      <c r="EB59" s="62">
        <v>18</v>
      </c>
      <c r="EC59" s="62" t="s">
        <v>267</v>
      </c>
      <c r="ED59" s="29">
        <v>6</v>
      </c>
      <c r="EE59" s="66">
        <v>138</v>
      </c>
      <c r="EI59" s="29">
        <v>1</v>
      </c>
      <c r="EJ59" s="29">
        <v>7</v>
      </c>
      <c r="EK59" s="29">
        <v>5</v>
      </c>
      <c r="EL59" s="29">
        <v>0</v>
      </c>
      <c r="EM59" s="6">
        <f t="shared" si="21"/>
        <v>5</v>
      </c>
      <c r="EN59" s="36">
        <v>21</v>
      </c>
      <c r="ER59" s="36">
        <f t="shared" si="13"/>
        <v>0</v>
      </c>
      <c r="ET59" s="36">
        <v>9</v>
      </c>
      <c r="EV59" s="36">
        <v>4</v>
      </c>
      <c r="EX59" s="36">
        <v>13</v>
      </c>
      <c r="EZ59" s="96" t="s">
        <v>79</v>
      </c>
      <c r="FA59" s="36" t="s">
        <v>324</v>
      </c>
      <c r="FC59" s="2">
        <v>0.3968253968253968</v>
      </c>
      <c r="FD59" s="2">
        <v>29.563492063492063</v>
      </c>
      <c r="FE59" s="117">
        <v>70.039682539682545</v>
      </c>
      <c r="FF59" s="2">
        <v>0.99206349206349209</v>
      </c>
      <c r="FG59" s="2">
        <v>26.984126984126984</v>
      </c>
      <c r="FH59" s="117">
        <v>72.023809523809518</v>
      </c>
      <c r="FI59" s="2">
        <v>0.99206349206349209</v>
      </c>
      <c r="FJ59" s="2">
        <v>28.769841269841269</v>
      </c>
      <c r="FK59" s="117">
        <v>70.238095238095241</v>
      </c>
      <c r="FL59" s="2">
        <v>0.99206349206349209</v>
      </c>
      <c r="FM59" s="2">
        <v>28.769841269841269</v>
      </c>
      <c r="FN59" s="117">
        <v>70.238095238095241</v>
      </c>
      <c r="FO59" s="117">
        <f t="shared" si="10"/>
        <v>0.19841269841269593</v>
      </c>
      <c r="FP59" s="117">
        <f t="shared" si="9"/>
        <v>1.9841269841269735</v>
      </c>
      <c r="FQ59" s="117">
        <f t="shared" si="11"/>
        <v>-1.7857142857142776</v>
      </c>
      <c r="FR59" s="117">
        <f t="shared" si="12"/>
        <v>0</v>
      </c>
      <c r="FS59" s="115">
        <v>432.46</v>
      </c>
      <c r="FT59" s="118">
        <v>442.13</v>
      </c>
      <c r="FU59" s="115">
        <v>432.1</v>
      </c>
      <c r="FV59" s="118">
        <v>434.61</v>
      </c>
      <c r="FW59" s="115">
        <v>430.48</v>
      </c>
      <c r="FX59" s="118">
        <v>439.04</v>
      </c>
      <c r="FY59" s="115">
        <v>409.23</v>
      </c>
      <c r="FZ59" s="118">
        <v>437.51</v>
      </c>
      <c r="GA59">
        <v>631.25643059490085</v>
      </c>
      <c r="GB59">
        <v>603.42545454545461</v>
      </c>
      <c r="GC59">
        <v>625.07389830508475</v>
      </c>
      <c r="GD59">
        <v>622.89559322033892</v>
      </c>
    </row>
    <row r="60" spans="1:186" x14ac:dyDescent="0.2">
      <c r="A60" s="28" t="s">
        <v>522</v>
      </c>
      <c r="B60" s="29">
        <v>2038</v>
      </c>
      <c r="C60">
        <v>1</v>
      </c>
      <c r="D60" s="29"/>
      <c r="E60" s="29" t="s">
        <v>310</v>
      </c>
      <c r="F60" s="96"/>
      <c r="G60" s="36" t="s">
        <v>321</v>
      </c>
      <c r="H60" s="30" t="s">
        <v>527</v>
      </c>
      <c r="I60" s="29">
        <v>2</v>
      </c>
      <c r="J60" s="29">
        <v>27</v>
      </c>
      <c r="K60" s="31">
        <v>32409</v>
      </c>
      <c r="L60" s="29" t="s">
        <v>454</v>
      </c>
      <c r="M60" s="56" t="s">
        <v>455</v>
      </c>
      <c r="N60" s="67" t="s">
        <v>456</v>
      </c>
      <c r="O60" s="33">
        <v>22</v>
      </c>
      <c r="P60" s="33">
        <v>9.8000000000000007</v>
      </c>
      <c r="Q60" s="33">
        <v>53</v>
      </c>
      <c r="R60" s="34">
        <v>1.63</v>
      </c>
      <c r="S60" s="48">
        <f t="shared" si="14"/>
        <v>19.948059768903612</v>
      </c>
      <c r="T60" s="15">
        <v>42423</v>
      </c>
      <c r="U60" s="15">
        <v>42449</v>
      </c>
      <c r="V60" s="22">
        <v>9</v>
      </c>
      <c r="W60" s="17">
        <v>8</v>
      </c>
      <c r="X60" s="47">
        <f t="shared" si="15"/>
        <v>8.5</v>
      </c>
      <c r="Y60" s="15"/>
      <c r="Z60" s="15"/>
      <c r="AA60" s="15">
        <v>42423</v>
      </c>
      <c r="AB60" s="15">
        <v>42449</v>
      </c>
      <c r="AC60" s="22">
        <v>9</v>
      </c>
      <c r="AD60" s="17">
        <v>8</v>
      </c>
      <c r="AE60" s="47">
        <f t="shared" si="16"/>
        <v>8.5</v>
      </c>
      <c r="AF60" s="15"/>
      <c r="AG60" s="15"/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100</v>
      </c>
      <c r="AV60" s="16">
        <v>1</v>
      </c>
      <c r="AW60" s="16">
        <v>1</v>
      </c>
      <c r="AX60" s="16" t="s">
        <v>517</v>
      </c>
      <c r="AY60" s="16">
        <v>2</v>
      </c>
      <c r="AZ60" s="16">
        <v>25</v>
      </c>
      <c r="BA60" s="16">
        <v>1</v>
      </c>
      <c r="BB60" s="16">
        <v>1</v>
      </c>
      <c r="BC60" s="16">
        <v>0</v>
      </c>
      <c r="BD60" s="16"/>
      <c r="BE60" s="16"/>
      <c r="BF60" s="16"/>
      <c r="BG60" s="16"/>
      <c r="BH60" s="16"/>
      <c r="BI60" s="16">
        <v>1</v>
      </c>
      <c r="BJ60" s="16" t="s">
        <v>517</v>
      </c>
      <c r="BK60" s="16">
        <v>10</v>
      </c>
      <c r="BL60" s="16">
        <v>6</v>
      </c>
      <c r="BM60" s="16">
        <v>1</v>
      </c>
      <c r="BN60" s="16">
        <v>1</v>
      </c>
      <c r="BO60" s="16">
        <v>2</v>
      </c>
      <c r="BP60" s="16">
        <v>26</v>
      </c>
      <c r="BQ60" s="16">
        <v>1</v>
      </c>
      <c r="BR60" s="16">
        <v>0</v>
      </c>
      <c r="BS60" s="16"/>
      <c r="BT60" s="16"/>
      <c r="BU60" s="16"/>
      <c r="BV60" s="16">
        <v>0</v>
      </c>
      <c r="BW60" s="16"/>
      <c r="BX60" s="16"/>
      <c r="BY60" s="16"/>
      <c r="BZ60" s="16">
        <v>0</v>
      </c>
      <c r="CA60" s="16"/>
      <c r="CB60" s="16"/>
      <c r="CC60" s="16"/>
      <c r="CD60" s="16">
        <v>0</v>
      </c>
      <c r="CE60" s="16"/>
      <c r="CF60" s="16"/>
      <c r="CG60" s="16"/>
      <c r="CH60" s="16">
        <v>0</v>
      </c>
      <c r="CI60" s="16"/>
      <c r="CJ60" s="16"/>
      <c r="CK60" s="16"/>
      <c r="CL60" s="16"/>
      <c r="CM60" s="16">
        <v>0</v>
      </c>
      <c r="CN60" s="16"/>
      <c r="CO60" s="16"/>
      <c r="CP60" s="16"/>
      <c r="CQ60" s="16"/>
      <c r="CR60" s="16">
        <v>0</v>
      </c>
      <c r="CS60" s="16"/>
      <c r="CT60" s="16"/>
      <c r="CU60" s="16"/>
      <c r="CV60" s="62"/>
      <c r="CW60" s="63">
        <v>0</v>
      </c>
      <c r="CX60" s="62"/>
      <c r="CY60" s="62"/>
      <c r="CZ60" s="63">
        <v>2</v>
      </c>
      <c r="DA60" s="62">
        <v>5</v>
      </c>
      <c r="DB60" s="62">
        <v>57</v>
      </c>
      <c r="DC60" s="62">
        <v>95</v>
      </c>
      <c r="DD60" s="69">
        <v>42443.020833333336</v>
      </c>
      <c r="DE60" s="69">
        <v>42443.375</v>
      </c>
      <c r="DF60" s="59">
        <f t="shared" si="17"/>
        <v>0.35416666666424135</v>
      </c>
      <c r="DG60" s="6">
        <v>8</v>
      </c>
      <c r="DH60" s="35">
        <v>30</v>
      </c>
      <c r="DI60" s="91">
        <f t="shared" si="18"/>
        <v>8.5</v>
      </c>
      <c r="DJ60" s="22">
        <v>0</v>
      </c>
      <c r="DK60" s="22">
        <v>6</v>
      </c>
      <c r="DL60" s="71">
        <v>42445.041666666664</v>
      </c>
      <c r="DM60" s="71">
        <v>42445.375</v>
      </c>
      <c r="DN60" s="59">
        <f t="shared" si="19"/>
        <v>0.33333333333575865</v>
      </c>
      <c r="DO60" s="22">
        <v>8</v>
      </c>
      <c r="DP60" s="22">
        <v>0</v>
      </c>
      <c r="DQ60" s="6">
        <f t="shared" si="20"/>
        <v>8</v>
      </c>
      <c r="DR60" s="33">
        <v>0</v>
      </c>
      <c r="DS60" s="33">
        <v>6</v>
      </c>
      <c r="DT60" s="33">
        <v>2</v>
      </c>
      <c r="DU60" s="33">
        <v>0.5</v>
      </c>
      <c r="DV60" s="33">
        <v>4.5</v>
      </c>
      <c r="DW60" s="22">
        <v>2</v>
      </c>
      <c r="DX60" s="22">
        <v>3</v>
      </c>
      <c r="DY60" s="22">
        <v>1</v>
      </c>
      <c r="DZ60" s="22">
        <v>2</v>
      </c>
      <c r="EA60" s="22">
        <v>0.5</v>
      </c>
      <c r="EB60" s="62">
        <v>10</v>
      </c>
      <c r="EC60" s="62" t="s">
        <v>311</v>
      </c>
      <c r="ED60" s="29">
        <v>8</v>
      </c>
      <c r="EE60" s="66">
        <v>109</v>
      </c>
      <c r="EI60" s="29">
        <v>1</v>
      </c>
      <c r="EJ60" s="29">
        <v>7</v>
      </c>
      <c r="EK60" s="29">
        <v>1</v>
      </c>
      <c r="EL60" s="29">
        <v>0</v>
      </c>
      <c r="EM60" s="6">
        <f t="shared" si="21"/>
        <v>1</v>
      </c>
      <c r="EN60" s="36">
        <v>20</v>
      </c>
      <c r="ER60" s="36">
        <f t="shared" si="13"/>
        <v>0</v>
      </c>
      <c r="ET60" s="36">
        <v>10</v>
      </c>
      <c r="EV60" s="36">
        <v>6</v>
      </c>
      <c r="EX60" s="36">
        <v>16</v>
      </c>
      <c r="EZ60" s="96"/>
      <c r="FA60" s="36" t="s">
        <v>321</v>
      </c>
      <c r="FC60" s="2">
        <v>0.3968253968253968</v>
      </c>
      <c r="FD60" s="2">
        <v>3.1746031746031744</v>
      </c>
      <c r="FE60" s="117">
        <v>96.428571428571431</v>
      </c>
      <c r="FF60" s="2">
        <v>0.3968253968253968</v>
      </c>
      <c r="FG60" s="2">
        <v>5.1587301587301591</v>
      </c>
      <c r="FH60" s="117">
        <v>94.444444444444443</v>
      </c>
      <c r="FI60" s="2">
        <v>0</v>
      </c>
      <c r="FJ60" s="2">
        <v>3.5714285714285716</v>
      </c>
      <c r="FK60" s="117">
        <v>96.428571428571431</v>
      </c>
      <c r="FL60" s="2">
        <v>0.79365079365079361</v>
      </c>
      <c r="FM60" s="2">
        <v>3.373015873015873</v>
      </c>
      <c r="FN60" s="117">
        <v>95.833333333333329</v>
      </c>
      <c r="FO60" s="117">
        <f t="shared" si="10"/>
        <v>0</v>
      </c>
      <c r="FP60" s="117">
        <f t="shared" si="9"/>
        <v>-1.9841269841269877</v>
      </c>
      <c r="FQ60" s="117">
        <f t="shared" si="11"/>
        <v>1.3888888888888857</v>
      </c>
      <c r="FR60" s="117">
        <f t="shared" si="12"/>
        <v>-0.59523809523810201</v>
      </c>
      <c r="FS60" s="115">
        <v>386.13</v>
      </c>
      <c r="FT60" s="118">
        <v>385.02</v>
      </c>
      <c r="FU60" s="115">
        <v>389.73</v>
      </c>
      <c r="FV60" s="118">
        <v>385.38</v>
      </c>
      <c r="FW60" s="115">
        <v>399.83</v>
      </c>
      <c r="FX60" s="118">
        <v>387.81</v>
      </c>
      <c r="FY60" s="115">
        <v>411.12</v>
      </c>
      <c r="FZ60" s="118">
        <v>382.23</v>
      </c>
      <c r="GA60">
        <v>399.28</v>
      </c>
      <c r="GB60">
        <v>408.04941176470589</v>
      </c>
      <c r="GC60">
        <v>402.17333333333335</v>
      </c>
      <c r="GD60">
        <v>398.84869565217394</v>
      </c>
    </row>
    <row r="61" spans="1:186" x14ac:dyDescent="0.2">
      <c r="A61" s="28"/>
      <c r="B61" s="29">
        <v>2039</v>
      </c>
      <c r="C61">
        <v>1</v>
      </c>
      <c r="D61" s="29"/>
      <c r="E61" s="29" t="s">
        <v>309</v>
      </c>
      <c r="F61" s="96"/>
      <c r="H61" s="30" t="s">
        <v>457</v>
      </c>
      <c r="I61" s="29">
        <v>2</v>
      </c>
      <c r="J61" s="29">
        <v>26</v>
      </c>
      <c r="K61" s="31">
        <v>32553</v>
      </c>
      <c r="M61" s="56" t="s">
        <v>458</v>
      </c>
      <c r="N61" s="67" t="s">
        <v>459</v>
      </c>
      <c r="O61" s="33">
        <v>17</v>
      </c>
      <c r="P61" s="33">
        <v>9.3800000000000008</v>
      </c>
      <c r="Q61" s="33">
        <v>56</v>
      </c>
      <c r="R61" s="34">
        <v>1.57</v>
      </c>
      <c r="S61" s="48">
        <f t="shared" si="14"/>
        <v>22.718974400584202</v>
      </c>
      <c r="V61" s="22"/>
      <c r="W61" s="17"/>
      <c r="X61" s="47" t="e">
        <f t="shared" si="15"/>
        <v>#DIV/0!</v>
      </c>
      <c r="Y61" s="15"/>
      <c r="Z61" s="15"/>
      <c r="AA61" s="15">
        <v>42205</v>
      </c>
      <c r="AB61" s="15">
        <v>42239</v>
      </c>
      <c r="AC61" s="22">
        <v>3</v>
      </c>
      <c r="AD61" s="17">
        <v>3</v>
      </c>
      <c r="AE61" s="47">
        <f t="shared" si="16"/>
        <v>3</v>
      </c>
      <c r="AF61" s="15"/>
      <c r="AG61" s="15"/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100</v>
      </c>
      <c r="AV61" s="16">
        <v>3</v>
      </c>
      <c r="AW61" s="16"/>
      <c r="AX61" s="16"/>
      <c r="AY61" s="16"/>
      <c r="AZ61" s="16"/>
      <c r="BA61" s="16"/>
      <c r="BB61" s="16"/>
      <c r="BC61" s="16">
        <v>0</v>
      </c>
      <c r="BD61" s="16"/>
      <c r="BE61" s="16"/>
      <c r="BF61" s="16"/>
      <c r="BG61" s="16"/>
      <c r="BH61" s="16"/>
      <c r="BI61" s="16">
        <v>1</v>
      </c>
      <c r="BJ61" s="16" t="s">
        <v>517</v>
      </c>
      <c r="BK61" s="16">
        <v>17</v>
      </c>
      <c r="BL61" s="16">
        <v>9</v>
      </c>
      <c r="BM61" s="16">
        <v>1</v>
      </c>
      <c r="BN61" s="16">
        <v>0</v>
      </c>
      <c r="BO61" s="16"/>
      <c r="BP61" s="16"/>
      <c r="BQ61" s="16"/>
      <c r="BR61" s="16">
        <v>0</v>
      </c>
      <c r="BS61" s="16"/>
      <c r="BT61" s="16"/>
      <c r="BU61" s="16"/>
      <c r="BV61" s="16">
        <v>0</v>
      </c>
      <c r="BW61" s="16"/>
      <c r="BX61" s="16"/>
      <c r="BY61" s="16"/>
      <c r="BZ61" s="16">
        <v>0</v>
      </c>
      <c r="CA61" s="16"/>
      <c r="CB61" s="16"/>
      <c r="CC61" s="16"/>
      <c r="CD61" s="16">
        <v>0</v>
      </c>
      <c r="CE61" s="16"/>
      <c r="CF61" s="16"/>
      <c r="CG61" s="16"/>
      <c r="CH61" s="16">
        <v>0</v>
      </c>
      <c r="CI61" s="16"/>
      <c r="CJ61" s="16"/>
      <c r="CK61" s="16"/>
      <c r="CL61" s="16"/>
      <c r="CM61" s="16">
        <v>0</v>
      </c>
      <c r="CN61" s="16"/>
      <c r="CO61" s="16"/>
      <c r="CP61" s="16"/>
      <c r="CQ61" s="16"/>
      <c r="CR61" s="16">
        <v>0</v>
      </c>
      <c r="CS61" s="16"/>
      <c r="CT61" s="16"/>
      <c r="CU61" s="16"/>
      <c r="CV61" s="62"/>
      <c r="CW61" s="63">
        <v>0</v>
      </c>
      <c r="CX61" s="62"/>
      <c r="CY61" s="62"/>
      <c r="CZ61" s="63">
        <v>4</v>
      </c>
      <c r="DA61" s="62">
        <v>0</v>
      </c>
      <c r="DB61" s="62">
        <v>55</v>
      </c>
      <c r="DC61" s="62">
        <v>95</v>
      </c>
      <c r="DD61" s="69"/>
      <c r="DE61" s="69"/>
      <c r="DF61" s="59">
        <f t="shared" si="17"/>
        <v>0</v>
      </c>
      <c r="DG61" s="6"/>
      <c r="DH61" s="35"/>
      <c r="DI61" s="91">
        <f t="shared" si="18"/>
        <v>0</v>
      </c>
      <c r="DJ61" s="22"/>
      <c r="DK61" s="22"/>
      <c r="DL61" s="71">
        <v>42232.958333333336</v>
      </c>
      <c r="DM61" s="71">
        <v>42233.270833333336</v>
      </c>
      <c r="DN61" s="59">
        <f t="shared" si="19"/>
        <v>0.3125</v>
      </c>
      <c r="DO61" s="22">
        <v>7</v>
      </c>
      <c r="DP61" s="22">
        <v>30</v>
      </c>
      <c r="DQ61" s="6">
        <f t="shared" si="20"/>
        <v>7.5</v>
      </c>
      <c r="DR61" s="33">
        <v>0</v>
      </c>
      <c r="DS61" s="33">
        <v>8</v>
      </c>
      <c r="DT61" s="33"/>
      <c r="DU61" s="33"/>
      <c r="DV61" s="33"/>
      <c r="DW61" s="22"/>
      <c r="DX61" s="22">
        <v>1</v>
      </c>
      <c r="DY61" s="22">
        <v>1.5</v>
      </c>
      <c r="DZ61" s="22">
        <v>1</v>
      </c>
      <c r="EA61" s="22">
        <v>3</v>
      </c>
      <c r="EB61" s="62">
        <v>13</v>
      </c>
      <c r="EC61" s="62" t="s">
        <v>285</v>
      </c>
      <c r="ED61" s="29">
        <v>7</v>
      </c>
      <c r="EE61" s="66">
        <v>96</v>
      </c>
      <c r="EI61" s="29">
        <v>1</v>
      </c>
      <c r="EJ61" s="29">
        <v>7</v>
      </c>
      <c r="EK61" s="29">
        <v>3</v>
      </c>
      <c r="EL61" s="29">
        <v>0</v>
      </c>
      <c r="EM61" s="6">
        <f t="shared" si="21"/>
        <v>3</v>
      </c>
      <c r="EN61" s="36">
        <v>14</v>
      </c>
      <c r="ER61" s="36">
        <f t="shared" si="13"/>
        <v>0</v>
      </c>
      <c r="EZ61" s="96"/>
      <c r="FC61" s="2">
        <v>0.99206349206349209</v>
      </c>
      <c r="FD61" s="2">
        <v>6.3492063492063489</v>
      </c>
      <c r="FE61" s="117">
        <v>92.658730158730165</v>
      </c>
      <c r="FF61" s="2">
        <v>0.79365079365079361</v>
      </c>
      <c r="FG61" s="2">
        <v>8.3333333333333339</v>
      </c>
      <c r="FH61" s="117">
        <v>90.873015873015873</v>
      </c>
      <c r="FI61" s="2">
        <v>0.1984126984126984</v>
      </c>
      <c r="FJ61" s="2">
        <v>9.325396825396826</v>
      </c>
      <c r="FK61" s="117">
        <v>90.476190476190482</v>
      </c>
      <c r="FL61" s="2">
        <v>1.3888888888888888</v>
      </c>
      <c r="FM61" s="2">
        <v>8.3333333333333339</v>
      </c>
      <c r="FN61" s="117">
        <v>90.277777777777771</v>
      </c>
      <c r="FO61" s="117">
        <f t="shared" si="10"/>
        <v>-2.1825396825396837</v>
      </c>
      <c r="FP61" s="117">
        <f t="shared" si="9"/>
        <v>-1.7857142857142918</v>
      </c>
      <c r="FQ61" s="117">
        <f t="shared" si="11"/>
        <v>-0.59523809523810201</v>
      </c>
      <c r="FR61" s="117">
        <f t="shared" si="12"/>
        <v>-0.19841269841271014</v>
      </c>
      <c r="FS61" s="115">
        <v>465.44</v>
      </c>
      <c r="FT61" s="118">
        <v>481.56</v>
      </c>
      <c r="FU61" s="115">
        <v>475.76</v>
      </c>
      <c r="FV61" s="118">
        <v>492.67</v>
      </c>
      <c r="FW61" s="115">
        <v>490.04</v>
      </c>
      <c r="FX61" s="118">
        <v>508.07</v>
      </c>
      <c r="FY61" s="115">
        <v>500.62</v>
      </c>
      <c r="FZ61" s="118">
        <v>504.39</v>
      </c>
      <c r="GA61">
        <v>519.71357601713055</v>
      </c>
      <c r="GB61">
        <v>542.15213973799132</v>
      </c>
      <c r="GC61">
        <v>561.55105263157895</v>
      </c>
      <c r="GD61">
        <v>558.70892307692316</v>
      </c>
    </row>
    <row r="62" spans="1:186" x14ac:dyDescent="0.2">
      <c r="A62" s="28" t="s">
        <v>522</v>
      </c>
      <c r="B62" s="29">
        <v>2040</v>
      </c>
      <c r="C62">
        <v>1</v>
      </c>
      <c r="D62" s="29"/>
      <c r="E62" s="29" t="s">
        <v>308</v>
      </c>
      <c r="F62" s="96" t="s">
        <v>79</v>
      </c>
      <c r="H62" s="30" t="s">
        <v>460</v>
      </c>
      <c r="I62" s="29">
        <v>2</v>
      </c>
      <c r="J62" s="29">
        <v>20</v>
      </c>
      <c r="K62" s="31">
        <v>34951</v>
      </c>
      <c r="L62" s="29" t="s">
        <v>461</v>
      </c>
      <c r="M62" s="56" t="s">
        <v>462</v>
      </c>
      <c r="N62" s="67" t="s">
        <v>463</v>
      </c>
      <c r="O62" s="33">
        <v>14.5</v>
      </c>
      <c r="P62" s="33">
        <v>8.9700000000000006</v>
      </c>
      <c r="Q62" s="33">
        <v>61</v>
      </c>
      <c r="R62" s="34">
        <v>1.58</v>
      </c>
      <c r="S62" s="48">
        <f t="shared" si="14"/>
        <v>24.435186668803073</v>
      </c>
      <c r="T62" s="15">
        <v>42438</v>
      </c>
      <c r="U62" s="15">
        <v>42466</v>
      </c>
      <c r="V62" s="22">
        <v>4</v>
      </c>
      <c r="W62" s="17">
        <v>4</v>
      </c>
      <c r="X62" s="47">
        <f t="shared" si="15"/>
        <v>4</v>
      </c>
      <c r="Y62" s="15"/>
      <c r="Z62" s="15"/>
      <c r="AA62" s="15">
        <v>42438</v>
      </c>
      <c r="AB62" s="15">
        <v>42466</v>
      </c>
      <c r="AC62" s="22">
        <v>4</v>
      </c>
      <c r="AD62" s="17">
        <v>4</v>
      </c>
      <c r="AE62" s="47">
        <f t="shared" si="16"/>
        <v>4</v>
      </c>
      <c r="AF62" s="15"/>
      <c r="AG62" s="15"/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73</v>
      </c>
      <c r="AV62" s="16">
        <v>1</v>
      </c>
      <c r="AW62" s="16">
        <v>1</v>
      </c>
      <c r="AX62" s="16">
        <v>200</v>
      </c>
      <c r="AY62" s="16">
        <v>15</v>
      </c>
      <c r="AZ62" s="16">
        <v>5</v>
      </c>
      <c r="BA62" s="16">
        <v>1</v>
      </c>
      <c r="BB62" s="16">
        <v>1</v>
      </c>
      <c r="BC62" s="16">
        <v>1</v>
      </c>
      <c r="BD62" s="16">
        <v>100</v>
      </c>
      <c r="BE62" s="16">
        <v>16</v>
      </c>
      <c r="BF62" s="16">
        <v>4</v>
      </c>
      <c r="BG62" s="16">
        <v>1</v>
      </c>
      <c r="BH62" s="16">
        <v>0</v>
      </c>
      <c r="BI62" s="16">
        <v>1</v>
      </c>
      <c r="BJ62" s="16" t="s">
        <v>517</v>
      </c>
      <c r="BK62" s="16">
        <v>17</v>
      </c>
      <c r="BL62" s="16">
        <v>2</v>
      </c>
      <c r="BM62" s="16">
        <v>0</v>
      </c>
      <c r="BN62" s="16">
        <v>0</v>
      </c>
      <c r="BO62" s="16"/>
      <c r="BP62" s="16"/>
      <c r="BQ62" s="16"/>
      <c r="BR62" s="16">
        <v>0</v>
      </c>
      <c r="BS62" s="16"/>
      <c r="BT62" s="16"/>
      <c r="BU62" s="16"/>
      <c r="BV62" s="16">
        <v>0</v>
      </c>
      <c r="BW62" s="16"/>
      <c r="BX62" s="16"/>
      <c r="BY62" s="16"/>
      <c r="BZ62" s="16">
        <v>0</v>
      </c>
      <c r="CA62" s="16"/>
      <c r="CB62" s="16"/>
      <c r="CC62" s="16"/>
      <c r="CD62" s="16">
        <v>0</v>
      </c>
      <c r="CE62" s="16"/>
      <c r="CF62" s="16"/>
      <c r="CG62" s="16"/>
      <c r="CH62" s="16">
        <v>0</v>
      </c>
      <c r="CI62" s="16"/>
      <c r="CJ62" s="16"/>
      <c r="CK62" s="16"/>
      <c r="CL62" s="16"/>
      <c r="CM62" s="16">
        <v>1</v>
      </c>
      <c r="CN62" s="16">
        <v>2</v>
      </c>
      <c r="CO62" s="16">
        <v>17</v>
      </c>
      <c r="CP62" s="16">
        <v>1</v>
      </c>
      <c r="CQ62" s="16">
        <v>0</v>
      </c>
      <c r="CR62" s="16">
        <v>0</v>
      </c>
      <c r="CS62" s="16"/>
      <c r="CT62" s="16"/>
      <c r="CU62" s="16"/>
      <c r="CV62" s="62">
        <v>0</v>
      </c>
      <c r="CW62" s="63"/>
      <c r="CX62" s="62"/>
      <c r="CY62" s="62"/>
      <c r="CZ62" s="63">
        <v>4</v>
      </c>
      <c r="DA62" s="62">
        <v>5</v>
      </c>
      <c r="DB62" s="62">
        <v>47</v>
      </c>
      <c r="DC62" s="62">
        <v>50</v>
      </c>
      <c r="DD62" s="69">
        <v>42446.958333333336</v>
      </c>
      <c r="DE62" s="69">
        <v>42447.1875</v>
      </c>
      <c r="DF62" s="59">
        <f t="shared" si="17"/>
        <v>0.22916666666424135</v>
      </c>
      <c r="DG62" s="6">
        <v>5</v>
      </c>
      <c r="DH62" s="35">
        <v>30</v>
      </c>
      <c r="DI62" s="91">
        <f t="shared" si="18"/>
        <v>5.5</v>
      </c>
      <c r="DJ62" s="22">
        <v>0</v>
      </c>
      <c r="DK62" s="22">
        <v>8</v>
      </c>
      <c r="DL62" s="71">
        <v>42459.104166666664</v>
      </c>
      <c r="DM62" s="71">
        <v>42459.3125</v>
      </c>
      <c r="DN62" s="59">
        <f t="shared" si="19"/>
        <v>0.20833333333575865</v>
      </c>
      <c r="DO62" s="22">
        <v>5</v>
      </c>
      <c r="DP62" s="22">
        <v>0</v>
      </c>
      <c r="DQ62" s="6">
        <f t="shared" si="20"/>
        <v>5</v>
      </c>
      <c r="DR62" s="33">
        <v>1</v>
      </c>
      <c r="DS62" s="33">
        <v>8</v>
      </c>
      <c r="DT62" s="33">
        <v>2</v>
      </c>
      <c r="DU62" s="33">
        <v>4</v>
      </c>
      <c r="DV62" s="33">
        <v>2</v>
      </c>
      <c r="DW62" s="22">
        <v>2</v>
      </c>
      <c r="DX62" s="22">
        <v>3</v>
      </c>
      <c r="DY62" s="22">
        <v>3</v>
      </c>
      <c r="DZ62" s="22">
        <v>4</v>
      </c>
      <c r="EA62" s="22">
        <v>2</v>
      </c>
      <c r="EB62" s="62">
        <v>18</v>
      </c>
      <c r="EC62" s="62" t="s">
        <v>267</v>
      </c>
      <c r="ED62" s="29">
        <v>7</v>
      </c>
      <c r="EE62" s="66">
        <v>45</v>
      </c>
      <c r="EI62" s="29">
        <v>1</v>
      </c>
      <c r="EJ62" s="29">
        <v>6</v>
      </c>
      <c r="EK62" s="29">
        <v>4</v>
      </c>
      <c r="EL62" s="29">
        <v>30</v>
      </c>
      <c r="EM62" s="6">
        <f t="shared" si="21"/>
        <v>4.5</v>
      </c>
      <c r="EN62" s="36">
        <v>11</v>
      </c>
      <c r="ER62" s="36">
        <f t="shared" si="13"/>
        <v>0</v>
      </c>
      <c r="ET62" s="36">
        <v>6</v>
      </c>
      <c r="EV62" s="36">
        <v>8</v>
      </c>
      <c r="EX62" s="36">
        <v>14</v>
      </c>
      <c r="EZ62" s="96" t="s">
        <v>79</v>
      </c>
      <c r="FC62" s="2">
        <v>5.3571428571428568</v>
      </c>
      <c r="FD62" s="2">
        <v>5.3571428571428568</v>
      </c>
      <c r="FE62" s="117">
        <v>89.285714285714292</v>
      </c>
      <c r="FF62" s="2">
        <v>3.373015873015873</v>
      </c>
      <c r="FG62" s="2">
        <v>8.9285714285714288</v>
      </c>
      <c r="FH62" s="117">
        <v>87.698412698412696</v>
      </c>
      <c r="FI62" s="2">
        <v>3.1746031746031744</v>
      </c>
      <c r="FJ62" s="2">
        <v>9.1269841269841265</v>
      </c>
      <c r="FK62" s="117">
        <v>87.698412698412696</v>
      </c>
      <c r="FL62" s="2">
        <v>5.5555555555555554</v>
      </c>
      <c r="FM62" s="2">
        <v>14.484126984126984</v>
      </c>
      <c r="FN62" s="117">
        <v>79.960317460317455</v>
      </c>
      <c r="FO62" s="117">
        <f t="shared" si="10"/>
        <v>-1.5873015873015959</v>
      </c>
      <c r="FP62" s="117">
        <f t="shared" si="9"/>
        <v>-1.5873015873015959</v>
      </c>
      <c r="FQ62" s="117">
        <f t="shared" si="11"/>
        <v>-7.7380952380952408</v>
      </c>
      <c r="FR62" s="117">
        <f t="shared" si="12"/>
        <v>-7.7380952380952408</v>
      </c>
      <c r="FS62" s="115">
        <v>582.26</v>
      </c>
      <c r="FT62" s="118">
        <v>563.87</v>
      </c>
      <c r="FU62" s="115">
        <v>568.09</v>
      </c>
      <c r="FV62" s="118">
        <v>561.66</v>
      </c>
      <c r="FW62" s="115">
        <v>529.07000000000005</v>
      </c>
      <c r="FX62" s="118">
        <v>545.16999999999996</v>
      </c>
      <c r="FY62" s="115">
        <v>591.47</v>
      </c>
      <c r="FZ62" s="118">
        <v>556.32000000000005</v>
      </c>
      <c r="GA62">
        <v>631.53440000000001</v>
      </c>
      <c r="GB62">
        <v>640.44488687782803</v>
      </c>
      <c r="GC62">
        <v>621.64180995475101</v>
      </c>
      <c r="GD62">
        <v>695.74511166253114</v>
      </c>
    </row>
    <row r="63" spans="1:186" x14ac:dyDescent="0.2">
      <c r="A63" s="28" t="s">
        <v>522</v>
      </c>
      <c r="B63" s="29">
        <v>2041</v>
      </c>
      <c r="C63">
        <v>0</v>
      </c>
      <c r="D63" s="29"/>
      <c r="E63" s="29" t="s">
        <v>308</v>
      </c>
      <c r="F63" s="96"/>
      <c r="H63" s="30" t="s">
        <v>528</v>
      </c>
      <c r="I63" s="29">
        <v>2</v>
      </c>
      <c r="J63" s="29">
        <v>21</v>
      </c>
      <c r="K63" s="31">
        <v>34790</v>
      </c>
      <c r="L63" s="29" t="s">
        <v>464</v>
      </c>
      <c r="M63" s="56" t="s">
        <v>465</v>
      </c>
      <c r="N63" s="67" t="s">
        <v>466</v>
      </c>
      <c r="O63" s="33">
        <v>15</v>
      </c>
      <c r="P63" s="33">
        <v>8.23</v>
      </c>
      <c r="Q63" s="33">
        <v>62</v>
      </c>
      <c r="R63" s="34">
        <v>1.64</v>
      </c>
      <c r="S63" s="48">
        <f t="shared" si="14"/>
        <v>23.051754907792983</v>
      </c>
      <c r="T63" s="15">
        <v>42535</v>
      </c>
      <c r="U63" s="15"/>
      <c r="V63" s="22"/>
      <c r="W63" s="17"/>
      <c r="X63" s="47" t="e">
        <f t="shared" si="15"/>
        <v>#DIV/0!</v>
      </c>
      <c r="Y63" s="15"/>
      <c r="Z63" s="15"/>
      <c r="AA63" s="15">
        <v>42535</v>
      </c>
      <c r="AB63" s="15"/>
      <c r="AC63" s="22"/>
      <c r="AD63" s="17"/>
      <c r="AE63" s="47" t="e">
        <f t="shared" si="16"/>
        <v>#DIV/0!</v>
      </c>
      <c r="AF63" s="15"/>
      <c r="AG63" s="15"/>
      <c r="AH63" s="16">
        <v>1</v>
      </c>
      <c r="AI63" s="16">
        <v>0</v>
      </c>
      <c r="AJ63" s="16">
        <v>1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42.8</v>
      </c>
      <c r="AV63" s="16">
        <v>8</v>
      </c>
      <c r="AW63" s="16">
        <v>1</v>
      </c>
      <c r="AX63" s="16" t="s">
        <v>517</v>
      </c>
      <c r="AY63" s="16">
        <v>17</v>
      </c>
      <c r="AZ63" s="16">
        <v>4</v>
      </c>
      <c r="BA63" s="16">
        <v>1</v>
      </c>
      <c r="BB63" s="16">
        <v>0</v>
      </c>
      <c r="BC63" s="16">
        <v>1</v>
      </c>
      <c r="BD63" s="16">
        <v>3</v>
      </c>
      <c r="BE63" s="16">
        <v>18</v>
      </c>
      <c r="BF63" s="16">
        <v>2</v>
      </c>
      <c r="BG63" s="16">
        <v>0</v>
      </c>
      <c r="BH63" s="16">
        <v>0</v>
      </c>
      <c r="BI63" s="16">
        <v>1</v>
      </c>
      <c r="BJ63" s="16">
        <v>5</v>
      </c>
      <c r="BK63" s="16">
        <v>16</v>
      </c>
      <c r="BL63" s="16">
        <v>5</v>
      </c>
      <c r="BM63" s="16">
        <v>1</v>
      </c>
      <c r="BN63" s="16">
        <v>0</v>
      </c>
      <c r="BO63" s="16"/>
      <c r="BP63" s="16"/>
      <c r="BQ63" s="16"/>
      <c r="BR63" s="16">
        <v>0</v>
      </c>
      <c r="BS63" s="16"/>
      <c r="BT63" s="16"/>
      <c r="BU63" s="16"/>
      <c r="BV63" s="16">
        <v>0</v>
      </c>
      <c r="BW63" s="16"/>
      <c r="BX63" s="16"/>
      <c r="BY63" s="16"/>
      <c r="BZ63" s="16">
        <v>0</v>
      </c>
      <c r="CA63" s="16"/>
      <c r="CB63" s="16"/>
      <c r="CC63" s="16"/>
      <c r="CD63" s="16">
        <v>0</v>
      </c>
      <c r="CE63" s="16"/>
      <c r="CF63" s="16"/>
      <c r="CG63" s="16"/>
      <c r="CH63" s="16">
        <v>0</v>
      </c>
      <c r="CI63" s="16"/>
      <c r="CJ63" s="16"/>
      <c r="CK63" s="16"/>
      <c r="CL63" s="16"/>
      <c r="CM63" s="16">
        <v>1</v>
      </c>
      <c r="CN63" s="16">
        <v>5</v>
      </c>
      <c r="CO63" s="16">
        <v>18</v>
      </c>
      <c r="CP63" s="16">
        <v>2</v>
      </c>
      <c r="CQ63" s="16">
        <v>0</v>
      </c>
      <c r="CR63" s="16">
        <v>0</v>
      </c>
      <c r="CS63" s="16"/>
      <c r="CT63" s="16"/>
      <c r="CU63" s="16"/>
      <c r="CV63" s="62"/>
      <c r="CW63" s="63">
        <v>0</v>
      </c>
      <c r="CX63" s="62"/>
      <c r="CY63" s="62"/>
      <c r="CZ63" s="63">
        <v>5</v>
      </c>
      <c r="DA63" s="62">
        <v>11</v>
      </c>
      <c r="DB63" s="62">
        <v>55</v>
      </c>
      <c r="DC63" s="62">
        <v>95</v>
      </c>
      <c r="DD63" s="69">
        <v>42536.895833333336</v>
      </c>
      <c r="DE63" s="69">
        <v>42537.302083333336</v>
      </c>
      <c r="DF63" s="59">
        <f t="shared" si="17"/>
        <v>0.40625</v>
      </c>
      <c r="DG63" s="6">
        <v>9</v>
      </c>
      <c r="DH63" s="35">
        <v>45</v>
      </c>
      <c r="DI63" s="91">
        <f t="shared" si="18"/>
        <v>9.75</v>
      </c>
      <c r="DJ63" s="22">
        <v>1</v>
      </c>
      <c r="DK63" s="22">
        <v>5</v>
      </c>
      <c r="DL63" s="71">
        <v>42534.916666666664</v>
      </c>
      <c r="DM63" s="71">
        <v>42535.208333333336</v>
      </c>
      <c r="DN63" s="59">
        <f t="shared" si="19"/>
        <v>0.29166666667151731</v>
      </c>
      <c r="DO63" s="22">
        <v>7</v>
      </c>
      <c r="DP63" s="22">
        <v>0</v>
      </c>
      <c r="DQ63" s="6">
        <f t="shared" si="20"/>
        <v>7</v>
      </c>
      <c r="DR63" s="33">
        <v>0</v>
      </c>
      <c r="DS63" s="33">
        <v>5</v>
      </c>
      <c r="DT63" s="33">
        <v>1</v>
      </c>
      <c r="DU63" s="33">
        <v>2</v>
      </c>
      <c r="DV63" s="33">
        <v>1.5</v>
      </c>
      <c r="DW63" s="22">
        <v>2</v>
      </c>
      <c r="DX63" s="22">
        <v>2</v>
      </c>
      <c r="DY63" s="22">
        <v>4</v>
      </c>
      <c r="DZ63" s="22">
        <v>3</v>
      </c>
      <c r="EA63" s="22">
        <v>4</v>
      </c>
      <c r="EB63" s="62">
        <v>20</v>
      </c>
      <c r="EC63" s="62" t="s">
        <v>267</v>
      </c>
      <c r="ED63" s="29">
        <v>8</v>
      </c>
      <c r="EE63" s="66">
        <v>43</v>
      </c>
      <c r="EI63" s="29">
        <v>1</v>
      </c>
      <c r="EJ63" s="29">
        <v>7</v>
      </c>
      <c r="EK63" s="29">
        <v>0</v>
      </c>
      <c r="EL63" s="29">
        <v>30</v>
      </c>
      <c r="EM63" s="6">
        <f t="shared" si="21"/>
        <v>0.5</v>
      </c>
      <c r="EN63" s="36">
        <v>37</v>
      </c>
      <c r="ER63" s="36">
        <f t="shared" si="13"/>
        <v>0</v>
      </c>
      <c r="ET63" s="36">
        <v>6</v>
      </c>
      <c r="EV63" s="36">
        <v>6</v>
      </c>
      <c r="EX63" s="36">
        <v>12</v>
      </c>
      <c r="EZ63" s="96"/>
      <c r="FC63" s="2">
        <v>0.3968253968253968</v>
      </c>
      <c r="FD63" s="2">
        <v>4.3650793650793647</v>
      </c>
      <c r="FE63" s="117">
        <v>95.238095238095241</v>
      </c>
      <c r="FF63" s="2">
        <v>0.99206349206349209</v>
      </c>
      <c r="FG63" s="2">
        <v>8.9285714285714288</v>
      </c>
      <c r="FH63" s="117">
        <v>90.079365079365076</v>
      </c>
      <c r="FI63" s="2">
        <v>0.3968253968253968</v>
      </c>
      <c r="FJ63" s="2">
        <v>7.5396825396825395</v>
      </c>
      <c r="FK63" s="117">
        <v>92.063492063492063</v>
      </c>
      <c r="FL63" s="2">
        <v>1.3888888888888888</v>
      </c>
      <c r="FM63" s="2">
        <v>6.9444444444444446</v>
      </c>
      <c r="FN63" s="117">
        <v>91.666666666666671</v>
      </c>
      <c r="FO63" s="117">
        <f t="shared" si="10"/>
        <v>-3.1746031746031775</v>
      </c>
      <c r="FP63" s="117">
        <f t="shared" si="9"/>
        <v>-5.1587301587301653</v>
      </c>
      <c r="FQ63" s="117">
        <f t="shared" si="11"/>
        <v>1.5873015873015959</v>
      </c>
      <c r="FR63" s="117">
        <f t="shared" si="12"/>
        <v>-0.39682539682539186</v>
      </c>
      <c r="FS63" s="115">
        <v>392.82</v>
      </c>
      <c r="FT63" s="118">
        <v>448.18</v>
      </c>
      <c r="FU63" s="115">
        <v>379.8</v>
      </c>
      <c r="FV63" s="118">
        <v>445.3</v>
      </c>
      <c r="FW63" s="115">
        <v>437.53</v>
      </c>
      <c r="FX63" s="118">
        <v>447.3</v>
      </c>
      <c r="FY63" s="115">
        <v>415.43</v>
      </c>
      <c r="FZ63" s="118">
        <v>442.1</v>
      </c>
      <c r="GA63">
        <v>470.589</v>
      </c>
      <c r="GB63">
        <v>494.34185022026435</v>
      </c>
      <c r="GC63">
        <v>485.86034482758623</v>
      </c>
      <c r="GD63">
        <v>482.29090909090905</v>
      </c>
    </row>
  </sheetData>
  <sheetProtection selectLockedCells="1"/>
  <autoFilter ref="C1:C63" xr:uid="{00000000-0009-0000-0000-000000000000}"/>
  <hyperlinks>
    <hyperlink ref="N2" r:id="rId1" xr:uid="{00000000-0004-0000-0000-000000000000}"/>
    <hyperlink ref="N3" r:id="rId2" xr:uid="{00000000-0004-0000-0000-000001000000}"/>
    <hyperlink ref="N17" r:id="rId3" xr:uid="{00000000-0004-0000-0000-000002000000}"/>
    <hyperlink ref="N18" r:id="rId4" xr:uid="{00000000-0004-0000-0000-000003000000}"/>
    <hyperlink ref="N19" r:id="rId5" xr:uid="{00000000-0004-0000-0000-000004000000}"/>
    <hyperlink ref="N20" r:id="rId6" xr:uid="{00000000-0004-0000-0000-000005000000}"/>
    <hyperlink ref="N21" r:id="rId7" xr:uid="{00000000-0004-0000-0000-000006000000}"/>
    <hyperlink ref="N22" r:id="rId8" xr:uid="{00000000-0004-0000-0000-000007000000}"/>
    <hyperlink ref="N23" r:id="rId9" xr:uid="{00000000-0004-0000-0000-000008000000}"/>
    <hyperlink ref="N24" r:id="rId10" xr:uid="{00000000-0004-0000-0000-000009000000}"/>
    <hyperlink ref="N25" r:id="rId11" xr:uid="{00000000-0004-0000-0000-00000A000000}"/>
    <hyperlink ref="N28" r:id="rId12" xr:uid="{00000000-0004-0000-0000-00000B000000}"/>
    <hyperlink ref="N29" r:id="rId13" xr:uid="{00000000-0004-0000-0000-00000C000000}"/>
    <hyperlink ref="N30" r:id="rId14" xr:uid="{00000000-0004-0000-0000-00000D000000}"/>
    <hyperlink ref="N31" r:id="rId15" xr:uid="{00000000-0004-0000-0000-00000E000000}"/>
    <hyperlink ref="N32" r:id="rId16" xr:uid="{00000000-0004-0000-0000-00000F000000}"/>
    <hyperlink ref="N33" r:id="rId17" xr:uid="{00000000-0004-0000-0000-000010000000}"/>
    <hyperlink ref="N34" r:id="rId18" xr:uid="{00000000-0004-0000-0000-000011000000}"/>
    <hyperlink ref="N35" r:id="rId19" xr:uid="{00000000-0004-0000-0000-000012000000}"/>
    <hyperlink ref="N36" r:id="rId20" xr:uid="{00000000-0004-0000-0000-000013000000}"/>
    <hyperlink ref="N37" r:id="rId21" xr:uid="{00000000-0004-0000-0000-000014000000}"/>
    <hyperlink ref="N38" r:id="rId22" xr:uid="{00000000-0004-0000-0000-000015000000}"/>
    <hyperlink ref="N39" r:id="rId23" xr:uid="{00000000-0004-0000-0000-000016000000}"/>
    <hyperlink ref="N40" r:id="rId24" xr:uid="{00000000-0004-0000-0000-000017000000}"/>
    <hyperlink ref="N41" r:id="rId25" xr:uid="{00000000-0004-0000-0000-000018000000}"/>
    <hyperlink ref="N42" r:id="rId26" xr:uid="{00000000-0004-0000-0000-000019000000}"/>
    <hyperlink ref="N43" r:id="rId27" xr:uid="{00000000-0004-0000-0000-00001A000000}"/>
    <hyperlink ref="N44" r:id="rId28" xr:uid="{00000000-0004-0000-0000-00001B000000}"/>
    <hyperlink ref="N45" r:id="rId29" xr:uid="{00000000-0004-0000-0000-00001C000000}"/>
    <hyperlink ref="N46" r:id="rId30" xr:uid="{00000000-0004-0000-0000-00001D000000}"/>
    <hyperlink ref="N47" r:id="rId31" xr:uid="{00000000-0004-0000-0000-00001E000000}"/>
    <hyperlink ref="N48" r:id="rId32" xr:uid="{00000000-0004-0000-0000-00001F000000}"/>
    <hyperlink ref="N49" r:id="rId33" xr:uid="{00000000-0004-0000-0000-000020000000}"/>
    <hyperlink ref="N50" r:id="rId34" xr:uid="{00000000-0004-0000-0000-000021000000}"/>
    <hyperlink ref="N51" r:id="rId35" xr:uid="{00000000-0004-0000-0000-000022000000}"/>
    <hyperlink ref="N52" r:id="rId36" xr:uid="{00000000-0004-0000-0000-000023000000}"/>
    <hyperlink ref="N53" r:id="rId37" xr:uid="{00000000-0004-0000-0000-000024000000}"/>
    <hyperlink ref="N54" r:id="rId38" xr:uid="{00000000-0004-0000-0000-000025000000}"/>
    <hyperlink ref="N55" r:id="rId39" xr:uid="{00000000-0004-0000-0000-000026000000}"/>
    <hyperlink ref="N57" r:id="rId40" xr:uid="{00000000-0004-0000-0000-000027000000}"/>
    <hyperlink ref="N58" r:id="rId41" xr:uid="{00000000-0004-0000-0000-000028000000}"/>
    <hyperlink ref="N59" r:id="rId42" xr:uid="{00000000-0004-0000-0000-000029000000}"/>
    <hyperlink ref="N60" r:id="rId43" xr:uid="{00000000-0004-0000-0000-00002A000000}"/>
    <hyperlink ref="N61" r:id="rId44" xr:uid="{00000000-0004-0000-0000-00002B000000}"/>
    <hyperlink ref="N62" r:id="rId45" xr:uid="{00000000-0004-0000-0000-00002C000000}"/>
    <hyperlink ref="N63" r:id="rId46" xr:uid="{00000000-0004-0000-0000-00002D000000}"/>
    <hyperlink ref="N4" r:id="rId47" xr:uid="{00000000-0004-0000-0000-00002E000000}"/>
    <hyperlink ref="N5" r:id="rId48" xr:uid="{00000000-0004-0000-0000-00002F000000}"/>
    <hyperlink ref="N6" r:id="rId49" xr:uid="{00000000-0004-0000-0000-000030000000}"/>
    <hyperlink ref="N7" r:id="rId50" xr:uid="{00000000-0004-0000-0000-000031000000}"/>
    <hyperlink ref="N8" r:id="rId51" xr:uid="{00000000-0004-0000-0000-000032000000}"/>
    <hyperlink ref="N9" r:id="rId52" xr:uid="{00000000-0004-0000-0000-000033000000}"/>
    <hyperlink ref="N10" r:id="rId53" xr:uid="{00000000-0004-0000-0000-000034000000}"/>
    <hyperlink ref="N11" r:id="rId54" xr:uid="{00000000-0004-0000-0000-000035000000}"/>
    <hyperlink ref="N12" r:id="rId55" xr:uid="{00000000-0004-0000-0000-000036000000}"/>
    <hyperlink ref="N13" r:id="rId56" xr:uid="{00000000-0004-0000-0000-000037000000}"/>
    <hyperlink ref="N14" r:id="rId57" xr:uid="{00000000-0004-0000-0000-000038000000}"/>
    <hyperlink ref="N15" r:id="rId58" xr:uid="{00000000-0004-0000-0000-000039000000}"/>
    <hyperlink ref="N16" r:id="rId59" xr:uid="{00000000-0004-0000-0000-00003A000000}"/>
    <hyperlink ref="N26" r:id="rId60" xr:uid="{00000000-0004-0000-0000-00003B000000}"/>
    <hyperlink ref="N27" r:id="rId61" xr:uid="{00000000-0004-0000-0000-00003C000000}"/>
  </hyperlinks>
  <pageMargins left="0.7" right="0.7" top="0.75" bottom="0.75" header="0.3" footer="0.3"/>
  <pageSetup orientation="portrait" r:id="rId62"/>
  <legacy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tabSelected="1" workbookViewId="0">
      <selection activeCell="J12" sqref="J12"/>
    </sheetView>
  </sheetViews>
  <sheetFormatPr baseColWidth="10" defaultColWidth="8.83203125" defaultRowHeight="15" x14ac:dyDescent="0.2"/>
  <cols>
    <col min="3" max="3" width="13.5" bestFit="1" customWidth="1"/>
    <col min="4" max="4" width="12.5" bestFit="1" customWidth="1"/>
    <col min="5" max="5" width="13.1640625" bestFit="1" customWidth="1"/>
    <col min="6" max="6" width="13.5" bestFit="1" customWidth="1"/>
    <col min="7" max="7" width="12.5" bestFit="1" customWidth="1"/>
    <col min="8" max="8" width="13.1640625" bestFit="1" customWidth="1"/>
    <col min="9" max="11" width="12" bestFit="1" customWidth="1"/>
    <col min="12" max="12" width="17.33203125" bestFit="1" customWidth="1"/>
    <col min="13" max="13" width="16.33203125" bestFit="1" customWidth="1"/>
    <col min="14" max="14" width="16.83203125" bestFit="1" customWidth="1"/>
  </cols>
  <sheetData>
    <row r="1" spans="1:14" x14ac:dyDescent="0.2">
      <c r="A1" s="116" t="s">
        <v>538</v>
      </c>
      <c r="B1" s="116" t="s">
        <v>565</v>
      </c>
      <c r="C1" s="114" t="s">
        <v>549</v>
      </c>
      <c r="D1" s="114" t="s">
        <v>550</v>
      </c>
      <c r="E1" s="117" t="s">
        <v>551</v>
      </c>
      <c r="F1" s="114" t="s">
        <v>552</v>
      </c>
      <c r="G1" s="114" t="s">
        <v>553</v>
      </c>
      <c r="H1" s="117" t="s">
        <v>554</v>
      </c>
      <c r="I1" s="114" t="s">
        <v>555</v>
      </c>
      <c r="J1" s="114" t="s">
        <v>556</v>
      </c>
      <c r="K1" s="117" t="s">
        <v>557</v>
      </c>
      <c r="L1" s="114" t="s">
        <v>558</v>
      </c>
      <c r="M1" s="114" t="s">
        <v>559</v>
      </c>
      <c r="N1" s="117" t="s">
        <v>560</v>
      </c>
    </row>
    <row r="2" spans="1:14" x14ac:dyDescent="0.2">
      <c r="A2" s="116">
        <v>1001</v>
      </c>
      <c r="B2">
        <v>0</v>
      </c>
      <c r="C2" s="2">
        <v>1.5873015873015872</v>
      </c>
      <c r="D2" s="2">
        <v>5.1587301587301591</v>
      </c>
      <c r="E2" s="117">
        <v>93.253968253968253</v>
      </c>
      <c r="F2" s="2">
        <v>0.1984126984126984</v>
      </c>
      <c r="G2" s="2">
        <v>6.5476190476190474</v>
      </c>
      <c r="H2" s="117">
        <v>93.253968253968253</v>
      </c>
      <c r="I2" s="2">
        <v>0.59523809523809523</v>
      </c>
      <c r="J2" s="2">
        <v>3.5714285714285716</v>
      </c>
      <c r="K2" s="117">
        <v>95.833333333333329</v>
      </c>
      <c r="L2" s="2">
        <v>0.1984126984126984</v>
      </c>
      <c r="M2" s="2">
        <v>2.7777777777777777</v>
      </c>
      <c r="N2" s="117">
        <v>97.023809523809518</v>
      </c>
    </row>
    <row r="3" spans="1:14" x14ac:dyDescent="0.2">
      <c r="A3" s="116">
        <v>1002</v>
      </c>
      <c r="B3">
        <v>1</v>
      </c>
      <c r="C3" s="2">
        <v>0.79365079365079361</v>
      </c>
      <c r="D3" s="2">
        <v>13.095238095238095</v>
      </c>
      <c r="E3" s="117">
        <v>86.111111111111114</v>
      </c>
      <c r="F3" s="2">
        <v>0.59523809523809523</v>
      </c>
      <c r="G3" s="2">
        <v>9.325396825396826</v>
      </c>
      <c r="H3" s="117">
        <v>90.079365079365076</v>
      </c>
      <c r="I3" s="2">
        <v>0</v>
      </c>
      <c r="J3" s="2">
        <v>7.9365079365079367</v>
      </c>
      <c r="K3" s="117">
        <v>92.063492063492063</v>
      </c>
      <c r="L3" s="2">
        <v>1.3888888888888888</v>
      </c>
      <c r="M3" s="2">
        <v>7.7380952380952381</v>
      </c>
      <c r="N3" s="117">
        <v>90.873015873015873</v>
      </c>
    </row>
    <row r="4" spans="1:14" x14ac:dyDescent="0.2">
      <c r="A4" s="116">
        <v>1003</v>
      </c>
      <c r="B4">
        <v>0</v>
      </c>
      <c r="C4" s="2">
        <v>0.79365079365079361</v>
      </c>
      <c r="D4" s="2">
        <v>5.9523809523809526</v>
      </c>
      <c r="E4" s="117">
        <v>93.253968253968253</v>
      </c>
      <c r="F4" s="2">
        <v>0.79365079365079361</v>
      </c>
      <c r="G4" s="2">
        <v>10.515873015873016</v>
      </c>
      <c r="H4" s="117">
        <v>88.69047619047619</v>
      </c>
      <c r="I4" s="2">
        <v>0.99206349206349209</v>
      </c>
      <c r="J4" s="2">
        <v>8.5317460317460316</v>
      </c>
      <c r="K4" s="117">
        <v>90.476190476190482</v>
      </c>
      <c r="L4" s="2">
        <v>0.79365079365079361</v>
      </c>
      <c r="M4" s="2">
        <v>12.896825396825397</v>
      </c>
      <c r="N4" s="117">
        <v>86.30952380952381</v>
      </c>
    </row>
    <row r="5" spans="1:14" x14ac:dyDescent="0.2">
      <c r="A5" s="116">
        <v>1004</v>
      </c>
      <c r="B5">
        <v>0</v>
      </c>
      <c r="C5" s="2">
        <v>0.79365079365079361</v>
      </c>
      <c r="D5" s="2">
        <v>10.714285714285714</v>
      </c>
      <c r="E5" s="117">
        <v>88.492063492063494</v>
      </c>
      <c r="F5" s="2">
        <v>0.79365079365079361</v>
      </c>
      <c r="G5" s="2">
        <v>13.888888888888889</v>
      </c>
      <c r="H5" s="117">
        <v>85.317460317460316</v>
      </c>
      <c r="I5" s="2">
        <v>0.1984126984126984</v>
      </c>
      <c r="J5" s="2">
        <v>10.119047619047619</v>
      </c>
      <c r="K5" s="117">
        <v>89.682539682539684</v>
      </c>
      <c r="L5" s="2">
        <v>0.59523809523809523</v>
      </c>
      <c r="M5" s="2">
        <v>16.468253968253968</v>
      </c>
      <c r="N5" s="117">
        <v>82.936507936507937</v>
      </c>
    </row>
    <row r="6" spans="1:14" x14ac:dyDescent="0.2">
      <c r="A6" s="116">
        <v>1005</v>
      </c>
      <c r="B6">
        <v>1</v>
      </c>
      <c r="C6" s="2">
        <v>5.5555555555555554</v>
      </c>
      <c r="D6" s="2">
        <v>7.7380952380952381</v>
      </c>
      <c r="E6" s="117">
        <v>86.706349206349202</v>
      </c>
      <c r="F6" s="2">
        <v>3.1746031746031744</v>
      </c>
      <c r="G6" s="2">
        <v>7.1428571428571432</v>
      </c>
      <c r="H6" s="117">
        <v>89.682539682539684</v>
      </c>
      <c r="I6" s="2">
        <v>2.5793650793650795</v>
      </c>
      <c r="J6" s="2">
        <v>9.1269841269841265</v>
      </c>
      <c r="K6" s="117">
        <v>88.293650793650798</v>
      </c>
      <c r="L6" s="2">
        <v>2.5793650793650795</v>
      </c>
      <c r="M6" s="2">
        <v>10.714285714285714</v>
      </c>
      <c r="N6" s="117">
        <v>86.706349206349202</v>
      </c>
    </row>
    <row r="7" spans="1:14" x14ac:dyDescent="0.2">
      <c r="A7" s="116">
        <v>1006</v>
      </c>
      <c r="B7">
        <v>0</v>
      </c>
      <c r="C7" s="2">
        <v>0.1984126984126984</v>
      </c>
      <c r="D7" s="2">
        <v>2.1825396825396823</v>
      </c>
      <c r="E7" s="117">
        <v>97.61904761904762</v>
      </c>
      <c r="F7" s="2">
        <v>0</v>
      </c>
      <c r="G7" s="2">
        <v>1.3888888888888888</v>
      </c>
      <c r="H7" s="117">
        <v>98.611111111111114</v>
      </c>
      <c r="I7" s="2">
        <v>0.1984126984126984</v>
      </c>
      <c r="J7" s="2">
        <v>0.99206349206349209</v>
      </c>
      <c r="K7" s="117">
        <v>98.80952380952381</v>
      </c>
      <c r="L7" s="2">
        <v>0</v>
      </c>
      <c r="M7" s="2">
        <v>1.5873015873015872</v>
      </c>
      <c r="N7" s="117">
        <v>98.412698412698418</v>
      </c>
    </row>
    <row r="8" spans="1:14" x14ac:dyDescent="0.2">
      <c r="A8" s="116">
        <v>1007</v>
      </c>
      <c r="B8">
        <v>0</v>
      </c>
      <c r="C8" s="2">
        <v>0.79365079365079361</v>
      </c>
      <c r="D8" s="2">
        <v>4.9603174603174605</v>
      </c>
      <c r="E8" s="117">
        <v>94.246031746031747</v>
      </c>
      <c r="F8" s="2">
        <v>1.1904761904761905</v>
      </c>
      <c r="G8" s="2">
        <v>9.1269841269841265</v>
      </c>
      <c r="H8" s="117">
        <v>89.682539682539684</v>
      </c>
      <c r="I8" s="2">
        <v>1.1904761904761905</v>
      </c>
      <c r="J8" s="2">
        <v>9.5238095238095237</v>
      </c>
      <c r="K8" s="117">
        <v>89.285714285714292</v>
      </c>
      <c r="L8" s="2">
        <v>0.79365079365079361</v>
      </c>
      <c r="M8" s="2">
        <v>9.325396825396826</v>
      </c>
      <c r="N8" s="117">
        <v>89.88095238095238</v>
      </c>
    </row>
    <row r="9" spans="1:14" x14ac:dyDescent="0.2">
      <c r="A9" s="116">
        <v>1009</v>
      </c>
      <c r="B9">
        <v>1</v>
      </c>
      <c r="C9" s="2">
        <v>0.79365079365079361</v>
      </c>
      <c r="D9" s="2">
        <v>6.9444444444444446</v>
      </c>
      <c r="E9" s="117">
        <v>92.261904761904759</v>
      </c>
      <c r="F9" s="2">
        <v>0.3968253968253968</v>
      </c>
      <c r="G9" s="2">
        <v>10.119047619047619</v>
      </c>
      <c r="H9" s="117">
        <v>89.484126984126988</v>
      </c>
      <c r="I9" s="2">
        <v>1.7857142857142858</v>
      </c>
      <c r="J9" s="2">
        <v>7.7380952380952381</v>
      </c>
      <c r="K9" s="117">
        <v>90.476190476190482</v>
      </c>
      <c r="L9" s="2">
        <v>0.1984126984126984</v>
      </c>
      <c r="M9" s="2">
        <v>8.3333333333333339</v>
      </c>
      <c r="N9" s="117">
        <v>91.468253968253961</v>
      </c>
    </row>
    <row r="10" spans="1:14" x14ac:dyDescent="0.2">
      <c r="A10" s="116">
        <v>1010</v>
      </c>
      <c r="B10">
        <v>1</v>
      </c>
      <c r="C10" s="2">
        <v>0.79365079365079361</v>
      </c>
      <c r="D10" s="2">
        <v>11.706349206349206</v>
      </c>
      <c r="E10" s="117">
        <v>87.5</v>
      </c>
      <c r="F10" s="2">
        <v>0.3968253968253968</v>
      </c>
      <c r="G10" s="2">
        <v>13.492063492063492</v>
      </c>
      <c r="H10" s="117">
        <v>86.111111111111114</v>
      </c>
      <c r="I10" s="2">
        <v>0.79365079365079361</v>
      </c>
      <c r="J10" s="2">
        <v>16.269841269841269</v>
      </c>
      <c r="K10" s="117">
        <v>82.936507936507937</v>
      </c>
      <c r="L10" s="2">
        <v>1.3888888888888888</v>
      </c>
      <c r="M10" s="2">
        <v>10.714285714285714</v>
      </c>
      <c r="N10" s="117">
        <v>87.896825396825392</v>
      </c>
    </row>
    <row r="11" spans="1:14" x14ac:dyDescent="0.2">
      <c r="A11" s="116">
        <v>1011</v>
      </c>
      <c r="B11">
        <v>0</v>
      </c>
      <c r="C11" s="2">
        <v>1.9841269841269842</v>
      </c>
      <c r="D11" s="2">
        <v>4.166666666666667</v>
      </c>
      <c r="E11" s="117">
        <v>93.849206349206355</v>
      </c>
      <c r="F11" s="2">
        <v>2.1825396825396823</v>
      </c>
      <c r="G11" s="2">
        <v>4.7619047619047619</v>
      </c>
      <c r="H11" s="117">
        <v>93.055555555555557</v>
      </c>
      <c r="I11" s="2">
        <v>2.3809523809523809</v>
      </c>
      <c r="J11" s="2">
        <v>5.753968253968254</v>
      </c>
      <c r="K11" s="117">
        <v>91.865079365079367</v>
      </c>
      <c r="L11" s="2">
        <v>2.1825396825396823</v>
      </c>
      <c r="M11" s="2">
        <v>6.746031746031746</v>
      </c>
      <c r="N11" s="117">
        <v>91.071428571428569</v>
      </c>
    </row>
    <row r="12" spans="1:14" x14ac:dyDescent="0.2">
      <c r="A12" s="116">
        <v>1012</v>
      </c>
      <c r="B12">
        <v>1</v>
      </c>
      <c r="C12" s="2">
        <v>1.3888888888888888</v>
      </c>
      <c r="D12" s="2">
        <v>2.7777777777777777</v>
      </c>
      <c r="E12" s="117">
        <v>95.833333333333329</v>
      </c>
      <c r="F12" s="2">
        <v>1.7857142857142858</v>
      </c>
      <c r="G12" s="2">
        <v>6.746031746031746</v>
      </c>
      <c r="H12" s="117">
        <v>91.468253968253961</v>
      </c>
      <c r="I12" s="2">
        <v>0.79365079365079361</v>
      </c>
      <c r="J12" s="2">
        <v>3.9682539682539684</v>
      </c>
      <c r="K12" s="117">
        <v>95.238095238095241</v>
      </c>
      <c r="L12" s="2">
        <v>1.1904761904761905</v>
      </c>
      <c r="M12" s="2">
        <v>5.9523809523809526</v>
      </c>
      <c r="N12" s="117">
        <v>92.857142857142861</v>
      </c>
    </row>
    <row r="13" spans="1:14" x14ac:dyDescent="0.2">
      <c r="A13" s="116">
        <v>1013</v>
      </c>
      <c r="B13">
        <v>0</v>
      </c>
      <c r="C13" s="2">
        <v>0.3968253968253968</v>
      </c>
      <c r="D13" s="2">
        <v>4.5634920634920633</v>
      </c>
      <c r="E13" s="117">
        <v>95.039682539682545</v>
      </c>
      <c r="F13" s="2">
        <v>0</v>
      </c>
      <c r="G13" s="2">
        <v>5.3571428571428568</v>
      </c>
      <c r="H13" s="117">
        <v>94.642857142857139</v>
      </c>
      <c r="I13" s="2">
        <v>0.79365079365079361</v>
      </c>
      <c r="J13" s="2">
        <v>6.3492063492063489</v>
      </c>
      <c r="K13" s="117">
        <v>92.857142857142861</v>
      </c>
      <c r="L13" s="2">
        <v>0</v>
      </c>
      <c r="M13" s="2">
        <v>5.753968253968254</v>
      </c>
      <c r="N13" s="117">
        <v>94.246031746031747</v>
      </c>
    </row>
    <row r="14" spans="1:14" x14ac:dyDescent="0.2">
      <c r="A14" s="116">
        <v>1014</v>
      </c>
      <c r="B14">
        <v>0</v>
      </c>
      <c r="C14" s="2">
        <v>0.59523809523809523</v>
      </c>
      <c r="D14" s="2">
        <v>4.5634920634920633</v>
      </c>
      <c r="E14" s="117">
        <v>94.841269841269835</v>
      </c>
      <c r="F14" s="2">
        <v>0.1984126984126984</v>
      </c>
      <c r="G14" s="2">
        <v>3.9682539682539684</v>
      </c>
      <c r="H14" s="117">
        <v>95.833333333333329</v>
      </c>
      <c r="I14" s="2">
        <v>0.99206349206349209</v>
      </c>
      <c r="J14" s="2">
        <v>6.746031746031746</v>
      </c>
      <c r="K14" s="117">
        <v>92.261904761904759</v>
      </c>
      <c r="L14" s="2">
        <v>0.59523809523809523</v>
      </c>
      <c r="M14" s="2">
        <v>3.7698412698412698</v>
      </c>
      <c r="N14" s="117">
        <v>95.634920634920633</v>
      </c>
    </row>
    <row r="15" spans="1:14" x14ac:dyDescent="0.2">
      <c r="A15" s="116">
        <v>1015</v>
      </c>
      <c r="B15">
        <v>0</v>
      </c>
      <c r="C15" s="2">
        <v>0</v>
      </c>
      <c r="D15" s="2">
        <v>2.7777777777777777</v>
      </c>
      <c r="E15" s="117">
        <v>97.222222222222229</v>
      </c>
      <c r="F15" s="2">
        <v>0.59523809523809523</v>
      </c>
      <c r="G15" s="2">
        <v>9.9206349206349209</v>
      </c>
      <c r="H15" s="117">
        <v>89.484126984126988</v>
      </c>
      <c r="I15" s="2">
        <v>0.59523809523809523</v>
      </c>
      <c r="J15" s="2">
        <v>8.5317460317460316</v>
      </c>
      <c r="K15" s="117">
        <v>90.873015873015873</v>
      </c>
      <c r="L15" s="2">
        <v>0</v>
      </c>
      <c r="M15" s="2">
        <v>9.9206349206349209</v>
      </c>
      <c r="N15" s="117">
        <v>90.079365079365076</v>
      </c>
    </row>
    <row r="16" spans="1:14" x14ac:dyDescent="0.2">
      <c r="A16" s="116">
        <v>1016</v>
      </c>
      <c r="B16">
        <v>1</v>
      </c>
      <c r="C16" s="2">
        <v>0</v>
      </c>
      <c r="D16" s="2">
        <v>10.119047619047619</v>
      </c>
      <c r="E16" s="117">
        <v>89.88095238095238</v>
      </c>
      <c r="F16" s="2">
        <v>0</v>
      </c>
      <c r="G16" s="2">
        <v>14.087301587301587</v>
      </c>
      <c r="H16" s="117">
        <v>85.912698412698418</v>
      </c>
      <c r="I16" s="2">
        <v>0.3968253968253968</v>
      </c>
      <c r="J16" s="2">
        <v>15.277777777777779</v>
      </c>
      <c r="K16" s="117">
        <v>84.325396825396822</v>
      </c>
      <c r="L16" s="2">
        <v>0</v>
      </c>
      <c r="M16" s="2">
        <v>13.293650793650794</v>
      </c>
      <c r="N16" s="117">
        <v>86.706349206349202</v>
      </c>
    </row>
    <row r="17" spans="1:14" x14ac:dyDescent="0.2">
      <c r="A17" s="116">
        <v>1017</v>
      </c>
      <c r="B17">
        <v>0</v>
      </c>
      <c r="C17" s="2">
        <v>0.59523809523809523</v>
      </c>
      <c r="D17" s="2">
        <v>3.9682539682539684</v>
      </c>
      <c r="E17" s="117">
        <v>95.436507936507937</v>
      </c>
      <c r="F17" s="2">
        <v>0.99206349206349209</v>
      </c>
      <c r="G17" s="2">
        <v>9.9206349206349209</v>
      </c>
      <c r="H17" s="117">
        <v>89.087301587301582</v>
      </c>
      <c r="I17" s="2">
        <v>0.79365079365079361</v>
      </c>
      <c r="J17" s="2">
        <v>8.5317460317460316</v>
      </c>
      <c r="K17" s="117">
        <v>90.674603174603178</v>
      </c>
      <c r="L17" s="2">
        <v>0.1984126984126984</v>
      </c>
      <c r="M17" s="2">
        <v>11.111111111111111</v>
      </c>
      <c r="N17" s="117">
        <v>88.69047619047619</v>
      </c>
    </row>
    <row r="18" spans="1:14" x14ac:dyDescent="0.2">
      <c r="A18" s="116">
        <v>1018</v>
      </c>
      <c r="B18">
        <v>0</v>
      </c>
      <c r="C18" s="2">
        <v>0</v>
      </c>
      <c r="D18" s="2">
        <v>2.3809523809523809</v>
      </c>
      <c r="E18" s="117">
        <v>97.61904761904762</v>
      </c>
      <c r="F18" s="2">
        <v>0.3968253968253968</v>
      </c>
      <c r="G18" s="2">
        <v>3.373015873015873</v>
      </c>
      <c r="H18" s="117">
        <v>96.230158730158735</v>
      </c>
      <c r="I18" s="2">
        <v>0</v>
      </c>
      <c r="J18" s="2">
        <v>3.9682539682539684</v>
      </c>
      <c r="K18" s="117">
        <v>96.031746031746039</v>
      </c>
      <c r="L18" s="2">
        <v>0.1984126984126984</v>
      </c>
      <c r="M18" s="2">
        <v>3.5714285714285716</v>
      </c>
      <c r="N18" s="117">
        <v>96.230158730158735</v>
      </c>
    </row>
    <row r="19" spans="1:14" x14ac:dyDescent="0.2">
      <c r="A19" s="116">
        <v>1021</v>
      </c>
      <c r="B19">
        <v>0</v>
      </c>
      <c r="C19" s="2">
        <v>0.59523809523809523</v>
      </c>
      <c r="D19" s="2">
        <v>11.706349206349206</v>
      </c>
      <c r="E19" s="117">
        <v>87.698412698412696</v>
      </c>
      <c r="F19" s="2">
        <v>0.3968253968253968</v>
      </c>
      <c r="G19" s="2">
        <v>15.277777777777779</v>
      </c>
      <c r="H19" s="117">
        <v>84.325396825396822</v>
      </c>
      <c r="I19" s="2">
        <v>0.1984126984126984</v>
      </c>
      <c r="J19" s="2">
        <v>18.055555555555557</v>
      </c>
      <c r="K19" s="117">
        <v>81.746031746031747</v>
      </c>
      <c r="L19" s="2">
        <v>0.1984126984126984</v>
      </c>
      <c r="M19" s="2">
        <v>17.261904761904763</v>
      </c>
      <c r="N19" s="117">
        <v>82.539682539682545</v>
      </c>
    </row>
    <row r="20" spans="1:14" x14ac:dyDescent="0.2">
      <c r="A20" s="116">
        <v>1022</v>
      </c>
      <c r="B20">
        <v>0</v>
      </c>
      <c r="C20" s="2">
        <v>0.1984126984126984</v>
      </c>
      <c r="D20" s="2">
        <v>5.753968253968254</v>
      </c>
      <c r="E20" s="117">
        <v>94.047619047619051</v>
      </c>
      <c r="F20" s="2">
        <v>0.99206349206349209</v>
      </c>
      <c r="G20" s="2">
        <v>11.904761904761905</v>
      </c>
      <c r="H20" s="117">
        <v>87.103174603174608</v>
      </c>
      <c r="I20" s="2">
        <v>0.99206349206349209</v>
      </c>
      <c r="J20" s="2">
        <v>12.896825396825397</v>
      </c>
      <c r="K20" s="117">
        <v>86.111111111111114</v>
      </c>
      <c r="L20" s="2">
        <v>0.59523809523809523</v>
      </c>
      <c r="M20" s="2">
        <v>17.857142857142858</v>
      </c>
      <c r="N20" s="117">
        <v>81.547619047619051</v>
      </c>
    </row>
    <row r="21" spans="1:14" x14ac:dyDescent="0.2">
      <c r="A21" s="116">
        <v>1023</v>
      </c>
      <c r="B21">
        <v>0</v>
      </c>
      <c r="C21" s="2">
        <v>1.3888888888888888</v>
      </c>
      <c r="D21" s="2">
        <v>3.1746031746031744</v>
      </c>
      <c r="E21" s="117">
        <v>95.436507936507937</v>
      </c>
      <c r="F21" s="2">
        <v>6.3492063492063489</v>
      </c>
      <c r="G21" s="2">
        <v>6.1507936507936511</v>
      </c>
      <c r="H21" s="117">
        <v>87.5</v>
      </c>
      <c r="I21" s="2">
        <v>7.3412698412698409</v>
      </c>
      <c r="J21" s="2">
        <v>5.3571428571428568</v>
      </c>
      <c r="K21" s="117">
        <v>87.301587301587304</v>
      </c>
      <c r="L21" s="2">
        <v>14.087301587301587</v>
      </c>
      <c r="M21" s="2">
        <v>5.9523809523809526</v>
      </c>
      <c r="N21" s="117">
        <v>79.960317460317455</v>
      </c>
    </row>
    <row r="22" spans="1:14" x14ac:dyDescent="0.2">
      <c r="A22" s="116">
        <v>1024</v>
      </c>
      <c r="B22">
        <v>0</v>
      </c>
      <c r="C22" s="2">
        <v>0</v>
      </c>
      <c r="D22" s="2">
        <v>2.5793650793650795</v>
      </c>
      <c r="E22" s="117">
        <v>97.420634920634924</v>
      </c>
      <c r="F22" s="2">
        <v>0</v>
      </c>
      <c r="G22" s="2">
        <v>5.753968253968254</v>
      </c>
      <c r="H22" s="117">
        <v>94.246031746031747</v>
      </c>
      <c r="I22" s="2">
        <v>0.3968253968253968</v>
      </c>
      <c r="J22" s="2">
        <v>3.9682539682539684</v>
      </c>
      <c r="K22" s="117">
        <v>95.634920634920633</v>
      </c>
      <c r="L22" s="2">
        <v>0.3968253968253968</v>
      </c>
      <c r="M22" s="2">
        <v>4.9603174603174605</v>
      </c>
      <c r="N22" s="117">
        <v>94.642857142857139</v>
      </c>
    </row>
    <row r="23" spans="1:14" x14ac:dyDescent="0.2">
      <c r="A23" s="116">
        <v>1025</v>
      </c>
      <c r="B23">
        <v>0</v>
      </c>
      <c r="C23" s="2">
        <v>16.666666666666668</v>
      </c>
      <c r="D23" s="2">
        <v>11.30952380952381</v>
      </c>
      <c r="E23" s="117">
        <v>72.023809523809518</v>
      </c>
      <c r="F23" s="2">
        <v>10.912698412698413</v>
      </c>
      <c r="G23" s="2">
        <v>12.103174603174603</v>
      </c>
      <c r="H23" s="117">
        <v>76.984126984126988</v>
      </c>
      <c r="I23" s="2">
        <v>13.492063492063492</v>
      </c>
      <c r="J23" s="2">
        <v>9.9206349206349209</v>
      </c>
      <c r="K23" s="117">
        <v>76.587301587301582</v>
      </c>
      <c r="L23" s="2">
        <v>10.912698412698413</v>
      </c>
      <c r="M23" s="2">
        <v>6.9444444444444446</v>
      </c>
      <c r="N23" s="117">
        <v>82.142857142857139</v>
      </c>
    </row>
    <row r="24" spans="1:14" x14ac:dyDescent="0.2">
      <c r="A24" s="116">
        <v>1026</v>
      </c>
      <c r="B24">
        <v>0</v>
      </c>
      <c r="C24" s="2">
        <v>0.3968253968253968</v>
      </c>
      <c r="D24" s="2">
        <v>0.59523809523809523</v>
      </c>
      <c r="E24" s="117">
        <v>99.007936507936506</v>
      </c>
      <c r="F24" s="2">
        <v>0.79365079365079361</v>
      </c>
      <c r="G24" s="2">
        <v>1.1904761904761905</v>
      </c>
      <c r="H24" s="117">
        <v>98.015873015873012</v>
      </c>
      <c r="I24" s="2">
        <v>0.99206349206349209</v>
      </c>
      <c r="J24" s="2">
        <v>1.5873015873015872</v>
      </c>
      <c r="K24" s="117">
        <v>97.420634920634924</v>
      </c>
      <c r="L24" s="2">
        <v>1.5873015873015872</v>
      </c>
      <c r="M24" s="2">
        <v>1.1904761904761905</v>
      </c>
      <c r="N24" s="117">
        <v>97.222222222222229</v>
      </c>
    </row>
    <row r="25" spans="1:14" x14ac:dyDescent="0.2">
      <c r="A25" s="116">
        <v>1028</v>
      </c>
      <c r="B25">
        <v>0</v>
      </c>
      <c r="C25" s="2">
        <v>0.99206349206349209</v>
      </c>
      <c r="D25" s="2">
        <v>6.3492063492063489</v>
      </c>
      <c r="E25" s="117">
        <v>92.658730158730165</v>
      </c>
      <c r="F25" s="2">
        <v>1.7857142857142858</v>
      </c>
      <c r="G25" s="2">
        <v>8.3333333333333339</v>
      </c>
      <c r="H25" s="117">
        <v>89.88095238095238</v>
      </c>
      <c r="I25" s="2">
        <v>0.59523809523809523</v>
      </c>
      <c r="J25" s="2">
        <v>10.317460317460318</v>
      </c>
      <c r="K25" s="117">
        <v>89.087301587301582</v>
      </c>
      <c r="L25" s="2">
        <v>0.99206349206349209</v>
      </c>
      <c r="M25" s="2">
        <v>9.325396825396826</v>
      </c>
      <c r="N25" s="117">
        <v>89.682539682539684</v>
      </c>
    </row>
    <row r="26" spans="1:14" x14ac:dyDescent="0.2">
      <c r="A26" s="116">
        <v>1029</v>
      </c>
      <c r="B26">
        <v>0</v>
      </c>
      <c r="C26" s="2">
        <v>3.1746031746031744</v>
      </c>
      <c r="D26" s="2">
        <v>0.99206349206349209</v>
      </c>
      <c r="E26" s="117">
        <v>95.833333333333329</v>
      </c>
      <c r="F26" s="2">
        <v>22.61904761904762</v>
      </c>
      <c r="G26" s="2">
        <v>1.7857142857142858</v>
      </c>
      <c r="H26" s="117">
        <v>75.595238095238102</v>
      </c>
      <c r="I26" s="2">
        <v>19.642857142857142</v>
      </c>
      <c r="J26" s="2">
        <v>0.79365079365079361</v>
      </c>
      <c r="K26" s="117">
        <v>79.563492063492063</v>
      </c>
      <c r="L26" s="2">
        <v>34.523809523809526</v>
      </c>
      <c r="M26" s="2">
        <v>3.1746031746031744</v>
      </c>
      <c r="N26" s="117">
        <v>62.301587301587304</v>
      </c>
    </row>
    <row r="27" spans="1:14" x14ac:dyDescent="0.2">
      <c r="A27" s="116">
        <v>1030</v>
      </c>
      <c r="B27">
        <v>0</v>
      </c>
      <c r="C27" s="2">
        <v>0.1984126984126984</v>
      </c>
      <c r="D27" s="2">
        <v>7.9365079365079367</v>
      </c>
      <c r="E27" s="117">
        <v>91.865079365079367</v>
      </c>
      <c r="F27" s="2">
        <v>1.1904761904761905</v>
      </c>
      <c r="G27" s="2">
        <v>10.515873015873016</v>
      </c>
      <c r="H27" s="117">
        <v>88.293650793650798</v>
      </c>
      <c r="I27" s="2">
        <v>0.79365079365079361</v>
      </c>
      <c r="J27" s="2">
        <v>10.912698412698413</v>
      </c>
      <c r="K27" s="117">
        <v>88.293650793650798</v>
      </c>
      <c r="L27" s="2">
        <v>0.79365079365079361</v>
      </c>
      <c r="M27" s="2">
        <v>10.515873015873016</v>
      </c>
      <c r="N27" s="117">
        <v>88.69047619047619</v>
      </c>
    </row>
    <row r="28" spans="1:14" x14ac:dyDescent="0.2">
      <c r="A28" s="116">
        <v>2001</v>
      </c>
      <c r="B28">
        <v>0</v>
      </c>
      <c r="C28" s="2">
        <v>0.1984126984126984</v>
      </c>
      <c r="D28" s="2">
        <v>7.5396825396825395</v>
      </c>
      <c r="E28" s="117">
        <v>92.261904761904759</v>
      </c>
      <c r="F28" s="2">
        <v>0.1984126984126984</v>
      </c>
      <c r="G28" s="2">
        <v>7.7380952380952381</v>
      </c>
      <c r="H28" s="117">
        <v>92.063492063492063</v>
      </c>
      <c r="I28" s="2">
        <v>0</v>
      </c>
      <c r="J28" s="2">
        <v>12.301587301587302</v>
      </c>
      <c r="K28" s="117">
        <v>87.698412698412696</v>
      </c>
      <c r="L28" s="2">
        <v>0.1984126984126984</v>
      </c>
      <c r="M28" s="2">
        <v>7.5396825396825395</v>
      </c>
      <c r="N28" s="117">
        <v>92.261904761904759</v>
      </c>
    </row>
    <row r="29" spans="1:14" x14ac:dyDescent="0.2">
      <c r="A29" s="116">
        <v>2002</v>
      </c>
      <c r="B29">
        <v>0</v>
      </c>
      <c r="C29" s="2">
        <v>0</v>
      </c>
      <c r="D29" s="2">
        <v>5.3571428571428568</v>
      </c>
      <c r="E29" s="117">
        <v>94.642857142857139</v>
      </c>
      <c r="F29" s="2">
        <v>0.3968253968253968</v>
      </c>
      <c r="G29" s="2">
        <v>6.5476190476190474</v>
      </c>
      <c r="H29" s="117">
        <v>93.055555555555557</v>
      </c>
      <c r="I29" s="2">
        <v>0</v>
      </c>
      <c r="J29" s="2">
        <v>5.3571428571428568</v>
      </c>
      <c r="K29" s="117">
        <v>94.642857142857139</v>
      </c>
      <c r="L29" s="2">
        <v>0</v>
      </c>
      <c r="M29" s="2">
        <v>5.9523809523809526</v>
      </c>
      <c r="N29" s="117">
        <v>94.047619047619051</v>
      </c>
    </row>
    <row r="30" spans="1:14" x14ac:dyDescent="0.2">
      <c r="A30" s="116">
        <v>2003</v>
      </c>
      <c r="B30">
        <v>0</v>
      </c>
      <c r="C30" s="2">
        <v>0.1984126984126984</v>
      </c>
      <c r="D30" s="2">
        <v>3.9682539682539684</v>
      </c>
      <c r="E30" s="117">
        <v>95.833333333333329</v>
      </c>
      <c r="F30" s="2">
        <v>1.3888888888888888</v>
      </c>
      <c r="G30" s="2">
        <v>8.7301587301587293</v>
      </c>
      <c r="H30" s="117">
        <v>89.88095238095238</v>
      </c>
      <c r="I30" s="2">
        <v>0.1984126984126984</v>
      </c>
      <c r="J30" s="2">
        <v>7.1428571428571432</v>
      </c>
      <c r="K30" s="117">
        <v>92.658730158730165</v>
      </c>
      <c r="L30" s="2">
        <v>1.7857142857142858</v>
      </c>
      <c r="M30" s="2">
        <v>9.5238095238095237</v>
      </c>
      <c r="N30" s="117">
        <v>88.69047619047619</v>
      </c>
    </row>
    <row r="31" spans="1:14" x14ac:dyDescent="0.2">
      <c r="A31" s="116">
        <v>2004</v>
      </c>
      <c r="B31">
        <v>1</v>
      </c>
      <c r="C31" s="2">
        <v>1.3888888888888888</v>
      </c>
      <c r="D31" s="2">
        <v>2.1825396825396823</v>
      </c>
      <c r="E31" s="117">
        <v>96.428571428571431</v>
      </c>
      <c r="F31" s="2">
        <v>1.1904761904761905</v>
      </c>
      <c r="G31" s="2">
        <v>3.7698412698412698</v>
      </c>
      <c r="H31" s="117">
        <v>95.039682539682545</v>
      </c>
      <c r="I31" s="2">
        <v>1.7857142857142858</v>
      </c>
      <c r="J31" s="2">
        <v>2.3809523809523809</v>
      </c>
      <c r="K31" s="117">
        <v>95.833333333333329</v>
      </c>
      <c r="L31" s="2">
        <v>0.59523809523809523</v>
      </c>
      <c r="M31" s="2">
        <v>2.3809523809523809</v>
      </c>
      <c r="N31" s="117">
        <v>97.023809523809518</v>
      </c>
    </row>
    <row r="32" spans="1:14" x14ac:dyDescent="0.2">
      <c r="A32" s="116">
        <v>2005</v>
      </c>
      <c r="B32">
        <v>0</v>
      </c>
      <c r="C32" s="2">
        <v>0</v>
      </c>
      <c r="D32" s="2">
        <v>7.7380952380952381</v>
      </c>
      <c r="E32" s="117">
        <v>92.261904761904759</v>
      </c>
      <c r="F32" s="2">
        <v>0</v>
      </c>
      <c r="G32" s="2">
        <v>7.1428571428571432</v>
      </c>
      <c r="H32" s="117">
        <v>92.857142857142861</v>
      </c>
      <c r="I32" s="2">
        <v>0</v>
      </c>
      <c r="J32" s="2">
        <v>7.5396825396825395</v>
      </c>
      <c r="K32" s="117">
        <v>92.460317460317455</v>
      </c>
      <c r="L32" s="2">
        <v>0</v>
      </c>
      <c r="M32" s="2">
        <v>6.1507936507936511</v>
      </c>
      <c r="N32" s="117">
        <v>93.849206349206355</v>
      </c>
    </row>
    <row r="33" spans="1:14" x14ac:dyDescent="0.2">
      <c r="A33" s="116">
        <v>2007</v>
      </c>
      <c r="B33">
        <v>0</v>
      </c>
      <c r="C33" s="2">
        <v>2.7777777777777777</v>
      </c>
      <c r="D33" s="2">
        <v>17.063492063492063</v>
      </c>
      <c r="E33" s="117">
        <v>80.158730158730165</v>
      </c>
      <c r="F33" s="2">
        <v>2.5793650793650795</v>
      </c>
      <c r="G33" s="2">
        <v>18.452380952380953</v>
      </c>
      <c r="H33" s="117">
        <v>78.968253968253961</v>
      </c>
      <c r="I33" s="2">
        <v>2.7777777777777777</v>
      </c>
      <c r="J33" s="2">
        <v>17.063492063492063</v>
      </c>
      <c r="K33" s="117">
        <v>80.158730158730165</v>
      </c>
      <c r="L33" s="2">
        <v>3.7698412698412698</v>
      </c>
      <c r="M33" s="2">
        <v>17.261904761904763</v>
      </c>
      <c r="N33" s="117">
        <v>78.968253968253961</v>
      </c>
    </row>
    <row r="34" spans="1:14" x14ac:dyDescent="0.2">
      <c r="A34" s="116">
        <v>2008</v>
      </c>
      <c r="B34">
        <v>0</v>
      </c>
      <c r="C34" s="2">
        <v>0.59523809523809523</v>
      </c>
      <c r="D34" s="2">
        <v>4.5634920634920633</v>
      </c>
      <c r="E34" s="117">
        <v>94.841269841269835</v>
      </c>
      <c r="F34" s="2">
        <v>0.59523809523809523</v>
      </c>
      <c r="G34" s="2">
        <v>4.5634920634920633</v>
      </c>
      <c r="H34" s="117">
        <v>94.841269841269835</v>
      </c>
      <c r="I34" s="2">
        <v>1.1904761904761905</v>
      </c>
      <c r="J34" s="2">
        <v>4.166666666666667</v>
      </c>
      <c r="K34" s="117">
        <v>94.642857142857139</v>
      </c>
      <c r="L34" s="2">
        <v>0.99206349206349209</v>
      </c>
      <c r="M34" s="2">
        <v>5.753968253968254</v>
      </c>
      <c r="N34" s="117">
        <v>93.253968253968253</v>
      </c>
    </row>
    <row r="35" spans="1:14" x14ac:dyDescent="0.2">
      <c r="A35" s="116">
        <v>2009</v>
      </c>
      <c r="B35">
        <v>1</v>
      </c>
      <c r="C35" s="2">
        <v>0</v>
      </c>
      <c r="D35" s="2">
        <v>4.7619047619047619</v>
      </c>
      <c r="E35" s="117">
        <v>95.238095238095241</v>
      </c>
      <c r="F35" s="2">
        <v>0.59523809523809523</v>
      </c>
      <c r="G35" s="2">
        <v>6.3492063492063489</v>
      </c>
      <c r="H35" s="117">
        <v>93.055555555555557</v>
      </c>
      <c r="I35" s="2">
        <v>0</v>
      </c>
      <c r="J35" s="2">
        <v>8.7301587301587293</v>
      </c>
      <c r="K35" s="117">
        <v>91.269841269841265</v>
      </c>
      <c r="L35" s="2">
        <v>0</v>
      </c>
      <c r="M35" s="2">
        <v>9.5238095238095237</v>
      </c>
      <c r="N35" s="117">
        <v>90.476190476190482</v>
      </c>
    </row>
    <row r="36" spans="1:14" x14ac:dyDescent="0.2">
      <c r="A36" s="116">
        <v>2010</v>
      </c>
      <c r="B36">
        <v>0</v>
      </c>
      <c r="C36" s="2">
        <v>1.1904761904761905</v>
      </c>
      <c r="D36" s="2">
        <v>5.1587301587301591</v>
      </c>
      <c r="E36" s="117">
        <v>93.650793650793645</v>
      </c>
      <c r="F36" s="2">
        <v>2.3809523809523809</v>
      </c>
      <c r="G36" s="2">
        <v>9.325396825396826</v>
      </c>
      <c r="H36" s="117">
        <v>88.293650793650798</v>
      </c>
      <c r="I36" s="2">
        <v>1.3888888888888888</v>
      </c>
      <c r="J36" s="2">
        <v>7.1428571428571432</v>
      </c>
      <c r="K36" s="117">
        <v>91.468253968253961</v>
      </c>
      <c r="L36" s="2">
        <v>1.9841269841269842</v>
      </c>
      <c r="M36" s="2">
        <v>7.5396825396825395</v>
      </c>
      <c r="N36" s="117">
        <v>90.476190476190482</v>
      </c>
    </row>
    <row r="37" spans="1:14" x14ac:dyDescent="0.2">
      <c r="A37" s="116">
        <v>2011</v>
      </c>
      <c r="B37">
        <v>0</v>
      </c>
      <c r="C37" s="2">
        <v>0.99206349206349209</v>
      </c>
      <c r="D37" s="2">
        <v>1.3888888888888888</v>
      </c>
      <c r="E37" s="117">
        <v>97.61904761904762</v>
      </c>
      <c r="F37" s="2">
        <v>5.753968253968254</v>
      </c>
      <c r="G37" s="2">
        <v>3.9682539682539684</v>
      </c>
      <c r="H37" s="117">
        <v>90.277777777777771</v>
      </c>
      <c r="I37" s="2">
        <v>7.7380952380952381</v>
      </c>
      <c r="J37" s="2">
        <v>3.1746031746031744</v>
      </c>
      <c r="K37" s="117">
        <v>89.087301587301582</v>
      </c>
      <c r="L37" s="2">
        <v>7.1428571428571432</v>
      </c>
      <c r="M37" s="2">
        <v>6.746031746031746</v>
      </c>
      <c r="N37" s="117">
        <v>86.111111111111114</v>
      </c>
    </row>
    <row r="38" spans="1:14" x14ac:dyDescent="0.2">
      <c r="A38" s="116">
        <v>2013</v>
      </c>
      <c r="B38">
        <v>0</v>
      </c>
      <c r="C38" s="2">
        <v>1.1904761904761905</v>
      </c>
      <c r="D38" s="2">
        <v>5.9523809523809526</v>
      </c>
      <c r="E38" s="117">
        <v>92.857142857142861</v>
      </c>
      <c r="F38" s="2">
        <v>0.79365079365079361</v>
      </c>
      <c r="G38" s="2">
        <v>7.3412698412698409</v>
      </c>
      <c r="H38" s="117">
        <v>91.865079365079367</v>
      </c>
      <c r="I38" s="2">
        <v>0.3968253968253968</v>
      </c>
      <c r="J38" s="2">
        <v>8.9285714285714288</v>
      </c>
      <c r="K38" s="117">
        <v>90.674603174603178</v>
      </c>
      <c r="L38" s="2">
        <v>0.3968253968253968</v>
      </c>
      <c r="M38" s="2">
        <v>8.3333333333333339</v>
      </c>
      <c r="N38" s="117">
        <v>91.269841269841265</v>
      </c>
    </row>
    <row r="39" spans="1:14" x14ac:dyDescent="0.2">
      <c r="A39" s="116">
        <v>2014</v>
      </c>
      <c r="B39">
        <v>0</v>
      </c>
      <c r="C39" s="2">
        <v>2.3809523809523809</v>
      </c>
      <c r="D39" s="2">
        <v>6.3492063492063489</v>
      </c>
      <c r="E39" s="117">
        <v>91.269841269841265</v>
      </c>
      <c r="F39" s="2">
        <v>2.1825396825396823</v>
      </c>
      <c r="G39" s="2">
        <v>6.1507936507936511</v>
      </c>
      <c r="H39" s="117">
        <v>91.666666666666671</v>
      </c>
      <c r="I39" s="2">
        <v>2.1825396825396823</v>
      </c>
      <c r="J39" s="2">
        <v>4.5634920634920633</v>
      </c>
      <c r="K39" s="117">
        <v>93.253968253968253</v>
      </c>
      <c r="L39" s="2">
        <v>1.9841269841269842</v>
      </c>
      <c r="M39" s="2">
        <v>5.5555555555555554</v>
      </c>
      <c r="N39" s="117">
        <v>92.460317460317455</v>
      </c>
    </row>
    <row r="40" spans="1:14" x14ac:dyDescent="0.2">
      <c r="A40" s="116">
        <v>2015</v>
      </c>
      <c r="B40">
        <v>0</v>
      </c>
      <c r="C40" s="2">
        <v>0.1984126984126984</v>
      </c>
      <c r="D40" s="2">
        <v>6.9444444444444446</v>
      </c>
      <c r="E40" s="117">
        <v>92.857142857142861</v>
      </c>
      <c r="F40" s="2">
        <v>0</v>
      </c>
      <c r="G40" s="2">
        <v>8.3333333333333339</v>
      </c>
      <c r="H40" s="117">
        <v>91.666666666666671</v>
      </c>
      <c r="I40" s="2">
        <v>0.1984126984126984</v>
      </c>
      <c r="J40" s="2">
        <v>10.119047619047619</v>
      </c>
      <c r="K40" s="117">
        <v>89.682539682539684</v>
      </c>
      <c r="L40" s="2">
        <v>0</v>
      </c>
      <c r="M40" s="2">
        <v>14.880952380952381</v>
      </c>
      <c r="N40" s="117">
        <v>85.11904761904762</v>
      </c>
    </row>
    <row r="41" spans="1:14" x14ac:dyDescent="0.2">
      <c r="A41" s="116">
        <v>2016</v>
      </c>
      <c r="B41">
        <v>0</v>
      </c>
      <c r="C41" s="2">
        <v>0.99206349206349209</v>
      </c>
      <c r="D41" s="2">
        <v>3.7698412698412698</v>
      </c>
      <c r="E41" s="117">
        <v>95.238095238095241</v>
      </c>
      <c r="F41" s="2">
        <v>2.1825396825396823</v>
      </c>
      <c r="G41" s="2">
        <v>5.9523809523809526</v>
      </c>
      <c r="H41" s="117">
        <v>91.865079365079367</v>
      </c>
      <c r="I41" s="2">
        <v>1.5873015873015872</v>
      </c>
      <c r="J41" s="2">
        <v>7.1428571428571432</v>
      </c>
      <c r="K41" s="117">
        <v>91.269841269841265</v>
      </c>
      <c r="L41" s="2">
        <v>1.3888888888888888</v>
      </c>
      <c r="M41" s="2">
        <v>6.3492063492063489</v>
      </c>
      <c r="N41" s="117">
        <v>92.261904761904759</v>
      </c>
    </row>
    <row r="42" spans="1:14" x14ac:dyDescent="0.2">
      <c r="A42" s="116">
        <v>2017</v>
      </c>
      <c r="B42">
        <v>1</v>
      </c>
      <c r="C42" s="2">
        <v>0.3968253968253968</v>
      </c>
      <c r="D42" s="2">
        <v>8.7301587301587293</v>
      </c>
      <c r="E42" s="117">
        <v>90.873015873015873</v>
      </c>
      <c r="F42" s="2">
        <v>0.1984126984126984</v>
      </c>
      <c r="G42" s="2">
        <v>9.7222222222222214</v>
      </c>
      <c r="H42" s="117">
        <v>90.079365079365076</v>
      </c>
      <c r="I42" s="2">
        <v>0.59523809523809523</v>
      </c>
      <c r="J42" s="2">
        <v>8.5317460317460316</v>
      </c>
      <c r="K42" s="117">
        <v>90.873015873015873</v>
      </c>
      <c r="L42" s="2">
        <v>0.99206349206349209</v>
      </c>
      <c r="M42" s="2">
        <v>7.3412698412698409</v>
      </c>
      <c r="N42" s="117">
        <v>91.666666666666671</v>
      </c>
    </row>
    <row r="43" spans="1:14" x14ac:dyDescent="0.2">
      <c r="A43" s="116">
        <v>2018</v>
      </c>
      <c r="B43">
        <v>0</v>
      </c>
      <c r="C43" s="2">
        <v>0.1984126984126984</v>
      </c>
      <c r="D43" s="2">
        <v>7.5396825396825395</v>
      </c>
      <c r="E43" s="117">
        <v>92.261904761904759</v>
      </c>
      <c r="F43" s="2">
        <v>0.1984126984126984</v>
      </c>
      <c r="G43" s="2">
        <v>11.111111111111111</v>
      </c>
      <c r="H43" s="117">
        <v>88.69047619047619</v>
      </c>
      <c r="I43" s="2">
        <v>0.3968253968253968</v>
      </c>
      <c r="J43" s="2">
        <v>11.706349206349206</v>
      </c>
      <c r="K43" s="117">
        <v>87.896825396825392</v>
      </c>
      <c r="L43" s="2">
        <v>0</v>
      </c>
      <c r="M43" s="2">
        <v>13.095238095238095</v>
      </c>
      <c r="N43" s="117">
        <v>86.904761904761898</v>
      </c>
    </row>
    <row r="44" spans="1:14" x14ac:dyDescent="0.2">
      <c r="A44" s="116">
        <v>2019</v>
      </c>
      <c r="B44">
        <v>1</v>
      </c>
      <c r="C44" s="2">
        <v>23.214285714285715</v>
      </c>
      <c r="D44" s="2">
        <v>8.5317460317460316</v>
      </c>
      <c r="E44" s="117">
        <v>68.253968253968253</v>
      </c>
      <c r="F44" s="2">
        <v>17.857142857142858</v>
      </c>
      <c r="G44" s="2">
        <v>5.9523809523809526</v>
      </c>
      <c r="H44" s="117">
        <v>76.19047619047619</v>
      </c>
      <c r="I44" s="2">
        <v>18.055555555555557</v>
      </c>
      <c r="J44" s="2">
        <v>9.1269841269841265</v>
      </c>
      <c r="K44" s="117">
        <v>72.817460317460316</v>
      </c>
      <c r="L44" s="2">
        <v>20.634920634920636</v>
      </c>
      <c r="M44" s="2">
        <v>7.9365079365079367</v>
      </c>
      <c r="N44" s="117">
        <v>71.428571428571431</v>
      </c>
    </row>
    <row r="45" spans="1:14" x14ac:dyDescent="0.2">
      <c r="A45" s="116">
        <v>2020</v>
      </c>
      <c r="B45">
        <v>1</v>
      </c>
      <c r="C45" s="2">
        <v>0.3968253968253968</v>
      </c>
      <c r="D45" s="2">
        <v>10.119047619047619</v>
      </c>
      <c r="E45" s="117">
        <v>89.484126984126988</v>
      </c>
      <c r="F45" s="2">
        <v>0.79365079365079361</v>
      </c>
      <c r="G45" s="2">
        <v>12.896825396825397</v>
      </c>
      <c r="H45" s="117">
        <v>86.30952380952381</v>
      </c>
      <c r="I45" s="2">
        <v>0.3968253968253968</v>
      </c>
      <c r="J45" s="2">
        <v>7.7380952380952381</v>
      </c>
      <c r="K45" s="117">
        <v>91.865079365079367</v>
      </c>
      <c r="L45" s="2">
        <v>0</v>
      </c>
      <c r="M45" s="2">
        <v>9.5238095238095237</v>
      </c>
      <c r="N45" s="117">
        <v>90.476190476190482</v>
      </c>
    </row>
    <row r="46" spans="1:14" x14ac:dyDescent="0.2">
      <c r="A46" s="116">
        <v>2021</v>
      </c>
      <c r="B46">
        <v>1</v>
      </c>
      <c r="C46" s="2">
        <v>3.1746031746031744</v>
      </c>
      <c r="D46" s="2">
        <v>23.80952380952381</v>
      </c>
      <c r="E46" s="117">
        <v>73.015873015873012</v>
      </c>
      <c r="F46" s="2">
        <v>2.5793650793650795</v>
      </c>
      <c r="G46" s="2">
        <v>25.595238095238095</v>
      </c>
      <c r="H46" s="117">
        <v>71.825396825396822</v>
      </c>
      <c r="I46" s="2">
        <v>1.9841269841269842</v>
      </c>
      <c r="J46" s="2">
        <v>10.515873015873016</v>
      </c>
      <c r="K46" s="117">
        <v>87.5</v>
      </c>
      <c r="L46" s="2">
        <v>1.9841269841269842</v>
      </c>
      <c r="M46" s="2">
        <v>8.1349206349206344</v>
      </c>
      <c r="N46" s="117">
        <v>89.88095238095238</v>
      </c>
    </row>
    <row r="47" spans="1:14" x14ac:dyDescent="0.2">
      <c r="A47" s="116">
        <v>2022</v>
      </c>
      <c r="B47">
        <v>0</v>
      </c>
      <c r="C47" s="2">
        <v>0.3968253968253968</v>
      </c>
      <c r="D47" s="2">
        <v>14.484126984126984</v>
      </c>
      <c r="E47" s="117">
        <v>85.11904761904762</v>
      </c>
      <c r="F47" s="2">
        <v>1.3888888888888888</v>
      </c>
      <c r="G47" s="2">
        <v>18.055555555555557</v>
      </c>
      <c r="H47" s="117">
        <v>80.555555555555557</v>
      </c>
      <c r="I47" s="2">
        <v>1.7857142857142858</v>
      </c>
      <c r="J47" s="2">
        <v>16.666666666666668</v>
      </c>
      <c r="K47" s="117">
        <v>81.547619047619051</v>
      </c>
      <c r="L47" s="2">
        <v>1.7857142857142858</v>
      </c>
      <c r="M47" s="2">
        <v>13.888888888888889</v>
      </c>
      <c r="N47" s="117">
        <v>84.325396825396822</v>
      </c>
    </row>
    <row r="48" spans="1:14" x14ac:dyDescent="0.2">
      <c r="A48" s="116">
        <v>2024</v>
      </c>
      <c r="B48">
        <v>0</v>
      </c>
      <c r="C48" s="2">
        <v>0.3968253968253968</v>
      </c>
      <c r="D48" s="2">
        <v>4.3650793650793647</v>
      </c>
      <c r="E48" s="117">
        <v>95.238095238095241</v>
      </c>
      <c r="F48" s="2">
        <v>0.1984126984126984</v>
      </c>
      <c r="G48" s="2">
        <v>3.9682539682539684</v>
      </c>
      <c r="H48" s="117">
        <v>95.833333333333329</v>
      </c>
      <c r="I48" s="2">
        <v>0.1984126984126984</v>
      </c>
      <c r="J48" s="2">
        <v>3.1746031746031744</v>
      </c>
      <c r="K48" s="117">
        <v>96.626984126984127</v>
      </c>
      <c r="L48" s="2">
        <v>0.59523809523809523</v>
      </c>
      <c r="M48" s="2">
        <v>4.5634920634920633</v>
      </c>
      <c r="N48" s="117">
        <v>94.841269841269835</v>
      </c>
    </row>
    <row r="49" spans="1:14" x14ac:dyDescent="0.2">
      <c r="A49" s="116">
        <v>2025</v>
      </c>
      <c r="B49">
        <v>0</v>
      </c>
      <c r="C49" s="2">
        <v>2.7777777777777777</v>
      </c>
      <c r="D49" s="2">
        <v>4.3650793650793647</v>
      </c>
      <c r="E49" s="117">
        <v>92.857142857142861</v>
      </c>
      <c r="F49" s="2">
        <v>2.5793650793650795</v>
      </c>
      <c r="G49" s="2">
        <v>3.373015873015873</v>
      </c>
      <c r="H49" s="117">
        <v>94.047619047619051</v>
      </c>
      <c r="I49" s="2">
        <v>2.9761904761904763</v>
      </c>
      <c r="J49" s="2">
        <v>6.746031746031746</v>
      </c>
      <c r="K49" s="117">
        <v>90.277777777777771</v>
      </c>
      <c r="L49" s="2">
        <v>1.3888888888888888</v>
      </c>
      <c r="M49" s="2">
        <v>6.3492063492063489</v>
      </c>
      <c r="N49" s="117">
        <v>92.261904761904759</v>
      </c>
    </row>
    <row r="50" spans="1:14" x14ac:dyDescent="0.2">
      <c r="A50" s="116">
        <v>2026</v>
      </c>
      <c r="B50">
        <v>0</v>
      </c>
      <c r="C50" s="2">
        <v>0.1984126984126984</v>
      </c>
      <c r="D50" s="2">
        <v>3.5714285714285716</v>
      </c>
      <c r="E50" s="117">
        <v>96.230158730158735</v>
      </c>
      <c r="F50" s="2">
        <v>0.3968253968253968</v>
      </c>
      <c r="G50" s="2">
        <v>7.3412698412698409</v>
      </c>
      <c r="H50" s="117">
        <v>92.261904761904759</v>
      </c>
      <c r="I50" s="2">
        <v>0</v>
      </c>
      <c r="J50" s="2">
        <v>7.9365079365079367</v>
      </c>
      <c r="K50" s="117">
        <v>92.063492063492063</v>
      </c>
      <c r="L50" s="2">
        <v>0.1984126984126984</v>
      </c>
      <c r="M50" s="2">
        <v>4.3650793650793647</v>
      </c>
      <c r="N50" s="117">
        <v>95.436507936507937</v>
      </c>
    </row>
    <row r="51" spans="1:14" x14ac:dyDescent="0.2">
      <c r="A51" s="116">
        <v>2027</v>
      </c>
      <c r="B51">
        <v>1</v>
      </c>
      <c r="C51" s="2">
        <v>0.59523809523809523</v>
      </c>
      <c r="D51" s="2">
        <v>4.7619047619047619</v>
      </c>
      <c r="E51" s="117">
        <v>94.642857142857139</v>
      </c>
      <c r="F51" s="2">
        <v>0.99206349206349209</v>
      </c>
      <c r="G51" s="2">
        <v>3.5714285714285716</v>
      </c>
      <c r="H51" s="117">
        <v>95.436507936507937</v>
      </c>
      <c r="I51" s="2">
        <v>0.1984126984126984</v>
      </c>
      <c r="J51" s="2">
        <v>4.9603174603174605</v>
      </c>
      <c r="K51" s="117">
        <v>94.841269841269835</v>
      </c>
      <c r="L51" s="2">
        <v>0.3968253968253968</v>
      </c>
      <c r="M51" s="2">
        <v>3.7698412698412698</v>
      </c>
      <c r="N51" s="117">
        <v>95.833333333333329</v>
      </c>
    </row>
    <row r="52" spans="1:14" x14ac:dyDescent="0.2">
      <c r="A52" s="116">
        <v>2028</v>
      </c>
      <c r="B52">
        <v>0</v>
      </c>
      <c r="C52" s="2">
        <v>2.1825396825396823</v>
      </c>
      <c r="D52" s="2">
        <v>1.5873015873015872</v>
      </c>
      <c r="E52" s="117">
        <v>96.230158730158735</v>
      </c>
      <c r="F52" s="2">
        <v>2.9761904761904763</v>
      </c>
      <c r="G52" s="2">
        <v>3.7698412698412698</v>
      </c>
      <c r="H52" s="117">
        <v>93.253968253968253</v>
      </c>
      <c r="I52" s="2">
        <v>5.1587301587301591</v>
      </c>
      <c r="J52" s="2">
        <v>1.9841269841269842</v>
      </c>
      <c r="K52" s="117">
        <v>92.857142857142861</v>
      </c>
      <c r="L52" s="2">
        <v>8.5317460317460316</v>
      </c>
      <c r="M52" s="2">
        <v>1.5873015873015872</v>
      </c>
      <c r="N52" s="117">
        <v>89.88095238095238</v>
      </c>
    </row>
    <row r="53" spans="1:14" x14ac:dyDescent="0.2">
      <c r="A53" s="116">
        <v>2029</v>
      </c>
      <c r="B53">
        <v>0</v>
      </c>
      <c r="C53" s="2">
        <v>2.5793650793650795</v>
      </c>
      <c r="D53" s="2">
        <v>4.166666666666667</v>
      </c>
      <c r="E53" s="117">
        <v>93.253968253968253</v>
      </c>
      <c r="F53" s="2">
        <v>3.9682539682539684</v>
      </c>
      <c r="G53" s="2">
        <v>9.5238095238095237</v>
      </c>
      <c r="H53" s="117">
        <v>86.507936507936506</v>
      </c>
      <c r="I53" s="2">
        <v>6.1507936507936511</v>
      </c>
      <c r="J53" s="2">
        <v>5.9523809523809526</v>
      </c>
      <c r="K53" s="117">
        <v>87.896825396825392</v>
      </c>
      <c r="L53" s="2">
        <v>4.7619047619047619</v>
      </c>
      <c r="M53" s="2">
        <v>10.912698412698413</v>
      </c>
      <c r="N53" s="117">
        <v>84.325396825396822</v>
      </c>
    </row>
    <row r="54" spans="1:14" x14ac:dyDescent="0.2">
      <c r="A54" s="116">
        <v>2030</v>
      </c>
      <c r="B54">
        <v>1</v>
      </c>
      <c r="C54" s="2">
        <v>0.59523809523809523</v>
      </c>
      <c r="D54" s="2">
        <v>6.3492063492063489</v>
      </c>
      <c r="E54" s="117">
        <v>93.055555555555557</v>
      </c>
      <c r="F54" s="2">
        <v>2.1825396825396823</v>
      </c>
      <c r="G54" s="2">
        <v>5.753968253968254</v>
      </c>
      <c r="H54" s="117">
        <v>92.063492063492063</v>
      </c>
      <c r="I54" s="2">
        <v>1.1904761904761905</v>
      </c>
      <c r="J54" s="2">
        <v>7.9365079365079367</v>
      </c>
      <c r="K54" s="117">
        <v>90.873015873015873</v>
      </c>
      <c r="L54" s="2">
        <v>2.7777777777777777</v>
      </c>
      <c r="M54" s="2">
        <v>6.746031746031746</v>
      </c>
      <c r="N54" s="117">
        <v>90.476190476190482</v>
      </c>
    </row>
    <row r="55" spans="1:14" x14ac:dyDescent="0.2">
      <c r="A55" s="116">
        <v>2032</v>
      </c>
      <c r="B55">
        <v>0</v>
      </c>
      <c r="C55" s="2">
        <v>0.79365079365079361</v>
      </c>
      <c r="D55" s="2">
        <v>3.7698412698412698</v>
      </c>
      <c r="E55" s="117">
        <v>95.436507936507937</v>
      </c>
      <c r="F55" s="2">
        <v>2.1825396825396823</v>
      </c>
      <c r="G55" s="2">
        <v>4.3650793650793647</v>
      </c>
      <c r="H55" s="117">
        <v>93.452380952380949</v>
      </c>
      <c r="I55" s="2">
        <v>1.1904761904761905</v>
      </c>
      <c r="J55" s="2">
        <v>5.9523809523809526</v>
      </c>
      <c r="K55" s="117">
        <v>92.857142857142861</v>
      </c>
      <c r="L55" s="2">
        <v>1.7857142857142858</v>
      </c>
      <c r="M55" s="2">
        <v>6.5476190476190474</v>
      </c>
      <c r="N55" s="117">
        <v>91.666666666666671</v>
      </c>
    </row>
    <row r="56" spans="1:14" x14ac:dyDescent="0.2">
      <c r="A56" s="116">
        <v>2033</v>
      </c>
      <c r="B56">
        <v>0</v>
      </c>
      <c r="C56" s="2">
        <v>0</v>
      </c>
      <c r="D56" s="2">
        <v>5.5555555555555554</v>
      </c>
      <c r="E56" s="117">
        <v>94.444444444444443</v>
      </c>
      <c r="F56" s="2">
        <v>0.1984126984126984</v>
      </c>
      <c r="G56" s="2">
        <v>5.3571428571428568</v>
      </c>
      <c r="H56" s="117">
        <v>94.444444444444443</v>
      </c>
      <c r="I56" s="2">
        <v>0.1984126984126984</v>
      </c>
      <c r="J56" s="2">
        <v>6.9444444444444446</v>
      </c>
      <c r="K56" s="117">
        <v>92.857142857142861</v>
      </c>
      <c r="L56" s="2">
        <v>0</v>
      </c>
      <c r="M56" s="2">
        <v>6.9444444444444446</v>
      </c>
      <c r="N56" s="117">
        <v>93.055555555555557</v>
      </c>
    </row>
    <row r="57" spans="1:14" x14ac:dyDescent="0.2">
      <c r="A57" s="116">
        <v>2034</v>
      </c>
      <c r="B57">
        <v>0</v>
      </c>
      <c r="C57" s="2">
        <v>1.3888888888888888</v>
      </c>
      <c r="D57" s="2">
        <v>2.5793650793650795</v>
      </c>
      <c r="E57" s="117">
        <v>96.031746031746039</v>
      </c>
      <c r="F57" s="2">
        <v>4.9603174603174605</v>
      </c>
      <c r="G57" s="2">
        <v>6.3492063492063489</v>
      </c>
      <c r="H57" s="117">
        <v>88.69047619047619</v>
      </c>
      <c r="I57" s="2">
        <v>2.9761904761904763</v>
      </c>
      <c r="J57" s="2">
        <v>11.30952380952381</v>
      </c>
      <c r="K57" s="117">
        <v>85.714285714285708</v>
      </c>
      <c r="L57" s="2">
        <v>3.7698412698412698</v>
      </c>
      <c r="M57" s="2">
        <v>9.1269841269841265</v>
      </c>
      <c r="N57" s="117">
        <v>87.103174603174608</v>
      </c>
    </row>
    <row r="58" spans="1:14" x14ac:dyDescent="0.2">
      <c r="A58" s="116">
        <v>2036</v>
      </c>
      <c r="B58">
        <v>0</v>
      </c>
      <c r="C58" s="2">
        <v>1.7857142857142858</v>
      </c>
      <c r="D58" s="2">
        <v>7.1428571428571432</v>
      </c>
      <c r="E58" s="117">
        <v>91.071428571428569</v>
      </c>
      <c r="F58" s="2">
        <v>1.3888888888888888</v>
      </c>
      <c r="G58" s="2">
        <v>6.746031746031746</v>
      </c>
      <c r="H58" s="117">
        <v>91.865079365079367</v>
      </c>
      <c r="I58" s="2">
        <v>1.1904761904761905</v>
      </c>
      <c r="J58" s="2">
        <v>11.706349206349206</v>
      </c>
      <c r="K58" s="117">
        <v>87.103174603174608</v>
      </c>
      <c r="L58" s="2">
        <v>0.3968253968253968</v>
      </c>
      <c r="M58" s="2">
        <v>9.1269841269841265</v>
      </c>
      <c r="N58" s="117">
        <v>90.476190476190482</v>
      </c>
    </row>
    <row r="59" spans="1:14" x14ac:dyDescent="0.2">
      <c r="A59" s="116">
        <v>2037</v>
      </c>
      <c r="B59">
        <v>0</v>
      </c>
      <c r="C59" s="2">
        <v>0.3968253968253968</v>
      </c>
      <c r="D59" s="2">
        <v>29.563492063492063</v>
      </c>
      <c r="E59" s="117">
        <v>70.039682539682545</v>
      </c>
      <c r="F59" s="2">
        <v>0.99206349206349209</v>
      </c>
      <c r="G59" s="2">
        <v>26.984126984126984</v>
      </c>
      <c r="H59" s="117">
        <v>72.023809523809518</v>
      </c>
      <c r="I59" s="2">
        <v>0.99206349206349209</v>
      </c>
      <c r="J59" s="2">
        <v>28.769841269841269</v>
      </c>
      <c r="K59" s="117">
        <v>70.238095238095241</v>
      </c>
      <c r="L59" s="2">
        <v>0.99206349206349209</v>
      </c>
      <c r="M59" s="2">
        <v>28.769841269841269</v>
      </c>
      <c r="N59" s="117">
        <v>70.238095238095241</v>
      </c>
    </row>
    <row r="60" spans="1:14" x14ac:dyDescent="0.2">
      <c r="A60" s="116">
        <v>2038</v>
      </c>
      <c r="B60">
        <v>0</v>
      </c>
      <c r="C60" s="2">
        <v>0.3968253968253968</v>
      </c>
      <c r="D60" s="2">
        <v>3.1746031746031744</v>
      </c>
      <c r="E60" s="117">
        <v>96.428571428571431</v>
      </c>
      <c r="F60" s="2">
        <v>0.3968253968253968</v>
      </c>
      <c r="G60" s="2">
        <v>5.1587301587301591</v>
      </c>
      <c r="H60" s="117">
        <v>94.444444444444443</v>
      </c>
      <c r="I60" s="2">
        <v>0</v>
      </c>
      <c r="J60" s="2">
        <v>3.5714285714285716</v>
      </c>
      <c r="K60" s="117">
        <v>96.428571428571431</v>
      </c>
      <c r="L60" s="2">
        <v>0.79365079365079361</v>
      </c>
      <c r="M60" s="2">
        <v>3.373015873015873</v>
      </c>
      <c r="N60" s="117">
        <v>95.833333333333329</v>
      </c>
    </row>
    <row r="61" spans="1:14" x14ac:dyDescent="0.2">
      <c r="A61" s="116">
        <v>2039</v>
      </c>
      <c r="B61">
        <v>0</v>
      </c>
      <c r="C61" s="2">
        <v>0.3968253968253968</v>
      </c>
      <c r="D61" s="2">
        <v>4.3650793650793647</v>
      </c>
      <c r="E61" s="117">
        <v>95.238095238095241</v>
      </c>
      <c r="F61" s="2">
        <v>0.99206349206349209</v>
      </c>
      <c r="G61" s="2">
        <v>8.9285714285714288</v>
      </c>
      <c r="H61" s="117">
        <v>90.079365079365076</v>
      </c>
      <c r="I61" s="2">
        <v>0.3968253968253968</v>
      </c>
      <c r="J61" s="2">
        <v>7.5396825396825395</v>
      </c>
      <c r="K61" s="117">
        <v>92.063492063492063</v>
      </c>
      <c r="L61" s="2">
        <v>1.3888888888888888</v>
      </c>
      <c r="M61" s="2">
        <v>6.9444444444444446</v>
      </c>
      <c r="N61" s="117">
        <v>91.666666666666671</v>
      </c>
    </row>
    <row r="62" spans="1:14" x14ac:dyDescent="0.2">
      <c r="A62" s="116">
        <v>2040</v>
      </c>
      <c r="B62">
        <v>1</v>
      </c>
      <c r="C62" s="2">
        <v>0.99206349206349209</v>
      </c>
      <c r="D62" s="2">
        <v>6.3492063492063489</v>
      </c>
      <c r="E62" s="117">
        <v>92.658730158730165</v>
      </c>
      <c r="F62" s="2">
        <v>0.79365079365079361</v>
      </c>
      <c r="G62" s="2">
        <v>8.3333333333333339</v>
      </c>
      <c r="H62" s="117">
        <v>90.873015873015873</v>
      </c>
      <c r="I62" s="2">
        <v>0.1984126984126984</v>
      </c>
      <c r="J62" s="2">
        <v>9.325396825396826</v>
      </c>
      <c r="K62" s="117">
        <v>90.476190476190482</v>
      </c>
      <c r="L62" s="2">
        <v>1.3888888888888888</v>
      </c>
      <c r="M62" s="2">
        <v>8.3333333333333339</v>
      </c>
      <c r="N62" s="117">
        <v>90.277777777777771</v>
      </c>
    </row>
    <row r="63" spans="1:14" x14ac:dyDescent="0.2">
      <c r="A63" s="116">
        <v>2041</v>
      </c>
      <c r="B63">
        <v>1</v>
      </c>
      <c r="C63" s="2">
        <v>5.3571428571428568</v>
      </c>
      <c r="D63" s="2">
        <v>5.3571428571428568</v>
      </c>
      <c r="E63" s="117">
        <v>89.285714285714292</v>
      </c>
      <c r="F63" s="2">
        <v>3.373015873015873</v>
      </c>
      <c r="G63" s="2">
        <v>8.9285714285714288</v>
      </c>
      <c r="H63" s="117">
        <v>87.698412698412696</v>
      </c>
      <c r="I63" s="2">
        <v>3.1746031746031744</v>
      </c>
      <c r="J63" s="2">
        <v>9.1269841269841265</v>
      </c>
      <c r="K63" s="117">
        <v>87.698412698412696</v>
      </c>
      <c r="L63" s="2">
        <v>5.5555555555555554</v>
      </c>
      <c r="M63" s="2">
        <v>14.484126984126984</v>
      </c>
      <c r="N63" s="117">
        <v>79.960317460317455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7.5" customWidth="1"/>
    <col min="2" max="2" width="11" bestFit="1" customWidth="1"/>
    <col min="3" max="3" width="11.5" bestFit="1" customWidth="1"/>
    <col min="4" max="4" width="11" bestFit="1" customWidth="1"/>
    <col min="5" max="5" width="11.5" bestFit="1" customWidth="1"/>
    <col min="6" max="6" width="9.5" bestFit="1" customWidth="1"/>
    <col min="7" max="7" width="10.1640625" bestFit="1" customWidth="1"/>
    <col min="8" max="8" width="14.83203125" bestFit="1" customWidth="1"/>
    <col min="9" max="9" width="15.5" bestFit="1" customWidth="1"/>
  </cols>
  <sheetData>
    <row r="1" spans="1:9" x14ac:dyDescent="0.2">
      <c r="A1" s="116" t="s">
        <v>538</v>
      </c>
      <c r="B1" s="114" t="s">
        <v>541</v>
      </c>
      <c r="C1" s="117" t="s">
        <v>542</v>
      </c>
      <c r="D1" s="114" t="s">
        <v>543</v>
      </c>
      <c r="E1" s="117" t="s">
        <v>544</v>
      </c>
      <c r="F1" s="114" t="s">
        <v>545</v>
      </c>
      <c r="G1" s="117" t="s">
        <v>546</v>
      </c>
      <c r="H1" s="114" t="s">
        <v>547</v>
      </c>
      <c r="I1" s="117" t="s">
        <v>548</v>
      </c>
    </row>
    <row r="2" spans="1:9" x14ac:dyDescent="0.2">
      <c r="A2" s="116">
        <v>1001</v>
      </c>
      <c r="B2" s="115">
        <v>322.92</v>
      </c>
      <c r="C2" s="118">
        <v>351.37</v>
      </c>
      <c r="D2" s="115">
        <v>345.55</v>
      </c>
      <c r="E2" s="118">
        <v>357.03</v>
      </c>
      <c r="F2" s="115">
        <v>338.06</v>
      </c>
      <c r="G2" s="118">
        <v>362</v>
      </c>
      <c r="H2" s="115">
        <v>351.14</v>
      </c>
      <c r="I2" s="118">
        <v>350.08</v>
      </c>
    </row>
    <row r="3" spans="1:9" x14ac:dyDescent="0.2">
      <c r="A3" s="116">
        <v>1002</v>
      </c>
      <c r="B3" s="115">
        <v>410.26</v>
      </c>
      <c r="C3" s="118">
        <v>463.71</v>
      </c>
      <c r="D3" s="115">
        <v>434.43</v>
      </c>
      <c r="E3" s="118">
        <v>483.8</v>
      </c>
      <c r="F3" s="115">
        <v>426.43</v>
      </c>
      <c r="G3" s="118">
        <v>461.24</v>
      </c>
      <c r="H3" s="115">
        <v>427.95</v>
      </c>
      <c r="I3" s="118">
        <v>471.29</v>
      </c>
    </row>
    <row r="4" spans="1:9" x14ac:dyDescent="0.2">
      <c r="A4" s="116">
        <v>1003</v>
      </c>
      <c r="B4" s="115">
        <v>441.67</v>
      </c>
      <c r="C4" s="118">
        <v>389.5</v>
      </c>
      <c r="D4" s="115">
        <v>369.91</v>
      </c>
      <c r="E4" s="118">
        <v>396.6</v>
      </c>
      <c r="F4" s="115">
        <v>387.12</v>
      </c>
      <c r="G4" s="118">
        <v>393.83</v>
      </c>
      <c r="H4" s="115">
        <v>353.17</v>
      </c>
      <c r="I4" s="118">
        <v>400.46</v>
      </c>
    </row>
    <row r="5" spans="1:9" x14ac:dyDescent="0.2">
      <c r="A5" s="116">
        <v>1004</v>
      </c>
      <c r="B5" s="115">
        <v>474.13</v>
      </c>
      <c r="C5" s="118">
        <v>471.09</v>
      </c>
      <c r="D5" s="115">
        <v>457.7</v>
      </c>
      <c r="E5" s="118">
        <v>459.93</v>
      </c>
      <c r="F5" s="115">
        <v>475.41</v>
      </c>
      <c r="G5" s="118">
        <v>467.81</v>
      </c>
      <c r="H5" s="115">
        <v>471.52</v>
      </c>
      <c r="I5" s="118">
        <v>452.14</v>
      </c>
    </row>
    <row r="6" spans="1:9" x14ac:dyDescent="0.2">
      <c r="A6" s="116">
        <v>1005</v>
      </c>
      <c r="B6" s="115">
        <v>469.74</v>
      </c>
      <c r="C6" s="118">
        <v>506.48</v>
      </c>
      <c r="D6" s="115">
        <v>491.03</v>
      </c>
      <c r="E6" s="118">
        <v>499.01</v>
      </c>
      <c r="F6" s="115">
        <v>432.89</v>
      </c>
      <c r="G6" s="118">
        <v>489.29</v>
      </c>
      <c r="H6" s="115">
        <v>466.91</v>
      </c>
      <c r="I6" s="118">
        <v>478.75</v>
      </c>
    </row>
    <row r="7" spans="1:9" x14ac:dyDescent="0.2">
      <c r="A7" s="116">
        <v>1006</v>
      </c>
      <c r="B7" s="115">
        <v>410.64</v>
      </c>
      <c r="C7" s="118">
        <v>438.9</v>
      </c>
      <c r="D7" s="115">
        <v>375.43</v>
      </c>
      <c r="E7" s="118">
        <v>430.47</v>
      </c>
      <c r="F7" s="115">
        <v>388</v>
      </c>
      <c r="G7" s="118">
        <v>421.5</v>
      </c>
      <c r="H7" s="115">
        <v>403.38</v>
      </c>
      <c r="I7" s="118">
        <v>413.83</v>
      </c>
    </row>
    <row r="8" spans="1:9" x14ac:dyDescent="0.2">
      <c r="A8" s="116">
        <v>1007</v>
      </c>
      <c r="B8" s="115">
        <v>452.52</v>
      </c>
      <c r="C8" s="118">
        <v>418.79</v>
      </c>
      <c r="D8" s="115">
        <v>435.76</v>
      </c>
      <c r="E8" s="118">
        <v>415.44</v>
      </c>
      <c r="F8" s="115">
        <v>401.77</v>
      </c>
      <c r="G8" s="118">
        <v>415.38</v>
      </c>
      <c r="H8" s="115">
        <v>411.62</v>
      </c>
      <c r="I8" s="118">
        <v>411.86</v>
      </c>
    </row>
    <row r="9" spans="1:9" x14ac:dyDescent="0.2">
      <c r="A9" s="116">
        <v>1009</v>
      </c>
      <c r="B9" s="115">
        <v>328.23</v>
      </c>
      <c r="C9" s="118">
        <v>382.1</v>
      </c>
      <c r="D9" s="115">
        <v>352.94</v>
      </c>
      <c r="E9" s="118">
        <v>374.59</v>
      </c>
      <c r="F9" s="115">
        <v>344.41</v>
      </c>
      <c r="G9" s="118">
        <v>386.63</v>
      </c>
      <c r="H9" s="115">
        <v>360.12</v>
      </c>
      <c r="I9" s="118">
        <v>374.18</v>
      </c>
    </row>
    <row r="10" spans="1:9" x14ac:dyDescent="0.2">
      <c r="A10" s="116">
        <v>1010</v>
      </c>
      <c r="B10" s="115">
        <v>426.75</v>
      </c>
      <c r="C10" s="118">
        <v>422.69</v>
      </c>
      <c r="D10" s="115">
        <v>426.87</v>
      </c>
      <c r="E10" s="118">
        <v>432.56</v>
      </c>
      <c r="F10" s="115">
        <v>414.39</v>
      </c>
      <c r="G10" s="118">
        <v>442.48</v>
      </c>
      <c r="H10" s="115">
        <v>443.06</v>
      </c>
      <c r="I10" s="118">
        <v>434.24</v>
      </c>
    </row>
    <row r="11" spans="1:9" x14ac:dyDescent="0.2">
      <c r="A11" s="116">
        <v>1011</v>
      </c>
      <c r="B11" s="115">
        <v>453.1</v>
      </c>
      <c r="C11" s="118">
        <v>558.61</v>
      </c>
      <c r="D11" s="115">
        <v>470.75</v>
      </c>
      <c r="E11" s="118">
        <v>524.54999999999995</v>
      </c>
      <c r="F11" s="115">
        <v>540.76</v>
      </c>
      <c r="G11" s="118">
        <v>511.62</v>
      </c>
      <c r="H11" s="115">
        <v>499.82</v>
      </c>
      <c r="I11" s="118">
        <v>491.53</v>
      </c>
    </row>
    <row r="12" spans="1:9" x14ac:dyDescent="0.2">
      <c r="A12" s="116">
        <v>1012</v>
      </c>
      <c r="B12" s="115">
        <v>472.79</v>
      </c>
      <c r="C12" s="118">
        <v>409.72</v>
      </c>
      <c r="D12" s="115">
        <v>446.65</v>
      </c>
      <c r="E12" s="118">
        <v>445.81</v>
      </c>
      <c r="F12" s="115">
        <v>427.65</v>
      </c>
      <c r="G12" s="118">
        <v>441.04</v>
      </c>
      <c r="H12" s="115">
        <v>470.07</v>
      </c>
      <c r="I12" s="118">
        <v>459.9</v>
      </c>
    </row>
    <row r="13" spans="1:9" x14ac:dyDescent="0.2">
      <c r="A13" s="116">
        <v>1013</v>
      </c>
      <c r="B13" s="115">
        <v>422.61</v>
      </c>
      <c r="C13" s="118">
        <v>445.02</v>
      </c>
      <c r="D13" s="115">
        <v>443.07</v>
      </c>
      <c r="E13" s="118">
        <v>454.27</v>
      </c>
      <c r="F13" s="115">
        <v>458.56</v>
      </c>
      <c r="G13" s="118">
        <v>447.12</v>
      </c>
      <c r="H13" s="115">
        <v>448.69</v>
      </c>
      <c r="I13" s="118">
        <v>452.03</v>
      </c>
    </row>
    <row r="14" spans="1:9" x14ac:dyDescent="0.2">
      <c r="A14" s="116">
        <v>1014</v>
      </c>
      <c r="B14" s="115">
        <v>355.7</v>
      </c>
      <c r="C14" s="118">
        <v>423.5</v>
      </c>
      <c r="D14" s="115">
        <v>400.95</v>
      </c>
      <c r="E14" s="118">
        <v>412.9</v>
      </c>
      <c r="F14" s="115">
        <v>397.53</v>
      </c>
      <c r="G14" s="118">
        <v>426.02</v>
      </c>
      <c r="H14" s="115">
        <v>390.58</v>
      </c>
      <c r="I14" s="118">
        <v>403.45</v>
      </c>
    </row>
    <row r="15" spans="1:9" x14ac:dyDescent="0.2">
      <c r="A15" s="116">
        <v>1015</v>
      </c>
      <c r="B15" s="115">
        <v>465.14</v>
      </c>
      <c r="C15" s="118">
        <v>433.37</v>
      </c>
      <c r="D15" s="115">
        <v>431.22</v>
      </c>
      <c r="E15" s="118">
        <v>466.53</v>
      </c>
      <c r="F15" s="115">
        <v>446</v>
      </c>
      <c r="G15" s="118">
        <v>467.1</v>
      </c>
      <c r="H15" s="115">
        <v>404.88</v>
      </c>
      <c r="I15" s="118">
        <v>483.56</v>
      </c>
    </row>
    <row r="16" spans="1:9" x14ac:dyDescent="0.2">
      <c r="A16" s="116">
        <v>1016</v>
      </c>
      <c r="B16" s="115">
        <v>425.39</v>
      </c>
      <c r="C16" s="118">
        <v>429.08</v>
      </c>
      <c r="D16" s="115">
        <v>434.25</v>
      </c>
      <c r="E16" s="118">
        <v>441.64</v>
      </c>
      <c r="F16" s="115">
        <v>421.91</v>
      </c>
      <c r="G16" s="118">
        <v>430.72</v>
      </c>
      <c r="H16" s="115">
        <v>419.7</v>
      </c>
      <c r="I16" s="118">
        <v>440.92</v>
      </c>
    </row>
    <row r="17" spans="1:9" x14ac:dyDescent="0.2">
      <c r="A17" s="116">
        <v>1017</v>
      </c>
      <c r="B17" s="115">
        <v>392</v>
      </c>
      <c r="C17" s="118">
        <v>401.57</v>
      </c>
      <c r="D17" s="115">
        <v>383.22</v>
      </c>
      <c r="E17" s="118">
        <v>415.01</v>
      </c>
      <c r="F17" s="115">
        <v>377.81</v>
      </c>
      <c r="G17" s="118">
        <v>412.69</v>
      </c>
      <c r="H17" s="115">
        <v>380.13</v>
      </c>
      <c r="I17" s="118">
        <v>419.39</v>
      </c>
    </row>
    <row r="18" spans="1:9" x14ac:dyDescent="0.2">
      <c r="A18" s="116">
        <v>1018</v>
      </c>
      <c r="B18" s="115">
        <v>427.17</v>
      </c>
      <c r="C18" s="118">
        <v>415.21</v>
      </c>
      <c r="D18" s="115">
        <v>420.76</v>
      </c>
      <c r="E18" s="118">
        <v>429.84</v>
      </c>
      <c r="F18" s="115">
        <v>380.45</v>
      </c>
      <c r="G18" s="118">
        <v>414.89</v>
      </c>
      <c r="H18" s="115">
        <v>391.22</v>
      </c>
      <c r="I18" s="118">
        <v>416.64</v>
      </c>
    </row>
    <row r="19" spans="1:9" x14ac:dyDescent="0.2">
      <c r="A19" s="116">
        <v>1021</v>
      </c>
      <c r="B19" s="115">
        <v>361.46</v>
      </c>
      <c r="C19" s="118">
        <v>405.22</v>
      </c>
      <c r="D19" s="115">
        <v>383.66</v>
      </c>
      <c r="E19" s="118">
        <v>410.89</v>
      </c>
      <c r="F19" s="115">
        <v>376.05</v>
      </c>
      <c r="G19" s="118">
        <v>409.92</v>
      </c>
      <c r="H19" s="115">
        <v>372.62</v>
      </c>
      <c r="I19" s="118">
        <v>405.56</v>
      </c>
    </row>
    <row r="20" spans="1:9" x14ac:dyDescent="0.2">
      <c r="A20" s="116">
        <v>1022</v>
      </c>
      <c r="B20" s="115">
        <v>398.76</v>
      </c>
      <c r="C20" s="118">
        <v>400.6</v>
      </c>
      <c r="D20" s="115">
        <v>403.53</v>
      </c>
      <c r="E20" s="118">
        <v>425.96</v>
      </c>
      <c r="F20" s="115">
        <v>405.75</v>
      </c>
      <c r="G20" s="118">
        <v>421.21</v>
      </c>
      <c r="H20" s="115">
        <v>407.79</v>
      </c>
      <c r="I20" s="118">
        <v>433.99</v>
      </c>
    </row>
    <row r="21" spans="1:9" x14ac:dyDescent="0.2">
      <c r="A21" s="116">
        <v>1023</v>
      </c>
      <c r="B21" s="115">
        <v>479.69</v>
      </c>
      <c r="C21" s="118">
        <v>454.16</v>
      </c>
      <c r="D21" s="115">
        <v>490.26</v>
      </c>
      <c r="E21" s="118">
        <v>468.31</v>
      </c>
      <c r="F21" s="115">
        <v>437.67</v>
      </c>
      <c r="G21" s="118">
        <v>482.88</v>
      </c>
      <c r="H21" s="115">
        <v>494.77</v>
      </c>
      <c r="I21" s="118">
        <v>477.89</v>
      </c>
    </row>
    <row r="22" spans="1:9" x14ac:dyDescent="0.2">
      <c r="A22" s="116">
        <v>1024</v>
      </c>
      <c r="B22" s="115">
        <v>483.69</v>
      </c>
      <c r="C22" s="118">
        <v>463.44</v>
      </c>
      <c r="D22" s="115">
        <v>482</v>
      </c>
      <c r="E22" s="118">
        <v>481.66</v>
      </c>
      <c r="F22" s="115">
        <v>523</v>
      </c>
      <c r="G22" s="118">
        <v>471.38</v>
      </c>
      <c r="H22" s="115">
        <v>493.24</v>
      </c>
      <c r="I22" s="118">
        <v>482.46</v>
      </c>
    </row>
    <row r="23" spans="1:9" x14ac:dyDescent="0.2">
      <c r="A23" s="116">
        <v>1025</v>
      </c>
      <c r="B23" s="115">
        <v>467.09</v>
      </c>
      <c r="C23" s="118">
        <v>488.53</v>
      </c>
      <c r="D23" s="115">
        <v>446.36</v>
      </c>
      <c r="E23" s="118">
        <v>474.78</v>
      </c>
      <c r="F23" s="115">
        <v>451.94</v>
      </c>
      <c r="G23" s="118">
        <v>472.04</v>
      </c>
      <c r="H23" s="115">
        <v>410</v>
      </c>
      <c r="I23" s="118">
        <v>454.94</v>
      </c>
    </row>
    <row r="24" spans="1:9" x14ac:dyDescent="0.2">
      <c r="A24" s="116">
        <v>1026</v>
      </c>
      <c r="B24" s="115">
        <v>433</v>
      </c>
      <c r="C24" s="118">
        <v>445.63</v>
      </c>
      <c r="D24" s="115">
        <v>462.33</v>
      </c>
      <c r="E24" s="118">
        <v>466.6</v>
      </c>
      <c r="F24" s="115">
        <v>474.13</v>
      </c>
      <c r="G24" s="118">
        <v>475.01</v>
      </c>
      <c r="H24" s="115">
        <v>473</v>
      </c>
      <c r="I24" s="118">
        <v>484.83</v>
      </c>
    </row>
    <row r="25" spans="1:9" x14ac:dyDescent="0.2">
      <c r="A25" s="116">
        <v>1028</v>
      </c>
      <c r="B25" s="115">
        <v>489.69</v>
      </c>
      <c r="C25" s="118">
        <v>463.35</v>
      </c>
      <c r="D25" s="115">
        <v>472.4</v>
      </c>
      <c r="E25" s="118">
        <v>488.4</v>
      </c>
      <c r="F25" s="115">
        <v>449.48</v>
      </c>
      <c r="G25" s="118">
        <v>468.72</v>
      </c>
      <c r="H25" s="115">
        <v>457.04</v>
      </c>
      <c r="I25" s="118">
        <v>483.62</v>
      </c>
    </row>
    <row r="26" spans="1:9" x14ac:dyDescent="0.2">
      <c r="A26" s="116">
        <v>1029</v>
      </c>
      <c r="B26" s="115">
        <v>549.79999999999995</v>
      </c>
      <c r="C26" s="118">
        <v>565.64</v>
      </c>
      <c r="D26" s="115">
        <v>558.11</v>
      </c>
      <c r="E26" s="118">
        <v>580.02</v>
      </c>
      <c r="F26" s="115">
        <v>640.5</v>
      </c>
      <c r="G26" s="118">
        <v>564.70000000000005</v>
      </c>
      <c r="H26" s="115">
        <v>552.19000000000005</v>
      </c>
      <c r="I26" s="118">
        <v>575.32000000000005</v>
      </c>
    </row>
    <row r="27" spans="1:9" x14ac:dyDescent="0.2">
      <c r="A27" s="116">
        <v>1030</v>
      </c>
      <c r="B27" s="115">
        <v>454.43</v>
      </c>
      <c r="C27" s="118">
        <v>422.24</v>
      </c>
      <c r="D27" s="115">
        <v>437.17</v>
      </c>
      <c r="E27" s="118">
        <v>428.15</v>
      </c>
      <c r="F27" s="115">
        <v>444.67</v>
      </c>
      <c r="G27" s="118">
        <v>437.93</v>
      </c>
      <c r="H27" s="115">
        <v>451.36</v>
      </c>
      <c r="I27" s="118">
        <v>430.46</v>
      </c>
    </row>
    <row r="28" spans="1:9" x14ac:dyDescent="0.2">
      <c r="A28" s="116">
        <v>2001</v>
      </c>
      <c r="B28" s="115">
        <v>377.87</v>
      </c>
      <c r="C28" s="118">
        <v>405.41</v>
      </c>
      <c r="D28" s="115">
        <v>398.38</v>
      </c>
      <c r="E28" s="118">
        <v>413.42</v>
      </c>
      <c r="F28" s="115">
        <v>393.97</v>
      </c>
      <c r="G28" s="118">
        <v>425.07</v>
      </c>
      <c r="H28" s="115">
        <v>387.74</v>
      </c>
      <c r="I28" s="118">
        <v>427.05</v>
      </c>
    </row>
    <row r="29" spans="1:9" x14ac:dyDescent="0.2">
      <c r="A29" s="116">
        <v>2002</v>
      </c>
      <c r="B29" s="115">
        <v>450.85</v>
      </c>
      <c r="C29" s="118">
        <v>468.19</v>
      </c>
      <c r="D29" s="115">
        <v>466.27</v>
      </c>
      <c r="E29" s="118">
        <v>460.73</v>
      </c>
      <c r="F29" s="115">
        <v>443.22</v>
      </c>
      <c r="G29" s="118">
        <v>460.93</v>
      </c>
      <c r="H29" s="115">
        <v>466.83</v>
      </c>
      <c r="I29" s="118">
        <v>454.64</v>
      </c>
    </row>
    <row r="30" spans="1:9" x14ac:dyDescent="0.2">
      <c r="A30" s="116">
        <v>2003</v>
      </c>
      <c r="B30" s="115">
        <v>396.65</v>
      </c>
      <c r="C30" s="118">
        <v>401.83</v>
      </c>
      <c r="D30" s="115">
        <v>400.61</v>
      </c>
      <c r="E30" s="118">
        <v>421.24</v>
      </c>
      <c r="F30" s="115">
        <v>386.92</v>
      </c>
      <c r="G30" s="118">
        <v>407.91</v>
      </c>
      <c r="H30" s="115">
        <v>336.56</v>
      </c>
      <c r="I30" s="118">
        <v>429.08</v>
      </c>
    </row>
    <row r="31" spans="1:9" x14ac:dyDescent="0.2">
      <c r="A31" s="116">
        <v>2004</v>
      </c>
      <c r="B31" s="115">
        <v>455.73</v>
      </c>
      <c r="C31" s="118">
        <v>518.73</v>
      </c>
      <c r="D31" s="115">
        <v>460.11</v>
      </c>
      <c r="E31" s="118">
        <v>507.71</v>
      </c>
      <c r="F31" s="115">
        <v>406.5</v>
      </c>
      <c r="G31" s="118">
        <v>520.55999999999995</v>
      </c>
      <c r="H31" s="115">
        <v>412.17</v>
      </c>
      <c r="I31" s="118">
        <v>502.56</v>
      </c>
    </row>
    <row r="32" spans="1:9" x14ac:dyDescent="0.2">
      <c r="A32" s="116">
        <v>2005</v>
      </c>
      <c r="B32" s="115">
        <v>397.15</v>
      </c>
      <c r="C32" s="118">
        <v>440.13</v>
      </c>
      <c r="D32" s="115">
        <v>395.83</v>
      </c>
      <c r="E32" s="118">
        <v>428.68</v>
      </c>
      <c r="F32" s="115">
        <v>408</v>
      </c>
      <c r="G32" s="118">
        <v>434.32</v>
      </c>
      <c r="H32" s="115">
        <v>397.77</v>
      </c>
      <c r="I32" s="118">
        <v>418.66</v>
      </c>
    </row>
    <row r="33" spans="1:9" x14ac:dyDescent="0.2">
      <c r="A33" s="116">
        <v>2007</v>
      </c>
      <c r="B33" s="115">
        <v>468.51</v>
      </c>
      <c r="C33" s="118">
        <v>471.05</v>
      </c>
      <c r="D33" s="115">
        <v>463.87</v>
      </c>
      <c r="E33" s="118">
        <v>474.8</v>
      </c>
      <c r="F33" s="115">
        <v>463.42</v>
      </c>
      <c r="G33" s="118">
        <v>466.19</v>
      </c>
      <c r="H33" s="115">
        <v>488.75</v>
      </c>
      <c r="I33" s="118">
        <v>470.32</v>
      </c>
    </row>
    <row r="34" spans="1:9" x14ac:dyDescent="0.2">
      <c r="A34" s="116">
        <v>2008</v>
      </c>
      <c r="B34" s="115">
        <v>521.04</v>
      </c>
      <c r="C34" s="118">
        <v>459.44</v>
      </c>
      <c r="D34" s="115">
        <v>510.74</v>
      </c>
      <c r="E34" s="118">
        <v>469.56</v>
      </c>
      <c r="F34" s="115">
        <v>520.95000000000005</v>
      </c>
      <c r="G34" s="118">
        <v>474.58</v>
      </c>
      <c r="H34" s="115">
        <v>548.76</v>
      </c>
      <c r="I34" s="118">
        <v>477.52</v>
      </c>
    </row>
    <row r="35" spans="1:9" x14ac:dyDescent="0.2">
      <c r="A35" s="116">
        <v>2009</v>
      </c>
      <c r="B35" s="115">
        <v>470.29</v>
      </c>
      <c r="C35" s="118">
        <v>483.33</v>
      </c>
      <c r="D35" s="115">
        <v>472.47</v>
      </c>
      <c r="E35" s="118">
        <v>479.63</v>
      </c>
      <c r="F35" s="115">
        <v>444.89</v>
      </c>
      <c r="G35" s="118">
        <v>478.2</v>
      </c>
      <c r="H35" s="115">
        <v>456.06</v>
      </c>
      <c r="I35" s="118">
        <v>472.74</v>
      </c>
    </row>
    <row r="36" spans="1:9" x14ac:dyDescent="0.2">
      <c r="A36" s="116">
        <v>2010</v>
      </c>
      <c r="B36" s="115">
        <v>479.96</v>
      </c>
      <c r="C36" s="118">
        <v>519.61</v>
      </c>
      <c r="D36" s="115">
        <v>540.38</v>
      </c>
      <c r="E36" s="118">
        <v>546.4</v>
      </c>
      <c r="F36" s="115">
        <v>498.83</v>
      </c>
      <c r="G36" s="118">
        <v>509.96</v>
      </c>
      <c r="H36" s="115">
        <v>457.11</v>
      </c>
      <c r="I36" s="118">
        <v>542.12</v>
      </c>
    </row>
    <row r="37" spans="1:9" x14ac:dyDescent="0.2">
      <c r="A37" s="116">
        <v>2011</v>
      </c>
      <c r="B37" s="115">
        <v>355.43</v>
      </c>
      <c r="C37" s="118">
        <v>445.63</v>
      </c>
      <c r="D37" s="115">
        <v>394.65</v>
      </c>
      <c r="E37" s="118">
        <v>435.65</v>
      </c>
      <c r="F37" s="115">
        <v>400.88</v>
      </c>
      <c r="G37" s="118">
        <v>432.25</v>
      </c>
      <c r="H37" s="115">
        <v>411</v>
      </c>
      <c r="I37" s="118">
        <v>415.5</v>
      </c>
    </row>
    <row r="38" spans="1:9" x14ac:dyDescent="0.2">
      <c r="A38" s="116">
        <v>2013</v>
      </c>
      <c r="B38" s="115">
        <v>389.2</v>
      </c>
      <c r="C38" s="118">
        <v>425.71</v>
      </c>
      <c r="D38" s="115">
        <v>395.73</v>
      </c>
      <c r="E38" s="118">
        <v>425.67</v>
      </c>
      <c r="F38" s="115">
        <v>399.2</v>
      </c>
      <c r="G38" s="118">
        <v>430.35</v>
      </c>
      <c r="H38" s="115">
        <v>387.48</v>
      </c>
      <c r="I38" s="118">
        <v>429.39</v>
      </c>
    </row>
    <row r="39" spans="1:9" x14ac:dyDescent="0.2">
      <c r="A39" s="116">
        <v>2014</v>
      </c>
      <c r="B39" s="115">
        <v>506.56</v>
      </c>
      <c r="C39" s="118">
        <v>530.04999999999995</v>
      </c>
      <c r="D39" s="115">
        <v>539.32000000000005</v>
      </c>
      <c r="E39" s="118">
        <v>529.24</v>
      </c>
      <c r="F39" s="115">
        <v>592.48</v>
      </c>
      <c r="G39" s="118">
        <v>503.01</v>
      </c>
      <c r="H39" s="115">
        <v>565.57000000000005</v>
      </c>
      <c r="I39" s="118">
        <v>510.63</v>
      </c>
    </row>
    <row r="40" spans="1:9" x14ac:dyDescent="0.2">
      <c r="A40" s="116">
        <v>2015</v>
      </c>
      <c r="B40" s="115">
        <v>472.14</v>
      </c>
      <c r="C40" s="118">
        <v>479.91</v>
      </c>
      <c r="D40" s="115">
        <v>472.83</v>
      </c>
      <c r="E40" s="118">
        <v>480.4</v>
      </c>
      <c r="F40" s="115">
        <v>466.37</v>
      </c>
      <c r="G40" s="118">
        <v>492.66</v>
      </c>
      <c r="H40" s="115">
        <v>450.77</v>
      </c>
      <c r="I40" s="118">
        <v>479.23</v>
      </c>
    </row>
    <row r="41" spans="1:9" x14ac:dyDescent="0.2">
      <c r="A41" s="116">
        <v>2016</v>
      </c>
      <c r="B41" s="115">
        <v>553.32000000000005</v>
      </c>
      <c r="C41" s="118">
        <v>541.80999999999995</v>
      </c>
      <c r="D41" s="115">
        <v>534.70000000000005</v>
      </c>
      <c r="E41" s="118">
        <v>557.6</v>
      </c>
      <c r="F41" s="115">
        <v>538.22</v>
      </c>
      <c r="G41" s="118">
        <v>562.92999999999995</v>
      </c>
      <c r="H41" s="115">
        <v>517.88</v>
      </c>
      <c r="I41" s="118">
        <v>541.76</v>
      </c>
    </row>
    <row r="42" spans="1:9" x14ac:dyDescent="0.2">
      <c r="A42" s="116">
        <v>2017</v>
      </c>
      <c r="B42" s="115">
        <v>409.48</v>
      </c>
      <c r="C42" s="118">
        <v>446.38</v>
      </c>
      <c r="D42" s="115">
        <v>420.24</v>
      </c>
      <c r="E42" s="118">
        <v>439.66</v>
      </c>
      <c r="F42" s="115">
        <v>407.95</v>
      </c>
      <c r="G42" s="118">
        <v>443.24</v>
      </c>
      <c r="H42" s="115">
        <v>393.65</v>
      </c>
      <c r="I42" s="118">
        <v>430.39</v>
      </c>
    </row>
    <row r="43" spans="1:9" x14ac:dyDescent="0.2">
      <c r="A43" s="116">
        <v>2018</v>
      </c>
      <c r="B43" s="115">
        <v>398.42</v>
      </c>
      <c r="C43" s="118">
        <v>414.01</v>
      </c>
      <c r="D43" s="115">
        <v>414.2</v>
      </c>
      <c r="E43" s="118">
        <v>424.46</v>
      </c>
      <c r="F43" s="115">
        <v>408.78</v>
      </c>
      <c r="G43" s="118">
        <v>426.39</v>
      </c>
      <c r="H43" s="115">
        <v>402.97</v>
      </c>
      <c r="I43" s="118">
        <v>433.18</v>
      </c>
    </row>
    <row r="44" spans="1:9" x14ac:dyDescent="0.2">
      <c r="A44" s="116">
        <v>2019</v>
      </c>
      <c r="B44" s="115">
        <v>459.7</v>
      </c>
      <c r="C44" s="118">
        <v>532.62</v>
      </c>
      <c r="D44" s="115">
        <v>473.53</v>
      </c>
      <c r="E44" s="118">
        <v>515.89</v>
      </c>
      <c r="F44" s="115">
        <v>473.93</v>
      </c>
      <c r="G44" s="118">
        <v>491.18</v>
      </c>
      <c r="H44" s="115">
        <v>447.7</v>
      </c>
      <c r="I44" s="118">
        <v>489.26</v>
      </c>
    </row>
    <row r="45" spans="1:9" x14ac:dyDescent="0.2">
      <c r="A45" s="116">
        <v>2020</v>
      </c>
      <c r="B45" s="115">
        <v>451.69</v>
      </c>
      <c r="C45" s="118">
        <v>454.45</v>
      </c>
      <c r="D45" s="115">
        <v>469.72</v>
      </c>
      <c r="E45" s="118">
        <v>457.81</v>
      </c>
      <c r="F45" s="115">
        <v>471.9</v>
      </c>
      <c r="G45" s="118">
        <v>462.67</v>
      </c>
      <c r="H45" s="115">
        <v>473.73</v>
      </c>
      <c r="I45" s="118">
        <v>462.71</v>
      </c>
    </row>
    <row r="46" spans="1:9" x14ac:dyDescent="0.2">
      <c r="A46" s="116">
        <v>2021</v>
      </c>
      <c r="B46" s="115">
        <v>401.12</v>
      </c>
      <c r="C46" s="118">
        <v>482.32</v>
      </c>
      <c r="D46" s="115">
        <v>402.95</v>
      </c>
      <c r="E46" s="118">
        <v>453.21</v>
      </c>
      <c r="F46" s="115">
        <v>426.3</v>
      </c>
      <c r="G46" s="118">
        <v>459.23</v>
      </c>
      <c r="H46" s="115">
        <v>421.95</v>
      </c>
      <c r="I46" s="118">
        <v>443.2</v>
      </c>
    </row>
    <row r="47" spans="1:9" x14ac:dyDescent="0.2">
      <c r="A47" s="116">
        <v>2022</v>
      </c>
      <c r="B47" s="115">
        <v>362.75</v>
      </c>
      <c r="C47" s="118">
        <v>399.1</v>
      </c>
      <c r="D47" s="115">
        <v>387.04</v>
      </c>
      <c r="E47" s="118">
        <v>406.56</v>
      </c>
      <c r="F47" s="115">
        <v>384.07</v>
      </c>
      <c r="G47" s="118">
        <v>411.65</v>
      </c>
      <c r="H47" s="115">
        <v>405.6</v>
      </c>
      <c r="I47" s="118">
        <v>410.41</v>
      </c>
    </row>
    <row r="48" spans="1:9" x14ac:dyDescent="0.2">
      <c r="A48" s="116">
        <v>2024</v>
      </c>
      <c r="B48" s="115">
        <v>411.82</v>
      </c>
      <c r="C48" s="118">
        <v>460.52</v>
      </c>
      <c r="D48" s="115">
        <v>428.6</v>
      </c>
      <c r="E48" s="118">
        <v>446.62</v>
      </c>
      <c r="F48" s="115">
        <v>400.06</v>
      </c>
      <c r="G48" s="118">
        <v>449.74</v>
      </c>
      <c r="H48" s="115">
        <v>394.48</v>
      </c>
      <c r="I48" s="118">
        <v>440.05</v>
      </c>
    </row>
    <row r="49" spans="1:9" x14ac:dyDescent="0.2">
      <c r="A49" s="116">
        <v>2025</v>
      </c>
      <c r="B49" s="115">
        <v>515.82000000000005</v>
      </c>
      <c r="C49" s="118">
        <v>569.39</v>
      </c>
      <c r="D49" s="115">
        <v>547.12</v>
      </c>
      <c r="E49" s="118">
        <v>560.66</v>
      </c>
      <c r="F49" s="115">
        <v>531.12</v>
      </c>
      <c r="G49" s="118">
        <v>548.61</v>
      </c>
      <c r="H49" s="115">
        <v>504.03</v>
      </c>
      <c r="I49" s="118">
        <v>545.52</v>
      </c>
    </row>
    <row r="50" spans="1:9" x14ac:dyDescent="0.2">
      <c r="A50" s="116">
        <v>2026</v>
      </c>
      <c r="B50" s="115">
        <v>387.61</v>
      </c>
      <c r="C50" s="118">
        <v>426.67</v>
      </c>
      <c r="D50" s="115">
        <v>407.81</v>
      </c>
      <c r="E50" s="118">
        <v>441.41</v>
      </c>
      <c r="F50" s="115">
        <v>426.95</v>
      </c>
      <c r="G50" s="118">
        <v>455.65</v>
      </c>
      <c r="H50" s="115">
        <v>428.32</v>
      </c>
      <c r="I50" s="118">
        <v>453.93</v>
      </c>
    </row>
    <row r="51" spans="1:9" x14ac:dyDescent="0.2">
      <c r="A51" s="116">
        <v>2027</v>
      </c>
      <c r="B51" s="115">
        <v>512.33000000000004</v>
      </c>
      <c r="C51" s="118">
        <v>514.84</v>
      </c>
      <c r="D51" s="115">
        <v>499.83</v>
      </c>
      <c r="E51" s="118">
        <v>536.28</v>
      </c>
      <c r="F51" s="115">
        <v>465.6</v>
      </c>
      <c r="G51" s="118">
        <v>515.28</v>
      </c>
      <c r="H51" s="115">
        <v>546.95000000000005</v>
      </c>
      <c r="I51" s="118">
        <v>533.42999999999995</v>
      </c>
    </row>
    <row r="52" spans="1:9" x14ac:dyDescent="0.2">
      <c r="A52" s="116">
        <v>2028</v>
      </c>
      <c r="B52" s="115">
        <v>488.38</v>
      </c>
      <c r="C52" s="118">
        <v>529.86</v>
      </c>
      <c r="D52" s="115">
        <v>494.11</v>
      </c>
      <c r="E52" s="118">
        <v>533.4</v>
      </c>
      <c r="F52" s="115">
        <v>478.9</v>
      </c>
      <c r="G52" s="118">
        <v>540.21</v>
      </c>
      <c r="H52" s="115">
        <v>414.25</v>
      </c>
      <c r="I52" s="118">
        <v>520.08000000000004</v>
      </c>
    </row>
    <row r="53" spans="1:9" x14ac:dyDescent="0.2">
      <c r="A53" s="116">
        <v>2029</v>
      </c>
      <c r="B53" s="115">
        <v>418.71</v>
      </c>
      <c r="C53" s="118">
        <v>450.63</v>
      </c>
      <c r="D53" s="115">
        <v>411.83</v>
      </c>
      <c r="E53" s="118">
        <v>470.55</v>
      </c>
      <c r="F53" s="115">
        <v>496.7</v>
      </c>
      <c r="G53" s="118">
        <v>466.5</v>
      </c>
      <c r="H53" s="115">
        <v>473.45</v>
      </c>
      <c r="I53" s="118">
        <v>472.34</v>
      </c>
    </row>
    <row r="54" spans="1:9" x14ac:dyDescent="0.2">
      <c r="A54" s="116">
        <v>2030</v>
      </c>
      <c r="B54" s="115">
        <v>447.69</v>
      </c>
      <c r="C54" s="118">
        <v>465.51</v>
      </c>
      <c r="D54" s="115">
        <v>456.03</v>
      </c>
      <c r="E54" s="118">
        <v>476.46</v>
      </c>
      <c r="F54" s="115">
        <v>417.8</v>
      </c>
      <c r="G54" s="118">
        <v>472.66</v>
      </c>
      <c r="H54" s="115">
        <v>417.59</v>
      </c>
      <c r="I54" s="118">
        <v>481.7</v>
      </c>
    </row>
    <row r="55" spans="1:9" x14ac:dyDescent="0.2">
      <c r="A55" s="116">
        <v>2032</v>
      </c>
      <c r="B55" s="115">
        <v>441.79</v>
      </c>
      <c r="C55" s="118">
        <v>473.63</v>
      </c>
      <c r="D55" s="115">
        <v>455.86</v>
      </c>
      <c r="E55" s="118">
        <v>480.76</v>
      </c>
      <c r="F55" s="115">
        <v>459.63</v>
      </c>
      <c r="G55" s="118">
        <v>480.25</v>
      </c>
      <c r="H55" s="115">
        <v>427.97</v>
      </c>
      <c r="I55" s="118">
        <v>488.02</v>
      </c>
    </row>
    <row r="56" spans="1:9" x14ac:dyDescent="0.2">
      <c r="A56" s="116">
        <v>2033</v>
      </c>
      <c r="B56" s="115">
        <v>411.14</v>
      </c>
      <c r="C56" s="118">
        <v>434.48</v>
      </c>
      <c r="D56" s="115">
        <v>419.11</v>
      </c>
      <c r="E56" s="118">
        <v>410.75</v>
      </c>
      <c r="F56" s="115">
        <v>406.63</v>
      </c>
      <c r="G56" s="118">
        <v>431.31</v>
      </c>
      <c r="H56" s="115">
        <v>410</v>
      </c>
      <c r="I56" s="118">
        <v>421.26</v>
      </c>
    </row>
    <row r="57" spans="1:9" x14ac:dyDescent="0.2">
      <c r="A57" s="116">
        <v>2034</v>
      </c>
      <c r="B57" s="115">
        <v>395.38</v>
      </c>
      <c r="C57" s="118">
        <v>401.84</v>
      </c>
      <c r="D57" s="115">
        <v>403.31</v>
      </c>
      <c r="E57" s="118">
        <v>429.4</v>
      </c>
      <c r="F57" s="115">
        <v>387.28</v>
      </c>
      <c r="G57" s="118">
        <v>433.89</v>
      </c>
      <c r="H57" s="115">
        <v>370.96</v>
      </c>
      <c r="I57" s="118">
        <v>449.77</v>
      </c>
    </row>
    <row r="58" spans="1:9" x14ac:dyDescent="0.2">
      <c r="A58" s="116">
        <v>2036</v>
      </c>
      <c r="B58" s="115">
        <v>522.97</v>
      </c>
      <c r="C58" s="118">
        <v>490.69</v>
      </c>
      <c r="D58" s="115">
        <v>481.53</v>
      </c>
      <c r="E58" s="118">
        <v>486.43</v>
      </c>
      <c r="F58" s="115">
        <v>515.39</v>
      </c>
      <c r="G58" s="118">
        <v>480.45</v>
      </c>
      <c r="H58" s="115">
        <v>477.33</v>
      </c>
      <c r="I58" s="118">
        <v>469.37</v>
      </c>
    </row>
    <row r="59" spans="1:9" x14ac:dyDescent="0.2">
      <c r="A59" s="116">
        <v>2037</v>
      </c>
      <c r="B59" s="115">
        <v>432.46</v>
      </c>
      <c r="C59" s="118">
        <v>442.13</v>
      </c>
      <c r="D59" s="115">
        <v>432.1</v>
      </c>
      <c r="E59" s="118">
        <v>434.61</v>
      </c>
      <c r="F59" s="115">
        <v>430.48</v>
      </c>
      <c r="G59" s="118">
        <v>439.04</v>
      </c>
      <c r="H59" s="115">
        <v>409.23</v>
      </c>
      <c r="I59" s="118">
        <v>437.51</v>
      </c>
    </row>
    <row r="60" spans="1:9" x14ac:dyDescent="0.2">
      <c r="A60" s="116">
        <v>2038</v>
      </c>
      <c r="B60" s="115">
        <v>386.13</v>
      </c>
      <c r="C60" s="118">
        <v>385.02</v>
      </c>
      <c r="D60" s="115">
        <v>389.73</v>
      </c>
      <c r="E60" s="118">
        <v>385.38</v>
      </c>
      <c r="F60" s="115">
        <v>399.83</v>
      </c>
      <c r="G60" s="118">
        <v>387.81</v>
      </c>
      <c r="H60" s="115">
        <v>411.12</v>
      </c>
      <c r="I60" s="118">
        <v>382.23</v>
      </c>
    </row>
    <row r="61" spans="1:9" x14ac:dyDescent="0.2">
      <c r="A61" s="116">
        <v>2039</v>
      </c>
      <c r="B61" s="115">
        <v>392.82</v>
      </c>
      <c r="C61" s="118">
        <v>448.18</v>
      </c>
      <c r="D61" s="115">
        <v>379.8</v>
      </c>
      <c r="E61" s="118">
        <v>445.3</v>
      </c>
      <c r="F61" s="115">
        <v>437.53</v>
      </c>
      <c r="G61" s="118">
        <v>447.3</v>
      </c>
      <c r="H61" s="115">
        <v>415.43</v>
      </c>
      <c r="I61" s="118">
        <v>442.1</v>
      </c>
    </row>
    <row r="62" spans="1:9" x14ac:dyDescent="0.2">
      <c r="A62" s="116">
        <v>2040</v>
      </c>
      <c r="B62" s="115">
        <v>465.44</v>
      </c>
      <c r="C62" s="118">
        <v>481.56</v>
      </c>
      <c r="D62" s="115">
        <v>475.76</v>
      </c>
      <c r="E62" s="118">
        <v>492.67</v>
      </c>
      <c r="F62" s="115">
        <v>490.04</v>
      </c>
      <c r="G62" s="118">
        <v>508.07</v>
      </c>
      <c r="H62" s="115">
        <v>500.62</v>
      </c>
      <c r="I62" s="118">
        <v>504.39</v>
      </c>
    </row>
    <row r="63" spans="1:9" x14ac:dyDescent="0.2">
      <c r="A63" s="116">
        <v>2041</v>
      </c>
      <c r="B63" s="115">
        <v>582.26</v>
      </c>
      <c r="C63" s="118">
        <v>563.87</v>
      </c>
      <c r="D63" s="115">
        <v>568.09</v>
      </c>
      <c r="E63" s="118">
        <v>561.66</v>
      </c>
      <c r="F63" s="115">
        <v>529.07000000000005</v>
      </c>
      <c r="G63" s="118">
        <v>545.16999999999996</v>
      </c>
      <c r="H63" s="115">
        <v>591.47</v>
      </c>
      <c r="I63" s="118">
        <v>556.32000000000005</v>
      </c>
    </row>
  </sheetData>
  <sortState xmlns:xlrd2="http://schemas.microsoft.com/office/spreadsheetml/2017/richdata2" ref="A2:I6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workbookViewId="0"/>
  </sheetViews>
  <sheetFormatPr baseColWidth="10" defaultColWidth="8.83203125" defaultRowHeight="15" x14ac:dyDescent="0.2"/>
  <cols>
    <col min="3" max="3" width="13.1640625" bestFit="1" customWidth="1"/>
    <col min="4" max="4" width="11.5" bestFit="1" customWidth="1"/>
    <col min="5" max="5" width="13.1640625" bestFit="1" customWidth="1"/>
    <col min="6" max="7" width="11.5" bestFit="1" customWidth="1"/>
    <col min="8" max="8" width="10.1640625" bestFit="1" customWidth="1"/>
    <col min="9" max="9" width="16.83203125" bestFit="1" customWidth="1"/>
    <col min="10" max="10" width="15.5" bestFit="1" customWidth="1"/>
  </cols>
  <sheetData>
    <row r="1" spans="1:14" x14ac:dyDescent="0.2">
      <c r="A1" s="116" t="s">
        <v>538</v>
      </c>
      <c r="B1" s="116" t="s">
        <v>565</v>
      </c>
      <c r="C1" s="114" t="s">
        <v>551</v>
      </c>
      <c r="D1" s="117" t="s">
        <v>542</v>
      </c>
      <c r="E1" s="114" t="s">
        <v>554</v>
      </c>
      <c r="F1" s="117" t="s">
        <v>544</v>
      </c>
      <c r="G1" s="114" t="s">
        <v>557</v>
      </c>
      <c r="H1" s="117" t="s">
        <v>546</v>
      </c>
      <c r="I1" s="114" t="s">
        <v>560</v>
      </c>
      <c r="J1" s="117" t="s">
        <v>548</v>
      </c>
      <c r="K1" s="119" t="s">
        <v>561</v>
      </c>
      <c r="L1" s="120" t="s">
        <v>562</v>
      </c>
      <c r="M1" s="119" t="s">
        <v>564</v>
      </c>
      <c r="N1" s="120" t="s">
        <v>563</v>
      </c>
    </row>
    <row r="2" spans="1:14" x14ac:dyDescent="0.2">
      <c r="A2" s="116">
        <v>1001</v>
      </c>
      <c r="B2">
        <v>0</v>
      </c>
      <c r="C2" s="117">
        <v>93.253968253968253</v>
      </c>
      <c r="D2" s="118">
        <v>351.37</v>
      </c>
      <c r="E2" s="117">
        <v>93.253968253968253</v>
      </c>
      <c r="F2" s="118">
        <v>357.03</v>
      </c>
      <c r="G2" s="117">
        <v>95.833333333333329</v>
      </c>
      <c r="H2" s="118">
        <v>362</v>
      </c>
      <c r="I2" s="117">
        <v>97.023809523809518</v>
      </c>
      <c r="J2" s="118">
        <v>350.08</v>
      </c>
      <c r="K2">
        <f t="shared" ref="K2:K33" si="0">(D2*100)/C2</f>
        <v>376.78825531914896</v>
      </c>
      <c r="L2">
        <f t="shared" ref="L2:L33" si="1">(F2*100)/E2</f>
        <v>382.85770212765959</v>
      </c>
      <c r="M2">
        <f t="shared" ref="M2:M33" si="2">(H2*100)/G2</f>
        <v>377.73913043478262</v>
      </c>
      <c r="N2">
        <f t="shared" ref="N2:N33" si="3">(J2*100)/I2</f>
        <v>360.81865030674851</v>
      </c>
    </row>
    <row r="3" spans="1:14" x14ac:dyDescent="0.2">
      <c r="A3" s="116">
        <v>1002</v>
      </c>
      <c r="B3">
        <v>1</v>
      </c>
      <c r="C3" s="117">
        <v>86.111111111111114</v>
      </c>
      <c r="D3" s="118">
        <v>463.71</v>
      </c>
      <c r="E3" s="117">
        <v>90.079365079365076</v>
      </c>
      <c r="F3" s="118">
        <v>483.8</v>
      </c>
      <c r="G3" s="117">
        <v>92.063492063492063</v>
      </c>
      <c r="H3" s="118">
        <v>461.24</v>
      </c>
      <c r="I3" s="117">
        <v>90.873015873015873</v>
      </c>
      <c r="J3" s="118">
        <v>471.29</v>
      </c>
      <c r="K3">
        <f t="shared" si="0"/>
        <v>538.50193548387097</v>
      </c>
      <c r="L3">
        <f t="shared" si="1"/>
        <v>537.08193832599125</v>
      </c>
      <c r="M3">
        <f t="shared" si="2"/>
        <v>501.00206896551725</v>
      </c>
      <c r="N3">
        <f t="shared" si="3"/>
        <v>518.6248034934498</v>
      </c>
    </row>
    <row r="4" spans="1:14" x14ac:dyDescent="0.2">
      <c r="A4" s="116">
        <v>1003</v>
      </c>
      <c r="B4">
        <v>0</v>
      </c>
      <c r="C4" s="117">
        <v>93.253968253968253</v>
      </c>
      <c r="D4" s="118">
        <v>389.5</v>
      </c>
      <c r="E4" s="117">
        <v>88.69047619047619</v>
      </c>
      <c r="F4" s="118">
        <v>396.6</v>
      </c>
      <c r="G4" s="117">
        <v>90.476190476190482</v>
      </c>
      <c r="H4" s="118">
        <v>393.83</v>
      </c>
      <c r="I4" s="117">
        <v>86.30952380952381</v>
      </c>
      <c r="J4" s="118">
        <v>400.46</v>
      </c>
      <c r="K4">
        <f t="shared" si="0"/>
        <v>417.67659574468087</v>
      </c>
      <c r="L4">
        <f t="shared" si="1"/>
        <v>447.17315436241608</v>
      </c>
      <c r="M4">
        <f t="shared" si="2"/>
        <v>435.28578947368419</v>
      </c>
      <c r="N4">
        <f t="shared" si="3"/>
        <v>463.98124137931035</v>
      </c>
    </row>
    <row r="5" spans="1:14" x14ac:dyDescent="0.2">
      <c r="A5" s="116">
        <v>1004</v>
      </c>
      <c r="B5">
        <v>0</v>
      </c>
      <c r="C5" s="117">
        <v>88.492063492063494</v>
      </c>
      <c r="D5" s="118">
        <v>471.09</v>
      </c>
      <c r="E5" s="117">
        <v>85.317460317460316</v>
      </c>
      <c r="F5" s="118">
        <v>459.93</v>
      </c>
      <c r="G5" s="117">
        <v>89.682539682539684</v>
      </c>
      <c r="H5" s="118">
        <v>467.81</v>
      </c>
      <c r="I5" s="117">
        <v>82.936507936507937</v>
      </c>
      <c r="J5" s="118">
        <v>452.14</v>
      </c>
      <c r="K5">
        <f t="shared" si="0"/>
        <v>532.35282511210767</v>
      </c>
      <c r="L5">
        <f t="shared" si="1"/>
        <v>539.08074418604656</v>
      </c>
      <c r="M5">
        <f t="shared" si="2"/>
        <v>521.62884955752213</v>
      </c>
      <c r="N5">
        <f t="shared" si="3"/>
        <v>545.16401913875598</v>
      </c>
    </row>
    <row r="6" spans="1:14" x14ac:dyDescent="0.2">
      <c r="A6" s="116">
        <v>1005</v>
      </c>
      <c r="B6">
        <v>1</v>
      </c>
      <c r="C6" s="117">
        <v>86.706349206349202</v>
      </c>
      <c r="D6" s="118">
        <v>506.48</v>
      </c>
      <c r="E6" s="117">
        <v>89.682539682539684</v>
      </c>
      <c r="F6" s="118">
        <v>499.01</v>
      </c>
      <c r="G6" s="117">
        <v>88.293650793650798</v>
      </c>
      <c r="H6" s="118">
        <v>489.29</v>
      </c>
      <c r="I6" s="117">
        <v>86.706349206349202</v>
      </c>
      <c r="J6" s="118">
        <v>478.75</v>
      </c>
      <c r="K6">
        <f t="shared" si="0"/>
        <v>584.13254004576663</v>
      </c>
      <c r="L6">
        <f t="shared" si="1"/>
        <v>556.41823008849553</v>
      </c>
      <c r="M6">
        <f t="shared" si="2"/>
        <v>554.1621573033708</v>
      </c>
      <c r="N6">
        <f t="shared" si="3"/>
        <v>552.1510297482838</v>
      </c>
    </row>
    <row r="7" spans="1:14" x14ac:dyDescent="0.2">
      <c r="A7" s="116">
        <v>1006</v>
      </c>
      <c r="B7">
        <v>0</v>
      </c>
      <c r="C7" s="117">
        <v>97.61904761904762</v>
      </c>
      <c r="D7" s="118">
        <v>438.9</v>
      </c>
      <c r="E7" s="117">
        <v>98.611111111111114</v>
      </c>
      <c r="F7" s="118">
        <v>430.47</v>
      </c>
      <c r="G7" s="117">
        <v>98.80952380952381</v>
      </c>
      <c r="H7" s="118">
        <v>421.5</v>
      </c>
      <c r="I7" s="117">
        <v>98.412698412698418</v>
      </c>
      <c r="J7" s="118">
        <v>413.83</v>
      </c>
      <c r="K7">
        <f t="shared" si="0"/>
        <v>449.60487804878051</v>
      </c>
      <c r="L7">
        <f t="shared" si="1"/>
        <v>436.53295774647887</v>
      </c>
      <c r="M7">
        <f t="shared" si="2"/>
        <v>426.57831325301203</v>
      </c>
      <c r="N7">
        <f t="shared" si="3"/>
        <v>420.50467741935483</v>
      </c>
    </row>
    <row r="8" spans="1:14" x14ac:dyDescent="0.2">
      <c r="A8" s="116">
        <v>1007</v>
      </c>
      <c r="B8">
        <v>0</v>
      </c>
      <c r="C8" s="117">
        <v>94.246031746031747</v>
      </c>
      <c r="D8" s="118">
        <v>418.79</v>
      </c>
      <c r="E8" s="117">
        <v>89.682539682539684</v>
      </c>
      <c r="F8" s="118">
        <v>415.44</v>
      </c>
      <c r="G8" s="117">
        <v>89.285714285714292</v>
      </c>
      <c r="H8" s="118">
        <v>415.38</v>
      </c>
      <c r="I8" s="117">
        <v>89.88095238095238</v>
      </c>
      <c r="J8" s="118">
        <v>411.86</v>
      </c>
      <c r="K8">
        <f t="shared" si="0"/>
        <v>444.35823157894737</v>
      </c>
      <c r="L8">
        <f t="shared" si="1"/>
        <v>463.23398230088497</v>
      </c>
      <c r="M8">
        <f t="shared" si="2"/>
        <v>465.22559999999999</v>
      </c>
      <c r="N8">
        <f t="shared" si="3"/>
        <v>458.22834437086095</v>
      </c>
    </row>
    <row r="9" spans="1:14" x14ac:dyDescent="0.2">
      <c r="A9" s="116">
        <v>1009</v>
      </c>
      <c r="B9">
        <v>1</v>
      </c>
      <c r="C9" s="117">
        <v>92.261904761904759</v>
      </c>
      <c r="D9" s="118">
        <v>382.1</v>
      </c>
      <c r="E9" s="117">
        <v>89.484126984126988</v>
      </c>
      <c r="F9" s="118">
        <v>374.59</v>
      </c>
      <c r="G9" s="117">
        <v>90.476190476190482</v>
      </c>
      <c r="H9" s="118">
        <v>386.63</v>
      </c>
      <c r="I9" s="117">
        <v>91.468253968253961</v>
      </c>
      <c r="J9" s="118">
        <v>374.18</v>
      </c>
      <c r="K9">
        <f t="shared" si="0"/>
        <v>414.14709677419359</v>
      </c>
      <c r="L9">
        <f t="shared" si="1"/>
        <v>418.61055432372501</v>
      </c>
      <c r="M9">
        <f t="shared" si="2"/>
        <v>427.3278947368421</v>
      </c>
      <c r="N9">
        <f t="shared" si="3"/>
        <v>409.08182212581346</v>
      </c>
    </row>
    <row r="10" spans="1:14" x14ac:dyDescent="0.2">
      <c r="A10" s="116">
        <v>1010</v>
      </c>
      <c r="B10">
        <v>1</v>
      </c>
      <c r="C10" s="117">
        <v>87.5</v>
      </c>
      <c r="D10" s="118">
        <v>422.69</v>
      </c>
      <c r="E10" s="117">
        <v>86.111111111111114</v>
      </c>
      <c r="F10" s="118">
        <v>432.56</v>
      </c>
      <c r="G10" s="117">
        <v>82.936507936507937</v>
      </c>
      <c r="H10" s="118">
        <v>442.48</v>
      </c>
      <c r="I10" s="117">
        <v>87.896825396825392</v>
      </c>
      <c r="J10" s="118">
        <v>434.24</v>
      </c>
      <c r="K10">
        <f t="shared" si="0"/>
        <v>483.07428571428574</v>
      </c>
      <c r="L10">
        <f t="shared" si="1"/>
        <v>502.32774193548386</v>
      </c>
      <c r="M10">
        <f t="shared" si="2"/>
        <v>533.51655502392339</v>
      </c>
      <c r="N10">
        <f t="shared" si="3"/>
        <v>494.03376975169306</v>
      </c>
    </row>
    <row r="11" spans="1:14" x14ac:dyDescent="0.2">
      <c r="A11" s="116">
        <v>1011</v>
      </c>
      <c r="B11">
        <v>0</v>
      </c>
      <c r="C11" s="117">
        <v>93.849206349206355</v>
      </c>
      <c r="D11" s="118">
        <v>558.61</v>
      </c>
      <c r="E11" s="117">
        <v>93.055555555555557</v>
      </c>
      <c r="F11" s="118">
        <v>524.54999999999995</v>
      </c>
      <c r="G11" s="117">
        <v>91.865079365079367</v>
      </c>
      <c r="H11" s="118">
        <v>511.62</v>
      </c>
      <c r="I11" s="117">
        <v>91.071428571428569</v>
      </c>
      <c r="J11" s="118">
        <v>491.53</v>
      </c>
      <c r="K11">
        <f t="shared" si="0"/>
        <v>595.2208033826638</v>
      </c>
      <c r="L11">
        <f t="shared" si="1"/>
        <v>563.69552238805966</v>
      </c>
      <c r="M11">
        <f t="shared" si="2"/>
        <v>556.92544276457886</v>
      </c>
      <c r="N11">
        <f t="shared" si="3"/>
        <v>539.71921568627454</v>
      </c>
    </row>
    <row r="12" spans="1:14" x14ac:dyDescent="0.2">
      <c r="A12" s="116">
        <v>1012</v>
      </c>
      <c r="B12">
        <v>1</v>
      </c>
      <c r="C12" s="117">
        <v>95.833333333333329</v>
      </c>
      <c r="D12" s="118">
        <v>409.72</v>
      </c>
      <c r="E12" s="117">
        <v>91.468253968253961</v>
      </c>
      <c r="F12" s="118">
        <v>445.81</v>
      </c>
      <c r="G12" s="117">
        <v>95.238095238095241</v>
      </c>
      <c r="H12" s="118">
        <v>441.04</v>
      </c>
      <c r="I12" s="117">
        <v>92.857142857142861</v>
      </c>
      <c r="J12" s="118">
        <v>459.9</v>
      </c>
      <c r="K12">
        <f t="shared" si="0"/>
        <v>427.53391304347826</v>
      </c>
      <c r="L12">
        <f t="shared" si="1"/>
        <v>487.39314533622564</v>
      </c>
      <c r="M12">
        <f t="shared" si="2"/>
        <v>463.09199999999998</v>
      </c>
      <c r="N12">
        <f t="shared" si="3"/>
        <v>495.27692307692308</v>
      </c>
    </row>
    <row r="13" spans="1:14" x14ac:dyDescent="0.2">
      <c r="A13" s="116">
        <v>1013</v>
      </c>
      <c r="B13">
        <v>0</v>
      </c>
      <c r="C13" s="117">
        <v>95.039682539682545</v>
      </c>
      <c r="D13" s="118">
        <v>445.02</v>
      </c>
      <c r="E13" s="117">
        <v>94.642857142857139</v>
      </c>
      <c r="F13" s="118">
        <v>454.27</v>
      </c>
      <c r="G13" s="117">
        <v>92.857142857142861</v>
      </c>
      <c r="H13" s="118">
        <v>447.12</v>
      </c>
      <c r="I13" s="117">
        <v>94.246031746031747</v>
      </c>
      <c r="J13" s="118">
        <v>452.03</v>
      </c>
      <c r="K13">
        <f t="shared" si="0"/>
        <v>468.24651356993735</v>
      </c>
      <c r="L13">
        <f t="shared" si="1"/>
        <v>479.9833962264151</v>
      </c>
      <c r="M13">
        <f t="shared" si="2"/>
        <v>481.51384615384615</v>
      </c>
      <c r="N13">
        <f t="shared" si="3"/>
        <v>479.62762105263158</v>
      </c>
    </row>
    <row r="14" spans="1:14" x14ac:dyDescent="0.2">
      <c r="A14" s="116">
        <v>1014</v>
      </c>
      <c r="B14">
        <v>0</v>
      </c>
      <c r="C14" s="117">
        <v>94.841269841269835</v>
      </c>
      <c r="D14" s="118">
        <v>423.5</v>
      </c>
      <c r="E14" s="117">
        <v>95.833333333333329</v>
      </c>
      <c r="F14" s="118">
        <v>412.9</v>
      </c>
      <c r="G14" s="117">
        <v>92.261904761904759</v>
      </c>
      <c r="H14" s="118">
        <v>426.02</v>
      </c>
      <c r="I14" s="117">
        <v>95.634920634920633</v>
      </c>
      <c r="J14" s="118">
        <v>403.45</v>
      </c>
      <c r="K14">
        <f t="shared" si="0"/>
        <v>446.53556485355654</v>
      </c>
      <c r="L14">
        <f t="shared" si="1"/>
        <v>430.85217391304349</v>
      </c>
      <c r="M14">
        <f t="shared" si="2"/>
        <v>461.75070967741937</v>
      </c>
      <c r="N14">
        <f t="shared" si="3"/>
        <v>421.86473029045646</v>
      </c>
    </row>
    <row r="15" spans="1:14" x14ac:dyDescent="0.2">
      <c r="A15" s="116">
        <v>1015</v>
      </c>
      <c r="B15">
        <v>0</v>
      </c>
      <c r="C15" s="117">
        <v>97.222222222222229</v>
      </c>
      <c r="D15" s="118">
        <v>433.37</v>
      </c>
      <c r="E15" s="117">
        <v>89.484126984126988</v>
      </c>
      <c r="F15" s="118">
        <v>466.53</v>
      </c>
      <c r="G15" s="117">
        <v>90.873015873015873</v>
      </c>
      <c r="H15" s="118">
        <v>467.1</v>
      </c>
      <c r="I15" s="117">
        <v>90.079365079365076</v>
      </c>
      <c r="J15" s="118">
        <v>483.56</v>
      </c>
      <c r="K15">
        <f t="shared" si="0"/>
        <v>445.75199999999995</v>
      </c>
      <c r="L15">
        <f t="shared" si="1"/>
        <v>521.35503325942352</v>
      </c>
      <c r="M15">
        <f t="shared" si="2"/>
        <v>514.01397379912669</v>
      </c>
      <c r="N15">
        <f t="shared" si="3"/>
        <v>536.81550660792959</v>
      </c>
    </row>
    <row r="16" spans="1:14" x14ac:dyDescent="0.2">
      <c r="A16" s="116">
        <v>1016</v>
      </c>
      <c r="B16">
        <v>1</v>
      </c>
      <c r="C16" s="117">
        <v>89.88095238095238</v>
      </c>
      <c r="D16" s="118">
        <v>429.08</v>
      </c>
      <c r="E16" s="117">
        <v>85.912698412698418</v>
      </c>
      <c r="F16" s="118">
        <v>441.64</v>
      </c>
      <c r="G16" s="117">
        <v>84.325396825396822</v>
      </c>
      <c r="H16" s="118">
        <v>430.72</v>
      </c>
      <c r="I16" s="117">
        <v>86.706349206349202</v>
      </c>
      <c r="J16" s="118">
        <v>440.92</v>
      </c>
      <c r="K16">
        <f t="shared" si="0"/>
        <v>477.38701986754967</v>
      </c>
      <c r="L16">
        <f t="shared" si="1"/>
        <v>514.05672055427249</v>
      </c>
      <c r="M16">
        <f t="shared" si="2"/>
        <v>510.78324705882352</v>
      </c>
      <c r="N16">
        <f t="shared" si="3"/>
        <v>508.52100686498858</v>
      </c>
    </row>
    <row r="17" spans="1:14" x14ac:dyDescent="0.2">
      <c r="A17" s="116">
        <v>1017</v>
      </c>
      <c r="B17">
        <v>0</v>
      </c>
      <c r="C17" s="117">
        <v>95.436507936507937</v>
      </c>
      <c r="D17" s="118">
        <v>401.57</v>
      </c>
      <c r="E17" s="117">
        <v>89.087301587301582</v>
      </c>
      <c r="F17" s="118">
        <v>415.01</v>
      </c>
      <c r="G17" s="117">
        <v>90.674603174603178</v>
      </c>
      <c r="H17" s="118">
        <v>412.69</v>
      </c>
      <c r="I17" s="117">
        <v>88.69047619047619</v>
      </c>
      <c r="J17" s="118">
        <v>419.39</v>
      </c>
      <c r="K17">
        <f t="shared" si="0"/>
        <v>420.77189189189187</v>
      </c>
      <c r="L17">
        <f t="shared" si="1"/>
        <v>465.84641425389759</v>
      </c>
      <c r="M17">
        <f t="shared" si="2"/>
        <v>455.13295404814005</v>
      </c>
      <c r="N17">
        <f t="shared" si="3"/>
        <v>472.86926174496642</v>
      </c>
    </row>
    <row r="18" spans="1:14" x14ac:dyDescent="0.2">
      <c r="A18" s="116">
        <v>1018</v>
      </c>
      <c r="B18">
        <v>0</v>
      </c>
      <c r="C18" s="117">
        <v>97.61904761904762</v>
      </c>
      <c r="D18" s="118">
        <v>415.21</v>
      </c>
      <c r="E18" s="117">
        <v>96.230158730158735</v>
      </c>
      <c r="F18" s="118">
        <v>429.84</v>
      </c>
      <c r="G18" s="117">
        <v>96.031746031746039</v>
      </c>
      <c r="H18" s="118">
        <v>414.89</v>
      </c>
      <c r="I18" s="117">
        <v>96.230158730158735</v>
      </c>
      <c r="J18" s="118">
        <v>416.64</v>
      </c>
      <c r="K18">
        <f t="shared" si="0"/>
        <v>425.33707317073168</v>
      </c>
      <c r="L18">
        <f t="shared" si="1"/>
        <v>446.67909278350515</v>
      </c>
      <c r="M18">
        <f t="shared" si="2"/>
        <v>432.03421487603305</v>
      </c>
      <c r="N18">
        <f t="shared" si="3"/>
        <v>432.96197938144326</v>
      </c>
    </row>
    <row r="19" spans="1:14" x14ac:dyDescent="0.2">
      <c r="A19" s="116">
        <v>1021</v>
      </c>
      <c r="B19">
        <v>0</v>
      </c>
      <c r="C19" s="117">
        <v>87.698412698412696</v>
      </c>
      <c r="D19" s="118">
        <v>405.22</v>
      </c>
      <c r="E19" s="117">
        <v>84.325396825396822</v>
      </c>
      <c r="F19" s="118">
        <v>410.89</v>
      </c>
      <c r="G19" s="117">
        <v>81.746031746031747</v>
      </c>
      <c r="H19" s="118">
        <v>409.92</v>
      </c>
      <c r="I19" s="117">
        <v>82.539682539682545</v>
      </c>
      <c r="J19" s="118">
        <v>405.56</v>
      </c>
      <c r="K19">
        <f t="shared" si="0"/>
        <v>462.060814479638</v>
      </c>
      <c r="L19">
        <f t="shared" si="1"/>
        <v>487.2672</v>
      </c>
      <c r="M19">
        <f t="shared" si="2"/>
        <v>501.45553398058252</v>
      </c>
      <c r="N19">
        <f t="shared" si="3"/>
        <v>491.35153846153844</v>
      </c>
    </row>
    <row r="20" spans="1:14" x14ac:dyDescent="0.2">
      <c r="A20" s="116">
        <v>1022</v>
      </c>
      <c r="B20">
        <v>0</v>
      </c>
      <c r="C20" s="117">
        <v>94.047619047619051</v>
      </c>
      <c r="D20" s="118">
        <v>400.6</v>
      </c>
      <c r="E20" s="117">
        <v>87.103174603174608</v>
      </c>
      <c r="F20" s="118">
        <v>425.96</v>
      </c>
      <c r="G20" s="117">
        <v>86.111111111111114</v>
      </c>
      <c r="H20" s="118">
        <v>421.21</v>
      </c>
      <c r="I20" s="117">
        <v>81.547619047619051</v>
      </c>
      <c r="J20" s="118">
        <v>433.99</v>
      </c>
      <c r="K20">
        <f t="shared" si="0"/>
        <v>425.95443037974684</v>
      </c>
      <c r="L20">
        <f t="shared" si="1"/>
        <v>489.02924829157172</v>
      </c>
      <c r="M20">
        <f t="shared" si="2"/>
        <v>489.14709677419353</v>
      </c>
      <c r="N20">
        <f t="shared" si="3"/>
        <v>532.19211678832119</v>
      </c>
    </row>
    <row r="21" spans="1:14" x14ac:dyDescent="0.2">
      <c r="A21" s="116">
        <v>1023</v>
      </c>
      <c r="B21">
        <v>0</v>
      </c>
      <c r="C21" s="117">
        <v>95.436507936507937</v>
      </c>
      <c r="D21" s="118">
        <v>454.16</v>
      </c>
      <c r="E21" s="117">
        <v>87.5</v>
      </c>
      <c r="F21" s="118">
        <v>468.31</v>
      </c>
      <c r="G21" s="117">
        <v>87.301587301587304</v>
      </c>
      <c r="H21" s="118">
        <v>482.88</v>
      </c>
      <c r="I21" s="117">
        <v>79.960317460317455</v>
      </c>
      <c r="J21" s="118">
        <v>477.89</v>
      </c>
      <c r="K21">
        <f t="shared" si="0"/>
        <v>475.87659043659045</v>
      </c>
      <c r="L21">
        <f t="shared" si="1"/>
        <v>535.21142857142854</v>
      </c>
      <c r="M21">
        <f t="shared" si="2"/>
        <v>553.11709090909085</v>
      </c>
      <c r="N21">
        <f t="shared" si="3"/>
        <v>597.65895781637721</v>
      </c>
    </row>
    <row r="22" spans="1:14" x14ac:dyDescent="0.2">
      <c r="A22" s="116">
        <v>1024</v>
      </c>
      <c r="B22">
        <v>0</v>
      </c>
      <c r="C22" s="117">
        <v>97.420634920634924</v>
      </c>
      <c r="D22" s="118">
        <v>463.44</v>
      </c>
      <c r="E22" s="117">
        <v>94.246031746031747</v>
      </c>
      <c r="F22" s="118">
        <v>481.66</v>
      </c>
      <c r="G22" s="117">
        <v>95.634920634920633</v>
      </c>
      <c r="H22" s="118">
        <v>471.38</v>
      </c>
      <c r="I22" s="117">
        <v>94.642857142857139</v>
      </c>
      <c r="J22" s="118">
        <v>482.46</v>
      </c>
      <c r="K22">
        <f t="shared" si="0"/>
        <v>475.71030549898165</v>
      </c>
      <c r="L22">
        <f t="shared" si="1"/>
        <v>511.0666105263158</v>
      </c>
      <c r="M22">
        <f t="shared" si="2"/>
        <v>492.89526970954358</v>
      </c>
      <c r="N22">
        <f t="shared" si="3"/>
        <v>509.76905660377361</v>
      </c>
    </row>
    <row r="23" spans="1:14" x14ac:dyDescent="0.2">
      <c r="A23" s="116">
        <v>1025</v>
      </c>
      <c r="B23">
        <v>0</v>
      </c>
      <c r="C23" s="117">
        <v>72.023809523809518</v>
      </c>
      <c r="D23" s="118">
        <v>488.53</v>
      </c>
      <c r="E23" s="117">
        <v>76.984126984126988</v>
      </c>
      <c r="F23" s="118">
        <v>474.78</v>
      </c>
      <c r="G23" s="117">
        <v>76.587301587301582</v>
      </c>
      <c r="H23" s="118">
        <v>472.04</v>
      </c>
      <c r="I23" s="117">
        <v>82.142857142857139</v>
      </c>
      <c r="J23" s="118">
        <v>454.94</v>
      </c>
      <c r="K23">
        <f t="shared" si="0"/>
        <v>678.28958677685955</v>
      </c>
      <c r="L23">
        <f t="shared" si="1"/>
        <v>616.72453608247417</v>
      </c>
      <c r="M23">
        <f t="shared" si="2"/>
        <v>616.34238341968921</v>
      </c>
      <c r="N23">
        <f t="shared" si="3"/>
        <v>553.84</v>
      </c>
    </row>
    <row r="24" spans="1:14" x14ac:dyDescent="0.2">
      <c r="A24" s="116">
        <v>1026</v>
      </c>
      <c r="B24">
        <v>0</v>
      </c>
      <c r="C24" s="117">
        <v>99.007936507936506</v>
      </c>
      <c r="D24" s="118">
        <v>445.63</v>
      </c>
      <c r="E24" s="117">
        <v>98.015873015873012</v>
      </c>
      <c r="F24" s="118">
        <v>466.6</v>
      </c>
      <c r="G24" s="117">
        <v>97.420634920634924</v>
      </c>
      <c r="H24" s="118">
        <v>475.01</v>
      </c>
      <c r="I24" s="117">
        <v>97.222222222222229</v>
      </c>
      <c r="J24" s="118">
        <v>484.83</v>
      </c>
      <c r="K24">
        <f t="shared" si="0"/>
        <v>450.09523046092187</v>
      </c>
      <c r="L24">
        <f t="shared" si="1"/>
        <v>476.04534412955468</v>
      </c>
      <c r="M24">
        <f t="shared" si="2"/>
        <v>487.58663951120161</v>
      </c>
      <c r="N24">
        <f t="shared" si="3"/>
        <v>498.68228571428568</v>
      </c>
    </row>
    <row r="25" spans="1:14" x14ac:dyDescent="0.2">
      <c r="A25" s="116">
        <v>1028</v>
      </c>
      <c r="B25">
        <v>0</v>
      </c>
      <c r="C25" s="117">
        <v>92.658730158730165</v>
      </c>
      <c r="D25" s="118">
        <v>463.35</v>
      </c>
      <c r="E25" s="117">
        <v>89.88095238095238</v>
      </c>
      <c r="F25" s="118">
        <v>488.4</v>
      </c>
      <c r="G25" s="117">
        <v>89.087301587301582</v>
      </c>
      <c r="H25" s="118">
        <v>468.72</v>
      </c>
      <c r="I25" s="117">
        <v>89.682539682539684</v>
      </c>
      <c r="J25" s="118">
        <v>483.62</v>
      </c>
      <c r="K25">
        <f t="shared" si="0"/>
        <v>500.06081370449675</v>
      </c>
      <c r="L25">
        <f t="shared" si="1"/>
        <v>543.3854304635762</v>
      </c>
      <c r="M25">
        <f t="shared" si="2"/>
        <v>526.13559020044545</v>
      </c>
      <c r="N25">
        <f t="shared" si="3"/>
        <v>539.25769911504426</v>
      </c>
    </row>
    <row r="26" spans="1:14" x14ac:dyDescent="0.2">
      <c r="A26" s="116">
        <v>1029</v>
      </c>
      <c r="B26">
        <v>0</v>
      </c>
      <c r="C26" s="117">
        <v>95.833333333333329</v>
      </c>
      <c r="D26" s="118">
        <v>565.64</v>
      </c>
      <c r="E26" s="117">
        <v>75.595238095238102</v>
      </c>
      <c r="F26" s="118">
        <v>580.02</v>
      </c>
      <c r="G26" s="117">
        <v>79.563492063492063</v>
      </c>
      <c r="H26" s="118">
        <v>564.70000000000005</v>
      </c>
      <c r="I26" s="117">
        <v>62.301587301587304</v>
      </c>
      <c r="J26" s="118">
        <v>575.32000000000005</v>
      </c>
      <c r="K26">
        <f t="shared" si="0"/>
        <v>590.23304347826092</v>
      </c>
      <c r="L26">
        <f t="shared" si="1"/>
        <v>767.27055118110229</v>
      </c>
      <c r="M26">
        <f t="shared" si="2"/>
        <v>709.74763092269336</v>
      </c>
      <c r="N26">
        <f t="shared" si="3"/>
        <v>923.44356687898096</v>
      </c>
    </row>
    <row r="27" spans="1:14" x14ac:dyDescent="0.2">
      <c r="A27" s="116">
        <v>1030</v>
      </c>
      <c r="B27">
        <v>0</v>
      </c>
      <c r="C27" s="117">
        <v>91.865079365079367</v>
      </c>
      <c r="D27" s="118">
        <v>422.24</v>
      </c>
      <c r="E27" s="117">
        <v>88.293650793650798</v>
      </c>
      <c r="F27" s="118">
        <v>428.15</v>
      </c>
      <c r="G27" s="117">
        <v>88.293650793650798</v>
      </c>
      <c r="H27" s="118">
        <v>437.93</v>
      </c>
      <c r="I27" s="117">
        <v>88.69047619047619</v>
      </c>
      <c r="J27" s="118">
        <v>430.46</v>
      </c>
      <c r="K27">
        <f t="shared" si="0"/>
        <v>459.63058315334774</v>
      </c>
      <c r="L27">
        <f t="shared" si="1"/>
        <v>484.91595505617977</v>
      </c>
      <c r="M27">
        <f t="shared" si="2"/>
        <v>495.9926292134831</v>
      </c>
      <c r="N27">
        <f t="shared" si="3"/>
        <v>485.35087248322151</v>
      </c>
    </row>
    <row r="28" spans="1:14" x14ac:dyDescent="0.2">
      <c r="A28" s="116">
        <v>2001</v>
      </c>
      <c r="B28">
        <v>0</v>
      </c>
      <c r="C28" s="117">
        <v>92.261904761904759</v>
      </c>
      <c r="D28" s="118">
        <v>405.41</v>
      </c>
      <c r="E28" s="117">
        <v>92.063492063492063</v>
      </c>
      <c r="F28" s="118">
        <v>413.42</v>
      </c>
      <c r="G28" s="117">
        <v>87.698412698412696</v>
      </c>
      <c r="H28" s="118">
        <v>425.07</v>
      </c>
      <c r="I28" s="117">
        <v>92.261904761904759</v>
      </c>
      <c r="J28" s="118">
        <v>427.05</v>
      </c>
      <c r="K28">
        <f t="shared" si="0"/>
        <v>439.41212903225806</v>
      </c>
      <c r="L28">
        <f t="shared" si="1"/>
        <v>449.05965517241378</v>
      </c>
      <c r="M28">
        <f t="shared" si="2"/>
        <v>484.69520361990953</v>
      </c>
      <c r="N28">
        <f t="shared" si="3"/>
        <v>462.86709677419356</v>
      </c>
    </row>
    <row r="29" spans="1:14" x14ac:dyDescent="0.2">
      <c r="A29" s="116">
        <v>2002</v>
      </c>
      <c r="B29">
        <v>0</v>
      </c>
      <c r="C29" s="117">
        <v>94.642857142857139</v>
      </c>
      <c r="D29" s="118">
        <v>468.19</v>
      </c>
      <c r="E29" s="117">
        <v>93.055555555555557</v>
      </c>
      <c r="F29" s="118">
        <v>460.73</v>
      </c>
      <c r="G29" s="117">
        <v>94.642857142857139</v>
      </c>
      <c r="H29" s="118">
        <v>460.93</v>
      </c>
      <c r="I29" s="117">
        <v>94.047619047619051</v>
      </c>
      <c r="J29" s="118">
        <v>454.64</v>
      </c>
      <c r="K29">
        <f t="shared" si="0"/>
        <v>494.69132075471703</v>
      </c>
      <c r="L29">
        <f t="shared" si="1"/>
        <v>495.1128358208955</v>
      </c>
      <c r="M29">
        <f t="shared" si="2"/>
        <v>487.02037735849058</v>
      </c>
      <c r="N29">
        <f t="shared" si="3"/>
        <v>483.41468354430378</v>
      </c>
    </row>
    <row r="30" spans="1:14" x14ac:dyDescent="0.2">
      <c r="A30" s="116">
        <v>2003</v>
      </c>
      <c r="B30">
        <v>0</v>
      </c>
      <c r="C30" s="117">
        <v>95.833333333333329</v>
      </c>
      <c r="D30" s="118">
        <v>401.83</v>
      </c>
      <c r="E30" s="117">
        <v>89.88095238095238</v>
      </c>
      <c r="F30" s="118">
        <v>421.24</v>
      </c>
      <c r="G30" s="117">
        <v>92.658730158730165</v>
      </c>
      <c r="H30" s="118">
        <v>407.91</v>
      </c>
      <c r="I30" s="117">
        <v>88.69047619047619</v>
      </c>
      <c r="J30" s="118">
        <v>429.08</v>
      </c>
      <c r="K30">
        <f t="shared" si="0"/>
        <v>419.3008695652174</v>
      </c>
      <c r="L30">
        <f t="shared" si="1"/>
        <v>468.66437086092714</v>
      </c>
      <c r="M30">
        <f t="shared" si="2"/>
        <v>440.22835117773019</v>
      </c>
      <c r="N30">
        <f t="shared" si="3"/>
        <v>483.79489932885906</v>
      </c>
    </row>
    <row r="31" spans="1:14" x14ac:dyDescent="0.2">
      <c r="A31" s="116">
        <v>2004</v>
      </c>
      <c r="B31">
        <v>1</v>
      </c>
      <c r="C31" s="117">
        <v>96.428571428571431</v>
      </c>
      <c r="D31" s="118">
        <v>518.73</v>
      </c>
      <c r="E31" s="117">
        <v>95.039682539682545</v>
      </c>
      <c r="F31" s="118">
        <v>507.71</v>
      </c>
      <c r="G31" s="117">
        <v>95.833333333333329</v>
      </c>
      <c r="H31" s="118">
        <v>520.55999999999995</v>
      </c>
      <c r="I31" s="117">
        <v>97.023809523809518</v>
      </c>
      <c r="J31" s="118">
        <v>502.56</v>
      </c>
      <c r="K31">
        <f t="shared" si="0"/>
        <v>537.9422222222222</v>
      </c>
      <c r="L31">
        <f t="shared" si="1"/>
        <v>534.20843423799579</v>
      </c>
      <c r="M31">
        <f t="shared" si="2"/>
        <v>543.19304347826085</v>
      </c>
      <c r="N31">
        <f t="shared" si="3"/>
        <v>517.9759509202454</v>
      </c>
    </row>
    <row r="32" spans="1:14" x14ac:dyDescent="0.2">
      <c r="A32" s="116">
        <v>2005</v>
      </c>
      <c r="B32">
        <v>0</v>
      </c>
      <c r="C32" s="117">
        <v>92.261904761904759</v>
      </c>
      <c r="D32" s="118">
        <v>440.13</v>
      </c>
      <c r="E32" s="117">
        <v>92.857142857142861</v>
      </c>
      <c r="F32" s="118">
        <v>428.68</v>
      </c>
      <c r="G32" s="117">
        <v>92.460317460317455</v>
      </c>
      <c r="H32" s="118">
        <v>434.32</v>
      </c>
      <c r="I32" s="117">
        <v>93.849206349206355</v>
      </c>
      <c r="J32" s="118">
        <v>418.66</v>
      </c>
      <c r="K32">
        <f t="shared" si="0"/>
        <v>477.04412903225807</v>
      </c>
      <c r="L32">
        <f t="shared" si="1"/>
        <v>461.65538461538461</v>
      </c>
      <c r="M32">
        <f t="shared" si="2"/>
        <v>469.73665236051505</v>
      </c>
      <c r="N32">
        <f t="shared" si="3"/>
        <v>446.09860465116276</v>
      </c>
    </row>
    <row r="33" spans="1:14" x14ac:dyDescent="0.2">
      <c r="A33" s="116">
        <v>2007</v>
      </c>
      <c r="B33">
        <v>0</v>
      </c>
      <c r="C33" s="117">
        <v>80.158730158730165</v>
      </c>
      <c r="D33" s="118">
        <v>471.05</v>
      </c>
      <c r="E33" s="117">
        <v>78.968253968253961</v>
      </c>
      <c r="F33" s="118">
        <v>474.8</v>
      </c>
      <c r="G33" s="117">
        <v>80.158730158730165</v>
      </c>
      <c r="H33" s="118">
        <v>466.19</v>
      </c>
      <c r="I33" s="117">
        <v>78.968253968253961</v>
      </c>
      <c r="J33" s="118">
        <v>470.32</v>
      </c>
      <c r="K33">
        <f t="shared" si="0"/>
        <v>587.64653465346532</v>
      </c>
      <c r="L33">
        <f t="shared" si="1"/>
        <v>601.25427135678399</v>
      </c>
      <c r="M33">
        <f t="shared" si="2"/>
        <v>581.58356435643555</v>
      </c>
      <c r="N33">
        <f t="shared" si="3"/>
        <v>595.58110552763821</v>
      </c>
    </row>
    <row r="34" spans="1:14" x14ac:dyDescent="0.2">
      <c r="A34" s="116">
        <v>2008</v>
      </c>
      <c r="B34">
        <v>0</v>
      </c>
      <c r="C34" s="117">
        <v>94.841269841269835</v>
      </c>
      <c r="D34" s="118">
        <v>459.44</v>
      </c>
      <c r="E34" s="117">
        <v>94.841269841269835</v>
      </c>
      <c r="F34" s="118">
        <v>469.56</v>
      </c>
      <c r="G34" s="117">
        <v>94.642857142857139</v>
      </c>
      <c r="H34" s="118">
        <v>474.58</v>
      </c>
      <c r="I34" s="117">
        <v>93.253968253968253</v>
      </c>
      <c r="J34" s="118">
        <v>477.52</v>
      </c>
      <c r="K34">
        <f t="shared" ref="K34:K63" si="4">(D34*100)/C34</f>
        <v>484.43046025104604</v>
      </c>
      <c r="L34">
        <f t="shared" ref="L34:L63" si="5">(F34*100)/E34</f>
        <v>495.10092050209209</v>
      </c>
      <c r="M34">
        <f t="shared" ref="M34:M63" si="6">(H34*100)/G34</f>
        <v>501.44301886792454</v>
      </c>
      <c r="N34">
        <f t="shared" ref="N34:N63" si="7">(J34*100)/I34</f>
        <v>512.06399999999996</v>
      </c>
    </row>
    <row r="35" spans="1:14" x14ac:dyDescent="0.2">
      <c r="A35" s="116">
        <v>2009</v>
      </c>
      <c r="B35">
        <v>1</v>
      </c>
      <c r="C35" s="117">
        <v>95.238095238095241</v>
      </c>
      <c r="D35" s="118">
        <v>483.33</v>
      </c>
      <c r="E35" s="117">
        <v>93.055555555555557</v>
      </c>
      <c r="F35" s="118">
        <v>479.63</v>
      </c>
      <c r="G35" s="117">
        <v>91.269841269841265</v>
      </c>
      <c r="H35" s="118">
        <v>478.2</v>
      </c>
      <c r="I35" s="117">
        <v>90.476190476190482</v>
      </c>
      <c r="J35" s="118">
        <v>472.74</v>
      </c>
      <c r="K35">
        <f t="shared" si="4"/>
        <v>507.49649999999997</v>
      </c>
      <c r="L35">
        <f t="shared" si="5"/>
        <v>515.42328358208954</v>
      </c>
      <c r="M35">
        <f t="shared" si="6"/>
        <v>523.94086956521744</v>
      </c>
      <c r="N35">
        <f t="shared" si="7"/>
        <v>522.50210526315789</v>
      </c>
    </row>
    <row r="36" spans="1:14" x14ac:dyDescent="0.2">
      <c r="A36" s="116">
        <v>2010</v>
      </c>
      <c r="B36">
        <v>0</v>
      </c>
      <c r="C36" s="117">
        <v>93.650793650793645</v>
      </c>
      <c r="D36" s="118">
        <v>519.61</v>
      </c>
      <c r="E36" s="117">
        <v>88.293650793650798</v>
      </c>
      <c r="F36" s="118">
        <v>546.4</v>
      </c>
      <c r="G36" s="117">
        <v>91.468253968253961</v>
      </c>
      <c r="H36" s="118">
        <v>509.96</v>
      </c>
      <c r="I36" s="117">
        <v>90.476190476190482</v>
      </c>
      <c r="J36" s="118">
        <v>542.12</v>
      </c>
      <c r="K36">
        <f t="shared" si="4"/>
        <v>554.83779661016956</v>
      </c>
      <c r="L36">
        <f t="shared" si="5"/>
        <v>618.84404494382022</v>
      </c>
      <c r="M36">
        <f t="shared" si="6"/>
        <v>557.52676789587861</v>
      </c>
      <c r="N36">
        <f t="shared" si="7"/>
        <v>599.18526315789472</v>
      </c>
    </row>
    <row r="37" spans="1:14" x14ac:dyDescent="0.2">
      <c r="A37" s="116">
        <v>2011</v>
      </c>
      <c r="B37">
        <v>0</v>
      </c>
      <c r="C37" s="117">
        <v>97.61904761904762</v>
      </c>
      <c r="D37" s="118">
        <v>445.63</v>
      </c>
      <c r="E37" s="117">
        <v>90.277777777777771</v>
      </c>
      <c r="F37" s="118">
        <v>435.65</v>
      </c>
      <c r="G37" s="117">
        <v>89.087301587301582</v>
      </c>
      <c r="H37" s="118">
        <v>432.25</v>
      </c>
      <c r="I37" s="117">
        <v>86.111111111111114</v>
      </c>
      <c r="J37" s="118">
        <v>415.5</v>
      </c>
      <c r="K37">
        <f t="shared" si="4"/>
        <v>456.4990243902439</v>
      </c>
      <c r="L37">
        <f t="shared" si="5"/>
        <v>482.5661538461539</v>
      </c>
      <c r="M37">
        <f t="shared" si="6"/>
        <v>485.19821826280628</v>
      </c>
      <c r="N37">
        <f t="shared" si="7"/>
        <v>482.51612903225805</v>
      </c>
    </row>
    <row r="38" spans="1:14" x14ac:dyDescent="0.2">
      <c r="A38" s="116">
        <v>2013</v>
      </c>
      <c r="B38">
        <v>0</v>
      </c>
      <c r="C38" s="117">
        <v>92.857142857142861</v>
      </c>
      <c r="D38" s="118">
        <v>425.71</v>
      </c>
      <c r="E38" s="117">
        <v>91.865079365079367</v>
      </c>
      <c r="F38" s="118">
        <v>425.67</v>
      </c>
      <c r="G38" s="117">
        <v>90.674603174603178</v>
      </c>
      <c r="H38" s="118">
        <v>430.35</v>
      </c>
      <c r="I38" s="117">
        <v>91.269841269841265</v>
      </c>
      <c r="J38" s="118">
        <v>429.39</v>
      </c>
      <c r="K38">
        <f t="shared" si="4"/>
        <v>458.45692307692303</v>
      </c>
      <c r="L38">
        <f t="shared" si="5"/>
        <v>463.36431965442762</v>
      </c>
      <c r="M38">
        <f t="shared" si="6"/>
        <v>474.60919037199125</v>
      </c>
      <c r="N38">
        <f t="shared" si="7"/>
        <v>470.46208695652177</v>
      </c>
    </row>
    <row r="39" spans="1:14" x14ac:dyDescent="0.2">
      <c r="A39" s="116">
        <v>2014</v>
      </c>
      <c r="B39">
        <v>0</v>
      </c>
      <c r="C39" s="117">
        <v>91.269841269841265</v>
      </c>
      <c r="D39" s="118">
        <v>530.04999999999995</v>
      </c>
      <c r="E39" s="117">
        <v>91.666666666666671</v>
      </c>
      <c r="F39" s="118">
        <v>529.24</v>
      </c>
      <c r="G39" s="117">
        <v>93.253968253968253</v>
      </c>
      <c r="H39" s="118">
        <v>503.01</v>
      </c>
      <c r="I39" s="117">
        <v>92.460317460317455</v>
      </c>
      <c r="J39" s="118">
        <v>510.63</v>
      </c>
      <c r="K39">
        <f t="shared" si="4"/>
        <v>580.75043478260864</v>
      </c>
      <c r="L39">
        <f t="shared" si="5"/>
        <v>577.35272727272729</v>
      </c>
      <c r="M39">
        <f t="shared" si="6"/>
        <v>539.3979574468085</v>
      </c>
      <c r="N39">
        <f t="shared" si="7"/>
        <v>552.26935622317603</v>
      </c>
    </row>
    <row r="40" spans="1:14" x14ac:dyDescent="0.2">
      <c r="A40" s="116">
        <v>2015</v>
      </c>
      <c r="B40">
        <v>0</v>
      </c>
      <c r="C40" s="117">
        <v>92.857142857142861</v>
      </c>
      <c r="D40" s="118">
        <v>479.91</v>
      </c>
      <c r="E40" s="117">
        <v>91.666666666666671</v>
      </c>
      <c r="F40" s="118">
        <v>480.4</v>
      </c>
      <c r="G40" s="117">
        <v>89.682539682539684</v>
      </c>
      <c r="H40" s="118">
        <v>492.66</v>
      </c>
      <c r="I40" s="117">
        <v>85.11904761904762</v>
      </c>
      <c r="J40" s="118">
        <v>479.23</v>
      </c>
      <c r="K40">
        <f t="shared" si="4"/>
        <v>516.82615384615383</v>
      </c>
      <c r="L40">
        <f t="shared" si="5"/>
        <v>524.07272727272721</v>
      </c>
      <c r="M40">
        <f t="shared" si="6"/>
        <v>549.33769911504419</v>
      </c>
      <c r="N40">
        <f t="shared" si="7"/>
        <v>563.01146853146849</v>
      </c>
    </row>
    <row r="41" spans="1:14" x14ac:dyDescent="0.2">
      <c r="A41" s="116">
        <v>2016</v>
      </c>
      <c r="B41">
        <v>0</v>
      </c>
      <c r="C41" s="117">
        <v>95.238095238095241</v>
      </c>
      <c r="D41" s="118">
        <v>541.80999999999995</v>
      </c>
      <c r="E41" s="117">
        <v>91.865079365079367</v>
      </c>
      <c r="F41" s="118">
        <v>557.6</v>
      </c>
      <c r="G41" s="117">
        <v>91.269841269841265</v>
      </c>
      <c r="H41" s="118">
        <v>562.92999999999995</v>
      </c>
      <c r="I41" s="117">
        <v>92.261904761904759</v>
      </c>
      <c r="J41" s="118">
        <v>541.76</v>
      </c>
      <c r="K41">
        <f t="shared" si="4"/>
        <v>568.90049999999985</v>
      </c>
      <c r="L41">
        <f t="shared" si="5"/>
        <v>606.97710583153344</v>
      </c>
      <c r="M41">
        <f t="shared" si="6"/>
        <v>616.77547826086948</v>
      </c>
      <c r="N41">
        <f t="shared" si="7"/>
        <v>587.19793548387099</v>
      </c>
    </row>
    <row r="42" spans="1:14" x14ac:dyDescent="0.2">
      <c r="A42" s="116">
        <v>2017</v>
      </c>
      <c r="B42">
        <v>1</v>
      </c>
      <c r="C42" s="117">
        <v>90.873015873015873</v>
      </c>
      <c r="D42" s="118">
        <v>446.38</v>
      </c>
      <c r="E42" s="117">
        <v>90.079365079365076</v>
      </c>
      <c r="F42" s="118">
        <v>439.66</v>
      </c>
      <c r="G42" s="117">
        <v>90.873015873015873</v>
      </c>
      <c r="H42" s="118">
        <v>443.24</v>
      </c>
      <c r="I42" s="117">
        <v>91.666666666666671</v>
      </c>
      <c r="J42" s="118">
        <v>430.39</v>
      </c>
      <c r="K42">
        <f t="shared" si="4"/>
        <v>491.21292576419216</v>
      </c>
      <c r="L42">
        <f t="shared" si="5"/>
        <v>488.08070484581498</v>
      </c>
      <c r="M42">
        <f t="shared" si="6"/>
        <v>487.75755458515283</v>
      </c>
      <c r="N42">
        <f t="shared" si="7"/>
        <v>469.51636363636362</v>
      </c>
    </row>
    <row r="43" spans="1:14" x14ac:dyDescent="0.2">
      <c r="A43" s="116">
        <v>2018</v>
      </c>
      <c r="B43">
        <v>0</v>
      </c>
      <c r="C43" s="117">
        <v>92.261904761904759</v>
      </c>
      <c r="D43" s="118">
        <v>414.01</v>
      </c>
      <c r="E43" s="117">
        <v>88.69047619047619</v>
      </c>
      <c r="F43" s="118">
        <v>424.46</v>
      </c>
      <c r="G43" s="117">
        <v>87.896825396825392</v>
      </c>
      <c r="H43" s="118">
        <v>426.39</v>
      </c>
      <c r="I43" s="117">
        <v>86.904761904761898</v>
      </c>
      <c r="J43" s="118">
        <v>433.18</v>
      </c>
      <c r="K43">
        <f t="shared" si="4"/>
        <v>448.7334193548387</v>
      </c>
      <c r="L43">
        <f t="shared" si="5"/>
        <v>478.58577181208057</v>
      </c>
      <c r="M43">
        <f t="shared" si="6"/>
        <v>485.10284424379233</v>
      </c>
      <c r="N43">
        <f t="shared" si="7"/>
        <v>498.45369863013701</v>
      </c>
    </row>
    <row r="44" spans="1:14" x14ac:dyDescent="0.2">
      <c r="A44" s="116">
        <v>2019</v>
      </c>
      <c r="B44">
        <v>1</v>
      </c>
      <c r="C44" s="117">
        <v>68.253968253968253</v>
      </c>
      <c r="D44" s="118">
        <v>532.62</v>
      </c>
      <c r="E44" s="117">
        <v>76.19047619047619</v>
      </c>
      <c r="F44" s="118">
        <v>515.89</v>
      </c>
      <c r="G44" s="117">
        <v>72.817460317460316</v>
      </c>
      <c r="H44" s="118">
        <v>491.18</v>
      </c>
      <c r="I44" s="117">
        <v>71.428571428571431</v>
      </c>
      <c r="J44" s="118">
        <v>489.26</v>
      </c>
      <c r="K44">
        <f t="shared" si="4"/>
        <v>780.35023255813951</v>
      </c>
      <c r="L44">
        <f t="shared" si="5"/>
        <v>677.10562500000003</v>
      </c>
      <c r="M44">
        <f t="shared" si="6"/>
        <v>674.53602179836514</v>
      </c>
      <c r="N44">
        <f t="shared" si="7"/>
        <v>684.96399999999994</v>
      </c>
    </row>
    <row r="45" spans="1:14" x14ac:dyDescent="0.2">
      <c r="A45" s="116">
        <v>2020</v>
      </c>
      <c r="B45">
        <v>1</v>
      </c>
      <c r="C45" s="117">
        <v>89.484126984126988</v>
      </c>
      <c r="D45" s="118">
        <v>454.45</v>
      </c>
      <c r="E45" s="117">
        <v>86.30952380952381</v>
      </c>
      <c r="F45" s="118">
        <v>457.81</v>
      </c>
      <c r="G45" s="117">
        <v>91.865079365079367</v>
      </c>
      <c r="H45" s="118">
        <v>462.67</v>
      </c>
      <c r="I45" s="117">
        <v>90.476190476190482</v>
      </c>
      <c r="J45" s="118">
        <v>462.71</v>
      </c>
      <c r="K45">
        <f t="shared" si="4"/>
        <v>507.8554323725055</v>
      </c>
      <c r="L45">
        <f t="shared" si="5"/>
        <v>530.42813793103448</v>
      </c>
      <c r="M45">
        <f t="shared" si="6"/>
        <v>503.64077753779696</v>
      </c>
      <c r="N45">
        <f t="shared" si="7"/>
        <v>511.41631578947363</v>
      </c>
    </row>
    <row r="46" spans="1:14" x14ac:dyDescent="0.2">
      <c r="A46" s="116">
        <v>2021</v>
      </c>
      <c r="B46">
        <v>1</v>
      </c>
      <c r="C46" s="117">
        <v>73.015873015873012</v>
      </c>
      <c r="D46" s="118">
        <v>482.32</v>
      </c>
      <c r="E46" s="117">
        <v>71.825396825396822</v>
      </c>
      <c r="F46" s="118">
        <v>453.21</v>
      </c>
      <c r="G46" s="117">
        <v>87.5</v>
      </c>
      <c r="H46" s="118">
        <v>459.23</v>
      </c>
      <c r="I46" s="117">
        <v>89.88095238095238</v>
      </c>
      <c r="J46" s="118">
        <v>443.2</v>
      </c>
      <c r="K46">
        <f t="shared" si="4"/>
        <v>660.56869565217391</v>
      </c>
      <c r="L46">
        <f t="shared" si="5"/>
        <v>630.9885082872928</v>
      </c>
      <c r="M46">
        <f t="shared" si="6"/>
        <v>524.83428571428567</v>
      </c>
      <c r="N46">
        <f t="shared" si="7"/>
        <v>493.09668874172183</v>
      </c>
    </row>
    <row r="47" spans="1:14" x14ac:dyDescent="0.2">
      <c r="A47" s="116">
        <v>2022</v>
      </c>
      <c r="B47">
        <v>0</v>
      </c>
      <c r="C47" s="117">
        <v>85.11904761904762</v>
      </c>
      <c r="D47" s="118">
        <v>399.1</v>
      </c>
      <c r="E47" s="117">
        <v>80.555555555555557</v>
      </c>
      <c r="F47" s="118">
        <v>406.56</v>
      </c>
      <c r="G47" s="117">
        <v>81.547619047619051</v>
      </c>
      <c r="H47" s="118">
        <v>411.65</v>
      </c>
      <c r="I47" s="117">
        <v>84.325396825396822</v>
      </c>
      <c r="J47" s="118">
        <v>410.41</v>
      </c>
      <c r="K47">
        <f t="shared" si="4"/>
        <v>468.87272727272727</v>
      </c>
      <c r="L47">
        <f t="shared" si="5"/>
        <v>504.6951724137931</v>
      </c>
      <c r="M47">
        <f t="shared" si="6"/>
        <v>504.79708029197076</v>
      </c>
      <c r="N47">
        <f t="shared" si="7"/>
        <v>486.69797647058823</v>
      </c>
    </row>
    <row r="48" spans="1:14" x14ac:dyDescent="0.2">
      <c r="A48" s="116">
        <v>2024</v>
      </c>
      <c r="B48">
        <v>0</v>
      </c>
      <c r="C48" s="117">
        <v>95.238095238095241</v>
      </c>
      <c r="D48" s="118">
        <v>460.52</v>
      </c>
      <c r="E48" s="117">
        <v>95.833333333333329</v>
      </c>
      <c r="F48" s="118">
        <v>446.62</v>
      </c>
      <c r="G48" s="117">
        <v>96.626984126984127</v>
      </c>
      <c r="H48" s="118">
        <v>449.74</v>
      </c>
      <c r="I48" s="117">
        <v>94.841269841269835</v>
      </c>
      <c r="J48" s="118">
        <v>440.05</v>
      </c>
      <c r="K48">
        <f t="shared" si="4"/>
        <v>483.54599999999999</v>
      </c>
      <c r="L48">
        <f t="shared" si="5"/>
        <v>466.03826086956525</v>
      </c>
      <c r="M48">
        <f t="shared" si="6"/>
        <v>465.4393429158111</v>
      </c>
      <c r="N48">
        <f t="shared" si="7"/>
        <v>463.98577405857742</v>
      </c>
    </row>
    <row r="49" spans="1:14" x14ac:dyDescent="0.2">
      <c r="A49" s="116">
        <v>2025</v>
      </c>
      <c r="B49">
        <v>0</v>
      </c>
      <c r="C49" s="117">
        <v>92.857142857142861</v>
      </c>
      <c r="D49" s="118">
        <v>569.39</v>
      </c>
      <c r="E49" s="117">
        <v>94.047619047619051</v>
      </c>
      <c r="F49" s="118">
        <v>560.66</v>
      </c>
      <c r="G49" s="117">
        <v>90.277777777777771</v>
      </c>
      <c r="H49" s="118">
        <v>548.61</v>
      </c>
      <c r="I49" s="117">
        <v>92.261904761904759</v>
      </c>
      <c r="J49" s="118">
        <v>545.52</v>
      </c>
      <c r="K49">
        <f t="shared" si="4"/>
        <v>613.18923076923079</v>
      </c>
      <c r="L49">
        <f t="shared" si="5"/>
        <v>596.14481012658223</v>
      </c>
      <c r="M49">
        <f t="shared" si="6"/>
        <v>607.69107692307693</v>
      </c>
      <c r="N49">
        <f t="shared" si="7"/>
        <v>591.27329032258069</v>
      </c>
    </row>
    <row r="50" spans="1:14" x14ac:dyDescent="0.2">
      <c r="A50" s="116">
        <v>2026</v>
      </c>
      <c r="B50">
        <v>0</v>
      </c>
      <c r="C50" s="117">
        <v>96.230158730158735</v>
      </c>
      <c r="D50" s="118">
        <v>426.67</v>
      </c>
      <c r="E50" s="117">
        <v>92.261904761904759</v>
      </c>
      <c r="F50" s="118">
        <v>441.41</v>
      </c>
      <c r="G50" s="117">
        <v>92.063492063492063</v>
      </c>
      <c r="H50" s="118">
        <v>455.65</v>
      </c>
      <c r="I50" s="117">
        <v>95.436507936507937</v>
      </c>
      <c r="J50" s="118">
        <v>453.93</v>
      </c>
      <c r="K50">
        <f t="shared" si="4"/>
        <v>443.38490721649481</v>
      </c>
      <c r="L50">
        <f t="shared" si="5"/>
        <v>478.43148387096778</v>
      </c>
      <c r="M50">
        <f t="shared" si="6"/>
        <v>494.93017241379312</v>
      </c>
      <c r="N50">
        <f t="shared" si="7"/>
        <v>475.63559251559252</v>
      </c>
    </row>
    <row r="51" spans="1:14" x14ac:dyDescent="0.2">
      <c r="A51" s="116">
        <v>2027</v>
      </c>
      <c r="B51">
        <v>1</v>
      </c>
      <c r="C51" s="117">
        <v>94.642857142857139</v>
      </c>
      <c r="D51" s="118">
        <v>514.84</v>
      </c>
      <c r="E51" s="117">
        <v>95.436507936507937</v>
      </c>
      <c r="F51" s="118">
        <v>536.28</v>
      </c>
      <c r="G51" s="117">
        <v>94.841269841269835</v>
      </c>
      <c r="H51" s="118">
        <v>515.28</v>
      </c>
      <c r="I51" s="117">
        <v>95.833333333333329</v>
      </c>
      <c r="J51" s="118">
        <v>533.42999999999995</v>
      </c>
      <c r="K51">
        <f t="shared" si="4"/>
        <v>543.98188679245288</v>
      </c>
      <c r="L51">
        <f t="shared" si="5"/>
        <v>561.92332640332643</v>
      </c>
      <c r="M51">
        <f t="shared" si="6"/>
        <v>543.30778242677832</v>
      </c>
      <c r="N51">
        <f t="shared" si="7"/>
        <v>556.62260869565216</v>
      </c>
    </row>
    <row r="52" spans="1:14" x14ac:dyDescent="0.2">
      <c r="A52" s="116">
        <v>2028</v>
      </c>
      <c r="B52">
        <v>0</v>
      </c>
      <c r="C52" s="117">
        <v>96.230158730158735</v>
      </c>
      <c r="D52" s="118">
        <v>529.86</v>
      </c>
      <c r="E52" s="117">
        <v>93.253968253968253</v>
      </c>
      <c r="F52" s="118">
        <v>533.4</v>
      </c>
      <c r="G52" s="117">
        <v>92.857142857142861</v>
      </c>
      <c r="H52" s="118">
        <v>540.21</v>
      </c>
      <c r="I52" s="117">
        <v>89.88095238095238</v>
      </c>
      <c r="J52" s="118">
        <v>520.08000000000004</v>
      </c>
      <c r="K52">
        <f t="shared" si="4"/>
        <v>550.61740206185561</v>
      </c>
      <c r="L52">
        <f t="shared" si="5"/>
        <v>571.98638297872344</v>
      </c>
      <c r="M52">
        <f t="shared" si="6"/>
        <v>581.76461538461535</v>
      </c>
      <c r="N52">
        <f t="shared" si="7"/>
        <v>578.63205298013258</v>
      </c>
    </row>
    <row r="53" spans="1:14" x14ac:dyDescent="0.2">
      <c r="A53" s="116">
        <v>2029</v>
      </c>
      <c r="B53">
        <v>0</v>
      </c>
      <c r="C53" s="117">
        <v>93.253968253968253</v>
      </c>
      <c r="D53" s="118">
        <v>450.63</v>
      </c>
      <c r="E53" s="117">
        <v>86.507936507936506</v>
      </c>
      <c r="F53" s="118">
        <v>470.55</v>
      </c>
      <c r="G53" s="117">
        <v>87.896825396825392</v>
      </c>
      <c r="H53" s="118">
        <v>466.5</v>
      </c>
      <c r="I53" s="117">
        <v>84.325396825396822</v>
      </c>
      <c r="J53" s="118">
        <v>472.34</v>
      </c>
      <c r="K53">
        <f t="shared" si="4"/>
        <v>483.2287659574468</v>
      </c>
      <c r="L53">
        <f t="shared" si="5"/>
        <v>543.93853211009173</v>
      </c>
      <c r="M53">
        <f t="shared" si="6"/>
        <v>530.73589164785551</v>
      </c>
      <c r="N53">
        <f t="shared" si="7"/>
        <v>560.13967058823528</v>
      </c>
    </row>
    <row r="54" spans="1:14" x14ac:dyDescent="0.2">
      <c r="A54" s="116">
        <v>2030</v>
      </c>
      <c r="B54">
        <v>1</v>
      </c>
      <c r="C54" s="117">
        <v>93.055555555555557</v>
      </c>
      <c r="D54" s="118">
        <v>465.51</v>
      </c>
      <c r="E54" s="117">
        <v>92.063492063492063</v>
      </c>
      <c r="F54" s="118">
        <v>476.46</v>
      </c>
      <c r="G54" s="117">
        <v>90.873015873015873</v>
      </c>
      <c r="H54" s="118">
        <v>472.66</v>
      </c>
      <c r="I54" s="117">
        <v>90.476190476190482</v>
      </c>
      <c r="J54" s="118">
        <v>481.7</v>
      </c>
      <c r="K54">
        <f t="shared" si="4"/>
        <v>500.24955223880596</v>
      </c>
      <c r="L54">
        <f t="shared" si="5"/>
        <v>517.53413793103448</v>
      </c>
      <c r="M54">
        <f t="shared" si="6"/>
        <v>520.1324017467249</v>
      </c>
      <c r="N54">
        <f t="shared" si="7"/>
        <v>532.40526315789475</v>
      </c>
    </row>
    <row r="55" spans="1:14" x14ac:dyDescent="0.2">
      <c r="A55" s="116">
        <v>2032</v>
      </c>
      <c r="B55">
        <v>0</v>
      </c>
      <c r="C55" s="117">
        <v>95.436507936507937</v>
      </c>
      <c r="D55" s="118">
        <v>473.63</v>
      </c>
      <c r="E55" s="117">
        <v>93.452380952380949</v>
      </c>
      <c r="F55" s="118">
        <v>480.76</v>
      </c>
      <c r="G55" s="117">
        <v>92.857142857142861</v>
      </c>
      <c r="H55" s="118">
        <v>480.25</v>
      </c>
      <c r="I55" s="117">
        <v>91.666666666666671</v>
      </c>
      <c r="J55" s="118">
        <v>488.02</v>
      </c>
      <c r="K55">
        <f t="shared" si="4"/>
        <v>496.27758835758834</v>
      </c>
      <c r="L55">
        <f t="shared" si="5"/>
        <v>514.443821656051</v>
      </c>
      <c r="M55">
        <f t="shared" si="6"/>
        <v>517.19230769230762</v>
      </c>
      <c r="N55">
        <f t="shared" si="7"/>
        <v>532.38545454545454</v>
      </c>
    </row>
    <row r="56" spans="1:14" x14ac:dyDescent="0.2">
      <c r="A56" s="116">
        <v>2033</v>
      </c>
      <c r="B56">
        <v>0</v>
      </c>
      <c r="C56" s="117">
        <v>94.444444444444443</v>
      </c>
      <c r="D56" s="118">
        <v>434.48</v>
      </c>
      <c r="E56" s="117">
        <v>94.444444444444443</v>
      </c>
      <c r="F56" s="118">
        <v>410.75</v>
      </c>
      <c r="G56" s="117">
        <v>92.857142857142861</v>
      </c>
      <c r="H56" s="118">
        <v>431.31</v>
      </c>
      <c r="I56" s="117">
        <v>93.055555555555557</v>
      </c>
      <c r="J56" s="118">
        <v>421.26</v>
      </c>
      <c r="K56">
        <f t="shared" si="4"/>
        <v>460.03764705882355</v>
      </c>
      <c r="L56">
        <f t="shared" si="5"/>
        <v>434.91176470588238</v>
      </c>
      <c r="M56">
        <f t="shared" si="6"/>
        <v>464.48769230769227</v>
      </c>
      <c r="N56">
        <f t="shared" si="7"/>
        <v>452.69731343283581</v>
      </c>
    </row>
    <row r="57" spans="1:14" x14ac:dyDescent="0.2">
      <c r="A57" s="116">
        <v>2034</v>
      </c>
      <c r="B57">
        <v>0</v>
      </c>
      <c r="C57" s="117">
        <v>96.031746031746039</v>
      </c>
      <c r="D57" s="118">
        <v>401.84</v>
      </c>
      <c r="E57" s="117">
        <v>88.69047619047619</v>
      </c>
      <c r="F57" s="118">
        <v>429.4</v>
      </c>
      <c r="G57" s="117">
        <v>85.714285714285708</v>
      </c>
      <c r="H57" s="118">
        <v>433.89</v>
      </c>
      <c r="I57" s="117">
        <v>87.103174603174608</v>
      </c>
      <c r="J57" s="118">
        <v>449.77</v>
      </c>
      <c r="K57">
        <f t="shared" si="4"/>
        <v>418.44495867768592</v>
      </c>
      <c r="L57">
        <f t="shared" si="5"/>
        <v>484.15570469798661</v>
      </c>
      <c r="M57">
        <f t="shared" si="6"/>
        <v>506.20500000000004</v>
      </c>
      <c r="N57">
        <f t="shared" si="7"/>
        <v>516.36464692482912</v>
      </c>
    </row>
    <row r="58" spans="1:14" x14ac:dyDescent="0.2">
      <c r="A58" s="116">
        <v>2036</v>
      </c>
      <c r="B58">
        <v>0</v>
      </c>
      <c r="C58" s="117">
        <v>91.071428571428569</v>
      </c>
      <c r="D58" s="118">
        <v>490.69</v>
      </c>
      <c r="E58" s="117">
        <v>91.865079365079367</v>
      </c>
      <c r="F58" s="118">
        <v>486.43</v>
      </c>
      <c r="G58" s="117">
        <v>87.103174603174608</v>
      </c>
      <c r="H58" s="118">
        <v>480.45</v>
      </c>
      <c r="I58" s="117">
        <v>90.476190476190482</v>
      </c>
      <c r="J58" s="118">
        <v>469.37</v>
      </c>
      <c r="K58">
        <f t="shared" si="4"/>
        <v>538.796862745098</v>
      </c>
      <c r="L58">
        <f t="shared" si="5"/>
        <v>529.50479481641469</v>
      </c>
      <c r="M58">
        <f t="shared" si="6"/>
        <v>551.58724373576308</v>
      </c>
      <c r="N58">
        <f t="shared" si="7"/>
        <v>518.77736842105264</v>
      </c>
    </row>
    <row r="59" spans="1:14" x14ac:dyDescent="0.2">
      <c r="A59" s="116">
        <v>2037</v>
      </c>
      <c r="B59">
        <v>0</v>
      </c>
      <c r="C59" s="117">
        <v>70.039682539682545</v>
      </c>
      <c r="D59" s="118">
        <v>442.13</v>
      </c>
      <c r="E59" s="117">
        <v>72.023809523809518</v>
      </c>
      <c r="F59" s="118">
        <v>434.61</v>
      </c>
      <c r="G59" s="117">
        <v>70.238095238095241</v>
      </c>
      <c r="H59" s="118">
        <v>439.04</v>
      </c>
      <c r="I59" s="117">
        <v>70.238095238095241</v>
      </c>
      <c r="J59" s="118">
        <v>437.51</v>
      </c>
      <c r="K59">
        <f t="shared" si="4"/>
        <v>631.25643059490085</v>
      </c>
      <c r="L59">
        <f t="shared" si="5"/>
        <v>603.42545454545461</v>
      </c>
      <c r="M59">
        <f t="shared" si="6"/>
        <v>625.07389830508475</v>
      </c>
      <c r="N59">
        <f t="shared" si="7"/>
        <v>622.89559322033892</v>
      </c>
    </row>
    <row r="60" spans="1:14" x14ac:dyDescent="0.2">
      <c r="A60" s="116">
        <v>2038</v>
      </c>
      <c r="B60">
        <v>0</v>
      </c>
      <c r="C60" s="117">
        <v>96.428571428571431</v>
      </c>
      <c r="D60" s="118">
        <v>385.02</v>
      </c>
      <c r="E60" s="117">
        <v>94.444444444444443</v>
      </c>
      <c r="F60" s="118">
        <v>385.38</v>
      </c>
      <c r="G60" s="117">
        <v>96.428571428571431</v>
      </c>
      <c r="H60" s="118">
        <v>387.81</v>
      </c>
      <c r="I60" s="117">
        <v>95.833333333333329</v>
      </c>
      <c r="J60" s="118">
        <v>382.23</v>
      </c>
      <c r="K60">
        <f t="shared" si="4"/>
        <v>399.28</v>
      </c>
      <c r="L60">
        <f t="shared" si="5"/>
        <v>408.04941176470589</v>
      </c>
      <c r="M60">
        <f t="shared" si="6"/>
        <v>402.17333333333335</v>
      </c>
      <c r="N60">
        <f t="shared" si="7"/>
        <v>398.84869565217394</v>
      </c>
    </row>
    <row r="61" spans="1:14" x14ac:dyDescent="0.2">
      <c r="A61" s="116">
        <v>2039</v>
      </c>
      <c r="B61">
        <v>0</v>
      </c>
      <c r="C61" s="117">
        <v>95.238095238095241</v>
      </c>
      <c r="D61" s="118">
        <v>448.18</v>
      </c>
      <c r="E61" s="117">
        <v>90.079365079365076</v>
      </c>
      <c r="F61" s="118">
        <v>445.3</v>
      </c>
      <c r="G61" s="117">
        <v>92.063492063492063</v>
      </c>
      <c r="H61" s="118">
        <v>447.3</v>
      </c>
      <c r="I61" s="117">
        <v>91.666666666666671</v>
      </c>
      <c r="J61" s="118">
        <v>442.1</v>
      </c>
      <c r="K61">
        <f t="shared" si="4"/>
        <v>470.589</v>
      </c>
      <c r="L61">
        <f t="shared" si="5"/>
        <v>494.34185022026435</v>
      </c>
      <c r="M61">
        <f t="shared" si="6"/>
        <v>485.86034482758623</v>
      </c>
      <c r="N61">
        <f t="shared" si="7"/>
        <v>482.29090909090905</v>
      </c>
    </row>
    <row r="62" spans="1:14" x14ac:dyDescent="0.2">
      <c r="A62" s="116">
        <v>2040</v>
      </c>
      <c r="B62">
        <v>1</v>
      </c>
      <c r="C62" s="117">
        <v>92.658730158730165</v>
      </c>
      <c r="D62" s="118">
        <v>481.56</v>
      </c>
      <c r="E62" s="117">
        <v>90.873015873015873</v>
      </c>
      <c r="F62" s="118">
        <v>492.67</v>
      </c>
      <c r="G62" s="117">
        <v>90.476190476190482</v>
      </c>
      <c r="H62" s="118">
        <v>508.07</v>
      </c>
      <c r="I62" s="117">
        <v>90.277777777777771</v>
      </c>
      <c r="J62" s="118">
        <v>504.39</v>
      </c>
      <c r="K62">
        <f t="shared" si="4"/>
        <v>519.71357601713055</v>
      </c>
      <c r="L62">
        <f t="shared" si="5"/>
        <v>542.15213973799132</v>
      </c>
      <c r="M62">
        <f t="shared" si="6"/>
        <v>561.55105263157895</v>
      </c>
      <c r="N62">
        <f t="shared" si="7"/>
        <v>558.70892307692316</v>
      </c>
    </row>
    <row r="63" spans="1:14" x14ac:dyDescent="0.2">
      <c r="A63" s="116">
        <v>2041</v>
      </c>
      <c r="B63">
        <v>1</v>
      </c>
      <c r="C63" s="117">
        <v>89.285714285714292</v>
      </c>
      <c r="D63" s="118">
        <v>563.87</v>
      </c>
      <c r="E63" s="117">
        <v>87.698412698412696</v>
      </c>
      <c r="F63" s="118">
        <v>561.66</v>
      </c>
      <c r="G63" s="117">
        <v>87.698412698412696</v>
      </c>
      <c r="H63" s="118">
        <v>545.16999999999996</v>
      </c>
      <c r="I63" s="117">
        <v>79.960317460317455</v>
      </c>
      <c r="J63" s="118">
        <v>556.32000000000005</v>
      </c>
      <c r="K63">
        <f t="shared" si="4"/>
        <v>631.53440000000001</v>
      </c>
      <c r="L63">
        <f t="shared" si="5"/>
        <v>640.44488687782803</v>
      </c>
      <c r="M63">
        <f t="shared" si="6"/>
        <v>621.64180995475101</v>
      </c>
      <c r="N63">
        <f t="shared" si="7"/>
        <v>695.74511166253114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D21"/>
  <sheetViews>
    <sheetView topLeftCell="AT1" workbookViewId="0">
      <selection activeCell="AV1" sqref="AV1"/>
    </sheetView>
  </sheetViews>
  <sheetFormatPr baseColWidth="10" defaultColWidth="8.83203125" defaultRowHeight="15" x14ac:dyDescent="0.2"/>
  <sheetData>
    <row r="1" spans="1:186" ht="16" thickBot="1" x14ac:dyDescent="0.25">
      <c r="A1" s="24" t="s">
        <v>0</v>
      </c>
      <c r="B1" s="24" t="s">
        <v>1</v>
      </c>
      <c r="C1" s="24" t="s">
        <v>565</v>
      </c>
      <c r="D1" s="24"/>
      <c r="E1" s="24" t="s">
        <v>2</v>
      </c>
      <c r="F1" s="27" t="s">
        <v>320</v>
      </c>
      <c r="G1" s="27" t="s">
        <v>323</v>
      </c>
      <c r="H1" s="50" t="s">
        <v>3</v>
      </c>
      <c r="I1" s="24" t="s">
        <v>4</v>
      </c>
      <c r="J1" s="24" t="s">
        <v>5</v>
      </c>
      <c r="K1" s="51" t="s">
        <v>6</v>
      </c>
      <c r="L1" s="24" t="s">
        <v>7</v>
      </c>
      <c r="M1" s="24" t="s">
        <v>8</v>
      </c>
      <c r="N1" s="52" t="s">
        <v>9</v>
      </c>
      <c r="O1" s="26" t="s">
        <v>10</v>
      </c>
      <c r="P1" s="26" t="s">
        <v>11</v>
      </c>
      <c r="Q1" s="26" t="s">
        <v>12</v>
      </c>
      <c r="R1" s="53" t="s">
        <v>13</v>
      </c>
      <c r="S1" s="54" t="s">
        <v>14</v>
      </c>
      <c r="T1" s="21" t="s">
        <v>188</v>
      </c>
      <c r="U1" s="21" t="s">
        <v>189</v>
      </c>
      <c r="V1" s="26" t="s">
        <v>192</v>
      </c>
      <c r="W1" s="14" t="s">
        <v>193</v>
      </c>
      <c r="X1" s="1" t="s">
        <v>194</v>
      </c>
      <c r="Y1" s="14" t="s">
        <v>195</v>
      </c>
      <c r="Z1" s="14" t="s">
        <v>196</v>
      </c>
      <c r="AA1" s="21" t="s">
        <v>190</v>
      </c>
      <c r="AB1" s="21" t="s">
        <v>191</v>
      </c>
      <c r="AC1" s="26" t="s">
        <v>197</v>
      </c>
      <c r="AD1" s="14" t="s">
        <v>198</v>
      </c>
      <c r="AE1" s="1" t="s">
        <v>199</v>
      </c>
      <c r="AF1" s="14" t="s">
        <v>200</v>
      </c>
      <c r="AG1" s="14" t="s">
        <v>201</v>
      </c>
      <c r="AH1" s="14" t="s">
        <v>20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32</v>
      </c>
      <c r="AU1" s="14" t="s">
        <v>33</v>
      </c>
      <c r="AV1" s="14" t="s">
        <v>34</v>
      </c>
      <c r="AW1" s="60" t="s">
        <v>225</v>
      </c>
      <c r="AX1" s="61" t="s">
        <v>226</v>
      </c>
      <c r="AY1" s="60" t="s">
        <v>227</v>
      </c>
      <c r="AZ1" s="60" t="s">
        <v>228</v>
      </c>
      <c r="BA1" s="60" t="s">
        <v>260</v>
      </c>
      <c r="BB1" s="60" t="s">
        <v>229</v>
      </c>
      <c r="BC1" s="57" t="s">
        <v>35</v>
      </c>
      <c r="BD1" s="58" t="s">
        <v>230</v>
      </c>
      <c r="BE1" s="57" t="s">
        <v>231</v>
      </c>
      <c r="BF1" s="58" t="s">
        <v>232</v>
      </c>
      <c r="BG1" s="57" t="s">
        <v>259</v>
      </c>
      <c r="BH1" s="57" t="s">
        <v>276</v>
      </c>
      <c r="BI1" s="57" t="s">
        <v>37</v>
      </c>
      <c r="BJ1" s="58" t="s">
        <v>233</v>
      </c>
      <c r="BK1" s="57" t="s">
        <v>235</v>
      </c>
      <c r="BL1" s="58" t="s">
        <v>234</v>
      </c>
      <c r="BM1" s="57" t="s">
        <v>258</v>
      </c>
      <c r="BN1" s="57" t="s">
        <v>237</v>
      </c>
      <c r="BO1" s="57" t="s">
        <v>236</v>
      </c>
      <c r="BP1" s="57" t="s">
        <v>238</v>
      </c>
      <c r="BQ1" s="58" t="s">
        <v>239</v>
      </c>
      <c r="BR1" s="58" t="s">
        <v>41</v>
      </c>
      <c r="BS1" s="58" t="s">
        <v>518</v>
      </c>
      <c r="BT1" s="58" t="s">
        <v>519</v>
      </c>
      <c r="BU1" s="58" t="s">
        <v>520</v>
      </c>
      <c r="BV1" s="57" t="s">
        <v>43</v>
      </c>
      <c r="BW1" s="57" t="s">
        <v>240</v>
      </c>
      <c r="BX1" s="57" t="s">
        <v>241</v>
      </c>
      <c r="BY1" s="57" t="s">
        <v>242</v>
      </c>
      <c r="BZ1" s="57" t="s">
        <v>45</v>
      </c>
      <c r="CA1" s="57" t="s">
        <v>243</v>
      </c>
      <c r="CB1" s="57" t="s">
        <v>244</v>
      </c>
      <c r="CC1" s="57" t="s">
        <v>245</v>
      </c>
      <c r="CD1" s="57" t="s">
        <v>246</v>
      </c>
      <c r="CE1" s="57" t="s">
        <v>247</v>
      </c>
      <c r="CF1" s="57" t="s">
        <v>248</v>
      </c>
      <c r="CG1" s="57" t="s">
        <v>249</v>
      </c>
      <c r="CH1" s="57" t="s">
        <v>250</v>
      </c>
      <c r="CI1" s="57" t="s">
        <v>251</v>
      </c>
      <c r="CJ1" s="57" t="s">
        <v>252</v>
      </c>
      <c r="CK1" s="57" t="s">
        <v>253</v>
      </c>
      <c r="CL1" s="57" t="s">
        <v>277</v>
      </c>
      <c r="CM1" s="57" t="s">
        <v>254</v>
      </c>
      <c r="CN1" s="57" t="s">
        <v>255</v>
      </c>
      <c r="CO1" s="57" t="s">
        <v>256</v>
      </c>
      <c r="CP1" s="57" t="s">
        <v>257</v>
      </c>
      <c r="CQ1" s="57" t="s">
        <v>278</v>
      </c>
      <c r="CR1" s="57" t="s">
        <v>53</v>
      </c>
      <c r="CS1" s="57" t="s">
        <v>268</v>
      </c>
      <c r="CT1" s="57" t="s">
        <v>269</v>
      </c>
      <c r="CU1" s="57" t="s">
        <v>270</v>
      </c>
      <c r="CV1" s="24" t="s">
        <v>55</v>
      </c>
      <c r="CW1" s="24" t="s">
        <v>56</v>
      </c>
      <c r="CX1" s="24" t="s">
        <v>57</v>
      </c>
      <c r="CY1" s="24" t="s">
        <v>58</v>
      </c>
      <c r="CZ1" s="24" t="s">
        <v>59</v>
      </c>
      <c r="DA1" s="24" t="s">
        <v>60</v>
      </c>
      <c r="DB1" s="24" t="s">
        <v>61</v>
      </c>
      <c r="DC1" s="24" t="s">
        <v>62</v>
      </c>
      <c r="DD1" s="68" t="s">
        <v>202</v>
      </c>
      <c r="DE1" s="68" t="s">
        <v>203</v>
      </c>
      <c r="DF1" s="46" t="s">
        <v>204</v>
      </c>
      <c r="DG1" s="24" t="s">
        <v>205</v>
      </c>
      <c r="DH1" s="24" t="s">
        <v>206</v>
      </c>
      <c r="DI1" s="1" t="s">
        <v>207</v>
      </c>
      <c r="DJ1" s="25" t="s">
        <v>208</v>
      </c>
      <c r="DK1" s="25" t="s">
        <v>279</v>
      </c>
      <c r="DL1" s="68" t="s">
        <v>209</v>
      </c>
      <c r="DM1" s="68" t="s">
        <v>210</v>
      </c>
      <c r="DN1" s="46" t="s">
        <v>211</v>
      </c>
      <c r="DO1" s="24" t="s">
        <v>212</v>
      </c>
      <c r="DP1" s="24" t="s">
        <v>213</v>
      </c>
      <c r="DQ1" s="1" t="s">
        <v>214</v>
      </c>
      <c r="DR1" s="26" t="s">
        <v>215</v>
      </c>
      <c r="DS1" s="26" t="s">
        <v>280</v>
      </c>
      <c r="DT1" s="26" t="s">
        <v>261</v>
      </c>
      <c r="DU1" s="26" t="s">
        <v>216</v>
      </c>
      <c r="DV1" s="26" t="s">
        <v>217</v>
      </c>
      <c r="DW1" s="26" t="s">
        <v>218</v>
      </c>
      <c r="DX1" s="26" t="s">
        <v>219</v>
      </c>
      <c r="DY1" s="26" t="s">
        <v>220</v>
      </c>
      <c r="DZ1" s="26" t="s">
        <v>221</v>
      </c>
      <c r="EA1" s="26" t="s">
        <v>222</v>
      </c>
      <c r="EB1" s="24" t="s">
        <v>78</v>
      </c>
      <c r="EC1" s="24" t="s">
        <v>79</v>
      </c>
      <c r="ED1" s="24" t="s">
        <v>80</v>
      </c>
      <c r="EE1" s="24" t="s">
        <v>81</v>
      </c>
      <c r="EF1" s="24" t="s">
        <v>82</v>
      </c>
      <c r="EG1" s="24" t="s">
        <v>83</v>
      </c>
      <c r="EH1" s="24" t="s">
        <v>84</v>
      </c>
      <c r="EI1" s="24" t="s">
        <v>85</v>
      </c>
      <c r="EJ1" s="24" t="s">
        <v>86</v>
      </c>
      <c r="EK1" s="24" t="s">
        <v>87</v>
      </c>
      <c r="EL1" s="24" t="s">
        <v>185</v>
      </c>
      <c r="EM1" s="26" t="s">
        <v>186</v>
      </c>
      <c r="EN1" s="55" t="s">
        <v>88</v>
      </c>
      <c r="EO1" s="97" t="s">
        <v>286</v>
      </c>
      <c r="EP1" s="97" t="s">
        <v>287</v>
      </c>
      <c r="EQ1" s="97" t="s">
        <v>288</v>
      </c>
      <c r="ER1" s="98" t="s">
        <v>289</v>
      </c>
      <c r="ES1" s="24" t="s">
        <v>223</v>
      </c>
      <c r="ET1" s="24" t="s">
        <v>294</v>
      </c>
      <c r="EU1" s="24" t="s">
        <v>295</v>
      </c>
      <c r="EV1" s="24" t="s">
        <v>296</v>
      </c>
      <c r="EW1" s="24" t="s">
        <v>297</v>
      </c>
      <c r="EX1" s="24" t="s">
        <v>298</v>
      </c>
      <c r="EY1" s="24" t="s">
        <v>299</v>
      </c>
      <c r="EZ1" s="27" t="s">
        <v>320</v>
      </c>
      <c r="FA1" s="27" t="s">
        <v>323</v>
      </c>
      <c r="FB1" s="27" t="s">
        <v>333</v>
      </c>
      <c r="FC1" s="114" t="s">
        <v>549</v>
      </c>
      <c r="FD1" s="114" t="s">
        <v>550</v>
      </c>
      <c r="FE1" s="117" t="s">
        <v>551</v>
      </c>
      <c r="FF1" s="114" t="s">
        <v>552</v>
      </c>
      <c r="FG1" s="114" t="s">
        <v>553</v>
      </c>
      <c r="FH1" s="117" t="s">
        <v>554</v>
      </c>
      <c r="FI1" s="114" t="s">
        <v>555</v>
      </c>
      <c r="FJ1" s="114" t="s">
        <v>556</v>
      </c>
      <c r="FK1" s="117" t="s">
        <v>557</v>
      </c>
      <c r="FL1" s="114" t="s">
        <v>558</v>
      </c>
      <c r="FM1" s="114" t="s">
        <v>559</v>
      </c>
      <c r="FN1" s="117" t="s">
        <v>560</v>
      </c>
      <c r="FO1" s="114" t="s">
        <v>541</v>
      </c>
      <c r="FP1" s="117" t="s">
        <v>542</v>
      </c>
      <c r="FQ1" s="114" t="s">
        <v>543</v>
      </c>
      <c r="FR1" s="117" t="s">
        <v>544</v>
      </c>
      <c r="FS1" s="114" t="s">
        <v>545</v>
      </c>
      <c r="FT1" s="117" t="s">
        <v>546</v>
      </c>
      <c r="FU1" s="114" t="s">
        <v>547</v>
      </c>
      <c r="FV1" s="117" t="s">
        <v>548</v>
      </c>
      <c r="FW1" s="119" t="s">
        <v>561</v>
      </c>
      <c r="FX1" s="120" t="s">
        <v>562</v>
      </c>
      <c r="FY1" s="119" t="s">
        <v>564</v>
      </c>
      <c r="FZ1" s="120" t="s">
        <v>563</v>
      </c>
    </row>
    <row r="2" spans="1:186" ht="17" x14ac:dyDescent="0.2">
      <c r="A2" s="28" t="s">
        <v>187</v>
      </c>
      <c r="B2" s="29">
        <v>1001</v>
      </c>
      <c r="C2">
        <v>-1</v>
      </c>
      <c r="D2" s="29">
        <v>0</v>
      </c>
      <c r="E2" s="29"/>
      <c r="F2" s="36"/>
      <c r="G2" s="36"/>
      <c r="H2" s="30" t="s">
        <v>224</v>
      </c>
      <c r="I2" s="29">
        <v>1</v>
      </c>
      <c r="J2" s="29">
        <v>21</v>
      </c>
      <c r="K2" s="31">
        <v>34312</v>
      </c>
      <c r="L2" s="29" t="s">
        <v>184</v>
      </c>
      <c r="M2" s="56" t="s">
        <v>89</v>
      </c>
      <c r="N2" s="37" t="s">
        <v>90</v>
      </c>
      <c r="O2" s="32">
        <v>13.5</v>
      </c>
      <c r="P2" s="33">
        <v>8.1999999999999993</v>
      </c>
      <c r="Q2" s="33">
        <v>79</v>
      </c>
      <c r="R2" s="34">
        <v>1.81</v>
      </c>
      <c r="S2" s="48">
        <v>24.114038033027075</v>
      </c>
      <c r="T2" s="15"/>
      <c r="U2" s="15"/>
      <c r="V2" s="22"/>
      <c r="W2" s="17"/>
      <c r="X2" s="47" t="e">
        <v>#DIV/0!</v>
      </c>
      <c r="Y2" s="15"/>
      <c r="Z2" s="15"/>
      <c r="AA2" s="15"/>
      <c r="AB2" s="15"/>
      <c r="AC2" s="22"/>
      <c r="AD2" s="17"/>
      <c r="AE2" s="47" t="e">
        <v>#DIV/0!</v>
      </c>
      <c r="AF2" s="15"/>
      <c r="AG2" s="15"/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80</v>
      </c>
      <c r="AV2" s="16">
        <v>4</v>
      </c>
      <c r="AW2" s="16"/>
      <c r="AX2" s="16"/>
      <c r="AY2" s="16"/>
      <c r="AZ2" s="16"/>
      <c r="BA2" s="16"/>
      <c r="BB2" s="16"/>
      <c r="BC2" s="16">
        <v>1</v>
      </c>
      <c r="BD2" s="16"/>
      <c r="BE2" s="16">
        <v>17</v>
      </c>
      <c r="BF2" s="16">
        <v>4</v>
      </c>
      <c r="BG2" s="16">
        <v>1</v>
      </c>
      <c r="BH2" s="16">
        <v>0</v>
      </c>
      <c r="BI2" s="16">
        <v>1</v>
      </c>
      <c r="BJ2" s="16"/>
      <c r="BK2" s="16">
        <v>18</v>
      </c>
      <c r="BL2" s="16">
        <v>3</v>
      </c>
      <c r="BM2" s="16">
        <v>1</v>
      </c>
      <c r="BN2" s="16">
        <v>0</v>
      </c>
      <c r="BO2" s="16"/>
      <c r="BP2" s="16"/>
      <c r="BQ2" s="16"/>
      <c r="BR2" s="16">
        <v>0</v>
      </c>
      <c r="BS2" s="16"/>
      <c r="BT2" s="16"/>
      <c r="BU2" s="16"/>
      <c r="BV2" s="16">
        <v>0</v>
      </c>
      <c r="BW2" s="16"/>
      <c r="BX2" s="16"/>
      <c r="BY2" s="16"/>
      <c r="BZ2" s="16">
        <v>0</v>
      </c>
      <c r="CA2" s="16"/>
      <c r="CB2" s="16"/>
      <c r="CC2" s="16"/>
      <c r="CD2" s="16">
        <v>0</v>
      </c>
      <c r="CE2" s="16"/>
      <c r="CF2" s="16"/>
      <c r="CG2" s="16"/>
      <c r="CH2" s="16">
        <v>0</v>
      </c>
      <c r="CI2" s="16"/>
      <c r="CJ2" s="16"/>
      <c r="CK2" s="16"/>
      <c r="CL2" s="16"/>
      <c r="CM2" s="16">
        <v>0</v>
      </c>
      <c r="CN2" s="16"/>
      <c r="CO2" s="16"/>
      <c r="CP2" s="16"/>
      <c r="CQ2" s="16"/>
      <c r="CR2" s="16">
        <v>0</v>
      </c>
      <c r="CS2" s="16"/>
      <c r="CT2" s="16"/>
      <c r="CU2" s="16"/>
      <c r="CV2" s="29">
        <v>0</v>
      </c>
      <c r="CW2" s="45">
        <v>0</v>
      </c>
      <c r="CX2" s="62">
        <v>0</v>
      </c>
      <c r="CY2" s="62"/>
      <c r="CZ2" s="63">
        <v>0</v>
      </c>
      <c r="DA2" s="64">
        <v>0</v>
      </c>
      <c r="DB2" s="62">
        <v>51</v>
      </c>
      <c r="DC2" s="62">
        <v>75</v>
      </c>
      <c r="DD2" s="69">
        <v>42068.916666666664</v>
      </c>
      <c r="DE2" s="69">
        <v>42069.291666666664</v>
      </c>
      <c r="DF2" s="59">
        <v>0.375</v>
      </c>
      <c r="DG2" s="6">
        <v>9</v>
      </c>
      <c r="DH2" s="6">
        <v>0</v>
      </c>
      <c r="DI2" s="6">
        <v>9</v>
      </c>
      <c r="DJ2" s="22">
        <v>0</v>
      </c>
      <c r="DK2" s="22">
        <v>8</v>
      </c>
      <c r="DL2" s="69">
        <v>42078.916666666664</v>
      </c>
      <c r="DM2" s="69">
        <v>42079.291666666664</v>
      </c>
      <c r="DN2" s="59">
        <v>0.375</v>
      </c>
      <c r="DO2" s="6">
        <v>9</v>
      </c>
      <c r="DP2" s="6">
        <v>0</v>
      </c>
      <c r="DQ2" s="6">
        <v>9</v>
      </c>
      <c r="DR2" s="33">
        <v>0</v>
      </c>
      <c r="DS2" s="33">
        <v>8</v>
      </c>
      <c r="DT2" s="33">
        <v>3</v>
      </c>
      <c r="DU2" s="33">
        <v>2</v>
      </c>
      <c r="DV2" s="33">
        <v>1</v>
      </c>
      <c r="DW2" s="33">
        <v>5</v>
      </c>
      <c r="DX2" s="33">
        <v>3</v>
      </c>
      <c r="DY2" s="33">
        <v>3</v>
      </c>
      <c r="DZ2" s="33">
        <v>1</v>
      </c>
      <c r="EA2" s="33">
        <v>3</v>
      </c>
      <c r="EB2" s="29">
        <v>22</v>
      </c>
      <c r="EC2" s="29" t="s">
        <v>262</v>
      </c>
      <c r="ED2" s="29">
        <v>10</v>
      </c>
      <c r="EE2" s="66">
        <v>84</v>
      </c>
      <c r="EF2" s="29"/>
      <c r="EG2" s="29"/>
      <c r="EH2" s="29"/>
      <c r="EI2" s="29">
        <v>1</v>
      </c>
      <c r="EJ2" s="29">
        <v>7</v>
      </c>
      <c r="EK2" s="29">
        <v>0</v>
      </c>
      <c r="EL2" s="29">
        <v>5</v>
      </c>
      <c r="EM2" s="6">
        <v>8.3333333333333329E-2</v>
      </c>
      <c r="EN2" s="36">
        <v>6</v>
      </c>
      <c r="EO2" s="36"/>
      <c r="EP2" s="36"/>
      <c r="EQ2" s="36"/>
      <c r="ER2" s="36">
        <v>0</v>
      </c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2">
        <v>1.5873015873015872</v>
      </c>
      <c r="FD2" s="2">
        <v>5.1587301587301591</v>
      </c>
      <c r="FE2" s="117">
        <v>93.253968253968253</v>
      </c>
      <c r="FF2" s="2">
        <v>0.1984126984126984</v>
      </c>
      <c r="FG2" s="2">
        <v>6.5476190476190474</v>
      </c>
      <c r="FH2" s="117">
        <v>93.253968253968253</v>
      </c>
      <c r="FI2" s="2">
        <v>0.59523809523809523</v>
      </c>
      <c r="FJ2" s="2">
        <v>3.5714285714285716</v>
      </c>
      <c r="FK2" s="117">
        <v>95.833333333333329</v>
      </c>
      <c r="FL2" s="2">
        <v>0.1984126984126984</v>
      </c>
      <c r="FM2" s="2">
        <v>2.7777777777777777</v>
      </c>
      <c r="FN2" s="117">
        <v>97.023809523809518</v>
      </c>
      <c r="FO2" s="117">
        <v>2.5793650793650755</v>
      </c>
      <c r="FP2" s="117">
        <v>0</v>
      </c>
      <c r="FQ2" s="117">
        <v>3.7698412698412653</v>
      </c>
      <c r="FR2" s="117">
        <v>1.1904761904761898</v>
      </c>
      <c r="FS2" s="115">
        <v>322.92</v>
      </c>
      <c r="FT2" s="118">
        <v>351.37</v>
      </c>
      <c r="FU2" s="115">
        <v>345.55</v>
      </c>
      <c r="FV2" s="118">
        <v>357.03</v>
      </c>
      <c r="FW2" s="115">
        <v>338.06</v>
      </c>
      <c r="FX2" s="118">
        <v>362</v>
      </c>
      <c r="FY2" s="115">
        <v>351.14</v>
      </c>
      <c r="FZ2" s="118">
        <v>350.08</v>
      </c>
      <c r="GA2">
        <v>376.78825531914896</v>
      </c>
      <c r="GB2">
        <v>382.85770212765959</v>
      </c>
      <c r="GC2">
        <v>377.73913043478262</v>
      </c>
      <c r="GD2">
        <v>360.81865030674851</v>
      </c>
    </row>
    <row r="3" spans="1:186" x14ac:dyDescent="0.2">
      <c r="A3" s="28" t="s">
        <v>187</v>
      </c>
      <c r="B3" s="29">
        <v>1003</v>
      </c>
      <c r="C3">
        <v>-1</v>
      </c>
      <c r="D3" s="29">
        <v>0</v>
      </c>
      <c r="E3" s="29" t="s">
        <v>308</v>
      </c>
      <c r="F3" s="36"/>
      <c r="G3" s="36" t="s">
        <v>321</v>
      </c>
      <c r="H3" s="30" t="s">
        <v>467</v>
      </c>
      <c r="I3" s="29">
        <v>1</v>
      </c>
      <c r="J3" s="29">
        <v>21</v>
      </c>
      <c r="K3" s="31">
        <v>34194</v>
      </c>
      <c r="L3" s="29" t="s">
        <v>469</v>
      </c>
      <c r="M3" s="56" t="s">
        <v>468</v>
      </c>
      <c r="N3" s="67" t="s">
        <v>470</v>
      </c>
      <c r="O3" s="33">
        <v>16</v>
      </c>
      <c r="P3" s="33">
        <v>9.5</v>
      </c>
      <c r="Q3" s="33">
        <v>50.5</v>
      </c>
      <c r="R3" s="34">
        <v>1.64</v>
      </c>
      <c r="S3" s="48">
        <v>18.776026174895897</v>
      </c>
      <c r="T3" s="15"/>
      <c r="U3" s="15"/>
      <c r="V3" s="22"/>
      <c r="W3" s="17"/>
      <c r="X3" s="47" t="e">
        <v>#DIV/0!</v>
      </c>
      <c r="Y3" s="15"/>
      <c r="Z3" s="15"/>
      <c r="AA3" s="15"/>
      <c r="AB3" s="15"/>
      <c r="AC3" s="22"/>
      <c r="AD3" s="17"/>
      <c r="AE3" s="47" t="e">
        <v>#DIV/0!</v>
      </c>
      <c r="AF3" s="15"/>
      <c r="AG3" s="15"/>
      <c r="AH3" s="16">
        <v>1</v>
      </c>
      <c r="AI3" s="16">
        <v>0</v>
      </c>
      <c r="AJ3" s="16">
        <v>1</v>
      </c>
      <c r="AK3" s="16">
        <v>0</v>
      </c>
      <c r="AL3" s="16">
        <v>0</v>
      </c>
      <c r="AM3" s="16">
        <v>0</v>
      </c>
      <c r="AN3" s="16">
        <v>0</v>
      </c>
      <c r="AO3" s="16">
        <v>1</v>
      </c>
      <c r="AP3" s="16">
        <v>1</v>
      </c>
      <c r="AQ3" s="16">
        <v>0</v>
      </c>
      <c r="AR3" s="16">
        <v>0</v>
      </c>
      <c r="AS3" s="16">
        <v>0</v>
      </c>
      <c r="AT3" s="16">
        <v>0</v>
      </c>
      <c r="AU3" s="16">
        <v>42.8</v>
      </c>
      <c r="AV3" s="16">
        <v>0</v>
      </c>
      <c r="AW3" s="16"/>
      <c r="AX3" s="16"/>
      <c r="AY3" s="16"/>
      <c r="AZ3" s="16"/>
      <c r="BA3" s="16"/>
      <c r="BB3" s="16"/>
      <c r="BC3" s="16">
        <v>0</v>
      </c>
      <c r="BD3" s="16"/>
      <c r="BE3" s="16"/>
      <c r="BF3" s="16"/>
      <c r="BG3" s="16"/>
      <c r="BH3" s="16"/>
      <c r="BI3" s="16">
        <v>0</v>
      </c>
      <c r="BJ3" s="16"/>
      <c r="BK3" s="16"/>
      <c r="BL3" s="16"/>
      <c r="BM3" s="16"/>
      <c r="BN3" s="16">
        <v>0</v>
      </c>
      <c r="BO3" s="16"/>
      <c r="BP3" s="16"/>
      <c r="BQ3" s="16"/>
      <c r="BR3" s="16">
        <v>0</v>
      </c>
      <c r="BS3" s="16"/>
      <c r="BT3" s="16"/>
      <c r="BU3" s="16"/>
      <c r="BV3" s="16">
        <v>0</v>
      </c>
      <c r="BW3" s="16"/>
      <c r="BX3" s="16"/>
      <c r="BY3" s="16"/>
      <c r="BZ3" s="16">
        <v>0</v>
      </c>
      <c r="CA3" s="16"/>
      <c r="CB3" s="16"/>
      <c r="CC3" s="16"/>
      <c r="CD3" s="16">
        <v>0</v>
      </c>
      <c r="CE3" s="16"/>
      <c r="CF3" s="16"/>
      <c r="CG3" s="16"/>
      <c r="CH3" s="16">
        <v>0</v>
      </c>
      <c r="CI3" s="16"/>
      <c r="CJ3" s="16"/>
      <c r="CK3" s="16"/>
      <c r="CL3" s="16"/>
      <c r="CM3" s="16">
        <v>0</v>
      </c>
      <c r="CN3" s="16"/>
      <c r="CO3" s="16"/>
      <c r="CP3" s="16"/>
      <c r="CQ3" s="16"/>
      <c r="CR3" s="16">
        <v>0</v>
      </c>
      <c r="CS3" s="16"/>
      <c r="CT3" s="16"/>
      <c r="CU3" s="16"/>
      <c r="CV3" s="62"/>
      <c r="CW3" s="63"/>
      <c r="CX3" s="62">
        <v>0</v>
      </c>
      <c r="CY3" s="62"/>
      <c r="CZ3" s="63">
        <v>2</v>
      </c>
      <c r="DA3" s="62">
        <v>3</v>
      </c>
      <c r="DB3" s="62">
        <v>49</v>
      </c>
      <c r="DC3" s="62">
        <v>75</v>
      </c>
      <c r="DD3" s="69">
        <v>42104</v>
      </c>
      <c r="DE3" s="69">
        <v>42104.291666666664</v>
      </c>
      <c r="DF3" s="59">
        <v>0.29166666666424135</v>
      </c>
      <c r="DG3" s="45">
        <v>7</v>
      </c>
      <c r="DH3" s="35">
        <v>0</v>
      </c>
      <c r="DI3" s="6">
        <v>7</v>
      </c>
      <c r="DJ3" s="22">
        <v>0</v>
      </c>
      <c r="DK3" s="22">
        <v>7</v>
      </c>
      <c r="DL3" s="71">
        <v>42102.958333333336</v>
      </c>
      <c r="DM3" s="71">
        <v>42103.208333333336</v>
      </c>
      <c r="DN3" s="59">
        <v>0.25</v>
      </c>
      <c r="DO3" s="22">
        <v>6</v>
      </c>
      <c r="DP3" s="22">
        <v>0</v>
      </c>
      <c r="DQ3" s="6">
        <v>6</v>
      </c>
      <c r="DR3" s="33">
        <v>0</v>
      </c>
      <c r="DS3" s="33">
        <v>7</v>
      </c>
      <c r="DT3" s="33">
        <v>0.5</v>
      </c>
      <c r="DU3" s="33">
        <v>0.2</v>
      </c>
      <c r="DV3" s="33">
        <v>3.5</v>
      </c>
      <c r="DW3" s="22">
        <v>2.2999999999999998</v>
      </c>
      <c r="DX3" s="22">
        <v>1.3</v>
      </c>
      <c r="DY3" s="22">
        <v>1.7</v>
      </c>
      <c r="DZ3" s="22">
        <v>4</v>
      </c>
      <c r="EA3" s="22">
        <v>0.5</v>
      </c>
      <c r="EB3" s="62">
        <v>19</v>
      </c>
      <c r="EC3" s="62" t="s">
        <v>267</v>
      </c>
      <c r="ED3" s="29">
        <v>8</v>
      </c>
      <c r="EE3" s="66">
        <v>55</v>
      </c>
      <c r="EF3" s="29"/>
      <c r="EG3" s="29"/>
      <c r="EH3" s="29"/>
      <c r="EI3" s="29">
        <v>1</v>
      </c>
      <c r="EJ3" s="29">
        <v>7</v>
      </c>
      <c r="EK3" s="29">
        <v>1</v>
      </c>
      <c r="EL3" s="29">
        <v>30</v>
      </c>
      <c r="EM3" s="6">
        <v>1.5</v>
      </c>
      <c r="EN3" s="36">
        <v>6</v>
      </c>
      <c r="EO3" s="36"/>
      <c r="EP3" s="36"/>
      <c r="EQ3" s="36"/>
      <c r="ER3" s="36">
        <v>0</v>
      </c>
      <c r="ES3" s="36"/>
      <c r="ET3" s="36"/>
      <c r="EU3" s="36"/>
      <c r="EV3" s="36"/>
      <c r="EW3" s="36"/>
      <c r="EX3" s="36"/>
      <c r="EY3" s="36"/>
      <c r="EZ3" s="36"/>
      <c r="FA3" s="36" t="s">
        <v>321</v>
      </c>
      <c r="FB3" s="36"/>
      <c r="FC3" s="2">
        <v>0.79365079365079361</v>
      </c>
      <c r="FD3" s="2">
        <v>5.9523809523809526</v>
      </c>
      <c r="FE3" s="117">
        <v>93.253968253968253</v>
      </c>
      <c r="FF3" s="2">
        <v>0.79365079365079361</v>
      </c>
      <c r="FG3" s="2">
        <v>10.515873015873016</v>
      </c>
      <c r="FH3" s="117">
        <v>88.69047619047619</v>
      </c>
      <c r="FI3" s="2">
        <v>0.99206349206349209</v>
      </c>
      <c r="FJ3" s="2">
        <v>8.5317460317460316</v>
      </c>
      <c r="FK3" s="117">
        <v>90.476190476190482</v>
      </c>
      <c r="FL3" s="2">
        <v>0.79365079365079361</v>
      </c>
      <c r="FM3" s="2">
        <v>12.896825396825397</v>
      </c>
      <c r="FN3" s="117">
        <v>86.30952380952381</v>
      </c>
      <c r="FO3" s="117">
        <v>-2.7777777777777715</v>
      </c>
      <c r="FP3" s="117">
        <v>-4.5634920634920633</v>
      </c>
      <c r="FQ3" s="117">
        <v>-2.3809523809523796</v>
      </c>
      <c r="FR3" s="117">
        <v>-4.1666666666666714</v>
      </c>
      <c r="FS3" s="115">
        <v>441.67</v>
      </c>
      <c r="FT3" s="118">
        <v>389.5</v>
      </c>
      <c r="FU3" s="115">
        <v>369.91</v>
      </c>
      <c r="FV3" s="118">
        <v>396.6</v>
      </c>
      <c r="FW3" s="115">
        <v>387.12</v>
      </c>
      <c r="FX3" s="118">
        <v>393.83</v>
      </c>
      <c r="FY3" s="115">
        <v>353.17</v>
      </c>
      <c r="FZ3" s="118">
        <v>400.46</v>
      </c>
      <c r="GA3">
        <v>417.67659574468087</v>
      </c>
      <c r="GB3">
        <v>447.17315436241608</v>
      </c>
      <c r="GC3">
        <v>435.28578947368419</v>
      </c>
      <c r="GD3">
        <v>463.98124137931035</v>
      </c>
    </row>
    <row r="4" spans="1:186" x14ac:dyDescent="0.2">
      <c r="A4" s="28" t="s">
        <v>187</v>
      </c>
      <c r="B4" s="29">
        <v>1007</v>
      </c>
      <c r="C4">
        <v>-1</v>
      </c>
      <c r="D4" s="29">
        <v>0</v>
      </c>
      <c r="E4" s="29"/>
      <c r="F4" s="36"/>
      <c r="G4" s="36"/>
      <c r="H4" s="30" t="s">
        <v>483</v>
      </c>
      <c r="I4" s="29">
        <v>1</v>
      </c>
      <c r="J4" s="29">
        <v>28</v>
      </c>
      <c r="K4" s="31">
        <v>31703</v>
      </c>
      <c r="L4" s="29" t="s">
        <v>484</v>
      </c>
      <c r="M4" s="56" t="s">
        <v>485</v>
      </c>
      <c r="N4" s="67" t="s">
        <v>486</v>
      </c>
      <c r="O4" s="33">
        <v>19.5</v>
      </c>
      <c r="P4" s="33">
        <v>8.9</v>
      </c>
      <c r="Q4" s="33">
        <v>89</v>
      </c>
      <c r="R4" s="34">
        <v>1.71</v>
      </c>
      <c r="S4" s="48">
        <v>30.436715570602924</v>
      </c>
      <c r="T4" s="15"/>
      <c r="U4" s="15"/>
      <c r="V4" s="22"/>
      <c r="W4" s="17"/>
      <c r="X4" s="47" t="e">
        <v>#DIV/0!</v>
      </c>
      <c r="Y4" s="15"/>
      <c r="Z4" s="15"/>
      <c r="AA4" s="15"/>
      <c r="AB4" s="15"/>
      <c r="AC4" s="22"/>
      <c r="AD4" s="17"/>
      <c r="AE4" s="47" t="e">
        <v>#DIV/0!</v>
      </c>
      <c r="AF4" s="15"/>
      <c r="AG4" s="15"/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100</v>
      </c>
      <c r="AV4" s="16">
        <v>3</v>
      </c>
      <c r="AW4" s="16"/>
      <c r="AX4" s="16"/>
      <c r="AY4" s="16"/>
      <c r="AZ4" s="16"/>
      <c r="BA4" s="16"/>
      <c r="BB4" s="16"/>
      <c r="BC4" s="16">
        <v>1</v>
      </c>
      <c r="BD4" s="103">
        <v>20</v>
      </c>
      <c r="BE4" s="16">
        <v>16</v>
      </c>
      <c r="BF4" s="103">
        <v>4</v>
      </c>
      <c r="BG4" s="16">
        <v>0</v>
      </c>
      <c r="BH4" s="16">
        <v>0</v>
      </c>
      <c r="BI4" s="16">
        <v>1</v>
      </c>
      <c r="BJ4" s="103" t="s">
        <v>517</v>
      </c>
      <c r="BK4" s="16">
        <v>16</v>
      </c>
      <c r="BL4" s="16">
        <v>12</v>
      </c>
      <c r="BM4" s="16">
        <v>1</v>
      </c>
      <c r="BN4" s="16">
        <v>0</v>
      </c>
      <c r="BO4" s="16"/>
      <c r="BP4" s="16"/>
      <c r="BQ4" s="16"/>
      <c r="BR4" s="16">
        <v>0</v>
      </c>
      <c r="BS4" s="16"/>
      <c r="BT4" s="16"/>
      <c r="BU4" s="16"/>
      <c r="BV4" s="16">
        <v>0</v>
      </c>
      <c r="BW4" s="16"/>
      <c r="BX4" s="16"/>
      <c r="BY4" s="16"/>
      <c r="BZ4" s="16">
        <v>0</v>
      </c>
      <c r="CA4" s="16"/>
      <c r="CB4" s="16"/>
      <c r="CC4" s="16"/>
      <c r="CD4" s="16">
        <v>0</v>
      </c>
      <c r="CE4" s="16"/>
      <c r="CF4" s="16"/>
      <c r="CG4" s="16"/>
      <c r="CH4" s="16">
        <v>0</v>
      </c>
      <c r="CI4" s="16"/>
      <c r="CJ4" s="16"/>
      <c r="CK4" s="16"/>
      <c r="CL4" s="16"/>
      <c r="CM4" s="16">
        <v>1</v>
      </c>
      <c r="CN4" s="16">
        <v>15</v>
      </c>
      <c r="CO4" s="16">
        <v>18</v>
      </c>
      <c r="CP4" s="16">
        <v>9</v>
      </c>
      <c r="CQ4" s="16">
        <v>0</v>
      </c>
      <c r="CR4" s="103">
        <v>0</v>
      </c>
      <c r="CS4" s="103"/>
      <c r="CT4" s="103"/>
      <c r="CU4" s="103"/>
      <c r="CV4" s="62"/>
      <c r="CW4" s="63">
        <v>1</v>
      </c>
      <c r="CX4" s="62">
        <v>0</v>
      </c>
      <c r="CY4" s="62"/>
      <c r="CZ4" s="63">
        <v>2</v>
      </c>
      <c r="DA4" s="62">
        <v>0</v>
      </c>
      <c r="DB4" s="62">
        <v>52</v>
      </c>
      <c r="DC4" s="62">
        <v>75</v>
      </c>
      <c r="DD4" s="69">
        <v>42185.993055555555</v>
      </c>
      <c r="DE4" s="69">
        <v>42186.3125</v>
      </c>
      <c r="DF4" s="59">
        <v>0.31944444444525288</v>
      </c>
      <c r="DG4" s="6">
        <v>7</v>
      </c>
      <c r="DH4" s="35">
        <v>40</v>
      </c>
      <c r="DI4" s="6">
        <v>7.666666666666667</v>
      </c>
      <c r="DJ4" s="22">
        <v>1</v>
      </c>
      <c r="DK4" s="22">
        <v>8</v>
      </c>
      <c r="DL4" s="71">
        <v>42193.020833333336</v>
      </c>
      <c r="DM4" s="71">
        <v>42193.354166666664</v>
      </c>
      <c r="DN4" s="59">
        <v>0.33333333332848269</v>
      </c>
      <c r="DO4" s="22">
        <v>8</v>
      </c>
      <c r="DP4" s="22">
        <v>0</v>
      </c>
      <c r="DQ4" s="6">
        <v>8</v>
      </c>
      <c r="DR4" s="33">
        <v>1</v>
      </c>
      <c r="DS4" s="33">
        <v>8</v>
      </c>
      <c r="DT4" s="33">
        <v>4</v>
      </c>
      <c r="DU4" s="33">
        <v>2</v>
      </c>
      <c r="DV4" s="33">
        <v>5</v>
      </c>
      <c r="DW4" s="22">
        <v>1</v>
      </c>
      <c r="DX4" s="22">
        <v>2</v>
      </c>
      <c r="DY4" s="22">
        <v>1</v>
      </c>
      <c r="DZ4" s="22">
        <v>2</v>
      </c>
      <c r="EA4" s="22">
        <v>0</v>
      </c>
      <c r="EB4" s="62">
        <v>14</v>
      </c>
      <c r="EC4" s="62" t="s">
        <v>285</v>
      </c>
      <c r="ED4" s="29">
        <v>4</v>
      </c>
      <c r="EE4" s="66">
        <v>67</v>
      </c>
      <c r="EF4" s="29"/>
      <c r="EG4" s="29"/>
      <c r="EH4" s="29"/>
      <c r="EI4" s="29">
        <v>1</v>
      </c>
      <c r="EJ4" s="29">
        <v>7</v>
      </c>
      <c r="EK4" s="29">
        <v>1</v>
      </c>
      <c r="EL4" s="29">
        <v>0</v>
      </c>
      <c r="EM4" s="6">
        <v>1</v>
      </c>
      <c r="EN4" s="36">
        <v>9</v>
      </c>
      <c r="EO4" s="36"/>
      <c r="EP4" s="36"/>
      <c r="EQ4" s="36"/>
      <c r="ER4" s="36">
        <v>0</v>
      </c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2">
        <v>0.79365079365079361</v>
      </c>
      <c r="FD4" s="2">
        <v>4.9603174603174605</v>
      </c>
      <c r="FE4" s="117">
        <v>94.246031746031747</v>
      </c>
      <c r="FF4" s="2">
        <v>1.1904761904761905</v>
      </c>
      <c r="FG4" s="2">
        <v>9.1269841269841265</v>
      </c>
      <c r="FH4" s="117">
        <v>89.682539682539684</v>
      </c>
      <c r="FI4" s="2">
        <v>1.1904761904761905</v>
      </c>
      <c r="FJ4" s="2">
        <v>9.5238095238095237</v>
      </c>
      <c r="FK4" s="117">
        <v>89.285714285714292</v>
      </c>
      <c r="FL4" s="2">
        <v>0.79365079365079361</v>
      </c>
      <c r="FM4" s="2">
        <v>9.325396825396826</v>
      </c>
      <c r="FN4" s="117">
        <v>89.88095238095238</v>
      </c>
      <c r="FO4" s="117">
        <v>-4.9603174603174551</v>
      </c>
      <c r="FP4" s="117">
        <v>-4.5634920634920633</v>
      </c>
      <c r="FQ4" s="117">
        <v>0.19841269841269593</v>
      </c>
      <c r="FR4" s="117">
        <v>0.59523809523808779</v>
      </c>
      <c r="FS4" s="115">
        <v>452.52</v>
      </c>
      <c r="FT4" s="118">
        <v>418.79</v>
      </c>
      <c r="FU4" s="115">
        <v>435.76</v>
      </c>
      <c r="FV4" s="118">
        <v>415.44</v>
      </c>
      <c r="FW4" s="115">
        <v>401.77</v>
      </c>
      <c r="FX4" s="118">
        <v>415.38</v>
      </c>
      <c r="FY4" s="115">
        <v>411.62</v>
      </c>
      <c r="FZ4" s="118">
        <v>411.86</v>
      </c>
      <c r="GA4">
        <v>444.35823157894737</v>
      </c>
      <c r="GB4">
        <v>463.23398230088497</v>
      </c>
      <c r="GC4">
        <v>465.22559999999999</v>
      </c>
      <c r="GD4">
        <v>458.22834437086095</v>
      </c>
    </row>
    <row r="5" spans="1:186" x14ac:dyDescent="0.2">
      <c r="A5" s="28" t="s">
        <v>187</v>
      </c>
      <c r="B5" s="29">
        <v>1010</v>
      </c>
      <c r="C5">
        <v>-1</v>
      </c>
      <c r="D5" s="29"/>
      <c r="E5" s="29" t="s">
        <v>309</v>
      </c>
      <c r="F5" s="36"/>
      <c r="G5" s="36" t="s">
        <v>321</v>
      </c>
      <c r="H5" s="30" t="s">
        <v>491</v>
      </c>
      <c r="I5" s="29">
        <v>1</v>
      </c>
      <c r="J5" s="29">
        <v>20</v>
      </c>
      <c r="K5" s="31">
        <v>34793</v>
      </c>
      <c r="L5" s="29" t="s">
        <v>492</v>
      </c>
      <c r="M5" s="56" t="s">
        <v>493</v>
      </c>
      <c r="N5" s="67" t="s">
        <v>494</v>
      </c>
      <c r="O5" s="33">
        <v>13.5</v>
      </c>
      <c r="P5" s="33">
        <v>8.8000000000000007</v>
      </c>
      <c r="Q5" s="33">
        <v>76</v>
      </c>
      <c r="R5" s="34">
        <v>1.69</v>
      </c>
      <c r="S5" s="48">
        <v>26.609712545078956</v>
      </c>
      <c r="T5" s="15"/>
      <c r="U5" s="15"/>
      <c r="V5" s="22"/>
      <c r="W5" s="17"/>
      <c r="X5" s="47" t="e">
        <v>#DIV/0!</v>
      </c>
      <c r="Y5" s="15"/>
      <c r="Z5" s="15"/>
      <c r="AA5" s="15"/>
      <c r="AB5" s="15"/>
      <c r="AC5" s="22"/>
      <c r="AD5" s="17"/>
      <c r="AE5" s="47" t="e">
        <v>#DIV/0!</v>
      </c>
      <c r="AF5" s="15"/>
      <c r="AG5" s="15"/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50</v>
      </c>
      <c r="AV5" s="16">
        <v>5</v>
      </c>
      <c r="AW5" s="16"/>
      <c r="AX5" s="16"/>
      <c r="AY5" s="16"/>
      <c r="AZ5" s="16"/>
      <c r="BA5" s="16"/>
      <c r="BB5" s="16"/>
      <c r="BC5" s="16">
        <v>0</v>
      </c>
      <c r="BD5" s="16"/>
      <c r="BE5" s="16"/>
      <c r="BF5" s="16"/>
      <c r="BG5" s="16"/>
      <c r="BH5" s="16"/>
      <c r="BI5" s="16">
        <v>1</v>
      </c>
      <c r="BJ5" s="103" t="s">
        <v>517</v>
      </c>
      <c r="BK5" s="16">
        <v>14</v>
      </c>
      <c r="BL5" s="103">
        <v>6</v>
      </c>
      <c r="BM5" s="16">
        <v>1</v>
      </c>
      <c r="BN5" s="16">
        <v>0</v>
      </c>
      <c r="BO5" s="16"/>
      <c r="BP5" s="16"/>
      <c r="BQ5" s="16"/>
      <c r="BR5" s="16">
        <v>0</v>
      </c>
      <c r="BS5" s="16"/>
      <c r="BT5" s="16"/>
      <c r="BU5" s="16"/>
      <c r="BV5" s="16">
        <v>0</v>
      </c>
      <c r="BW5" s="16"/>
      <c r="BX5" s="16"/>
      <c r="BY5" s="16"/>
      <c r="BZ5" s="16">
        <v>0</v>
      </c>
      <c r="CA5" s="16"/>
      <c r="CB5" s="16"/>
      <c r="CC5" s="16"/>
      <c r="CD5" s="16">
        <v>0</v>
      </c>
      <c r="CE5" s="16"/>
      <c r="CF5" s="16"/>
      <c r="CG5" s="16"/>
      <c r="CH5" s="16">
        <v>0</v>
      </c>
      <c r="CI5" s="16"/>
      <c r="CJ5" s="16"/>
      <c r="CK5" s="16"/>
      <c r="CL5" s="16"/>
      <c r="CM5" s="16">
        <v>1</v>
      </c>
      <c r="CN5" s="16">
        <v>15</v>
      </c>
      <c r="CO5" s="16">
        <v>18</v>
      </c>
      <c r="CP5" s="16">
        <v>1</v>
      </c>
      <c r="CQ5" s="16">
        <v>1</v>
      </c>
      <c r="CR5" s="16">
        <v>0</v>
      </c>
      <c r="CS5" s="16"/>
      <c r="CT5" s="16"/>
      <c r="CU5" s="16"/>
      <c r="CV5" s="62"/>
      <c r="CW5" s="63">
        <v>0</v>
      </c>
      <c r="CX5" s="62">
        <v>0</v>
      </c>
      <c r="CY5" s="62"/>
      <c r="CZ5" s="63">
        <v>11</v>
      </c>
      <c r="DA5" s="62">
        <v>9</v>
      </c>
      <c r="DB5" s="62">
        <v>57</v>
      </c>
      <c r="DC5" s="62">
        <v>95</v>
      </c>
      <c r="DD5" s="69">
        <v>42172</v>
      </c>
      <c r="DE5" s="69">
        <v>42233.236111111109</v>
      </c>
      <c r="DF5" s="59">
        <v>61.236111111109494</v>
      </c>
      <c r="DG5" s="6">
        <v>5</v>
      </c>
      <c r="DH5" s="35">
        <v>40</v>
      </c>
      <c r="DI5" s="6">
        <v>5.666666666666667</v>
      </c>
      <c r="DJ5" s="22">
        <v>0</v>
      </c>
      <c r="DK5" s="22">
        <v>6.5</v>
      </c>
      <c r="DL5" s="71">
        <v>42234.958333333336</v>
      </c>
      <c r="DM5" s="71">
        <v>42235.229166666664</v>
      </c>
      <c r="DN5" s="59">
        <v>0.27083333332848269</v>
      </c>
      <c r="DO5" s="22">
        <v>6</v>
      </c>
      <c r="DP5" s="22">
        <v>30</v>
      </c>
      <c r="DQ5" s="6">
        <v>6.5</v>
      </c>
      <c r="DR5" s="33">
        <v>0</v>
      </c>
      <c r="DS5" s="33">
        <v>6.5</v>
      </c>
      <c r="DT5" s="33">
        <v>6</v>
      </c>
      <c r="DU5" s="33">
        <v>6</v>
      </c>
      <c r="DV5" s="33">
        <v>8</v>
      </c>
      <c r="DW5" s="22">
        <v>6</v>
      </c>
      <c r="DX5" s="22">
        <v>4.3</v>
      </c>
      <c r="DY5" s="22">
        <v>3.6</v>
      </c>
      <c r="DZ5" s="22">
        <v>5</v>
      </c>
      <c r="EA5" s="22">
        <v>6</v>
      </c>
      <c r="EB5" s="62">
        <v>18</v>
      </c>
      <c r="EC5" s="62" t="s">
        <v>267</v>
      </c>
      <c r="ED5" s="29">
        <v>10</v>
      </c>
      <c r="EE5" s="66">
        <v>103</v>
      </c>
      <c r="EF5" s="29"/>
      <c r="EG5" s="29"/>
      <c r="EH5" s="29"/>
      <c r="EI5" s="29">
        <v>1</v>
      </c>
      <c r="EJ5" s="29">
        <v>1</v>
      </c>
      <c r="EK5" s="29">
        <v>0</v>
      </c>
      <c r="EL5" s="29">
        <v>20</v>
      </c>
      <c r="EM5" s="6">
        <v>0.33333333333333331</v>
      </c>
      <c r="EN5" s="36">
        <v>42</v>
      </c>
      <c r="EO5" s="36"/>
      <c r="EP5" s="36"/>
      <c r="EQ5" s="36"/>
      <c r="ER5" s="36">
        <v>0</v>
      </c>
      <c r="ES5" s="36"/>
      <c r="ET5" s="36"/>
      <c r="EU5" s="36"/>
      <c r="EV5" s="36"/>
      <c r="EW5" s="36"/>
      <c r="EX5" s="36"/>
      <c r="EY5" s="36"/>
      <c r="EZ5" s="36"/>
      <c r="FA5" s="36" t="s">
        <v>321</v>
      </c>
      <c r="FB5" s="36"/>
      <c r="FC5" s="2">
        <v>0.79365079365079361</v>
      </c>
      <c r="FD5" s="2">
        <v>11.706349206349206</v>
      </c>
      <c r="FE5" s="117">
        <v>87.5</v>
      </c>
      <c r="FF5" s="2">
        <v>0.3968253968253968</v>
      </c>
      <c r="FG5" s="2">
        <v>13.492063492063492</v>
      </c>
      <c r="FH5" s="117">
        <v>86.111111111111114</v>
      </c>
      <c r="FI5" s="2">
        <v>0.79365079365079361</v>
      </c>
      <c r="FJ5" s="2">
        <v>16.269841269841269</v>
      </c>
      <c r="FK5" s="117">
        <v>82.936507936507937</v>
      </c>
      <c r="FL5" s="2">
        <v>1.3888888888888888</v>
      </c>
      <c r="FM5" s="2">
        <v>10.714285714285714</v>
      </c>
      <c r="FN5" s="117">
        <v>87.896825396825392</v>
      </c>
      <c r="FO5" s="117">
        <v>-4.5634920634920633</v>
      </c>
      <c r="FP5" s="117">
        <v>-1.3888888888888857</v>
      </c>
      <c r="FQ5" s="117">
        <v>1.7857142857142776</v>
      </c>
      <c r="FR5" s="117">
        <v>4.9603174603174551</v>
      </c>
      <c r="FS5" s="115">
        <v>426.75</v>
      </c>
      <c r="FT5" s="118">
        <v>422.69</v>
      </c>
      <c r="FU5" s="115">
        <v>426.87</v>
      </c>
      <c r="FV5" s="118">
        <v>432.56</v>
      </c>
      <c r="FW5" s="115">
        <v>414.39</v>
      </c>
      <c r="FX5" s="118">
        <v>442.48</v>
      </c>
      <c r="FY5" s="115">
        <v>443.06</v>
      </c>
      <c r="FZ5" s="118">
        <v>434.24</v>
      </c>
      <c r="GA5">
        <v>483.07428571428574</v>
      </c>
      <c r="GB5">
        <v>502.32774193548386</v>
      </c>
      <c r="GC5">
        <v>533.51655502392339</v>
      </c>
      <c r="GD5">
        <v>494.03376975169306</v>
      </c>
    </row>
    <row r="6" spans="1:186" x14ac:dyDescent="0.2">
      <c r="A6" s="28" t="s">
        <v>187</v>
      </c>
      <c r="B6" s="29">
        <v>1012</v>
      </c>
      <c r="C6">
        <v>-1</v>
      </c>
      <c r="D6" s="29"/>
      <c r="E6" s="29" t="s">
        <v>308</v>
      </c>
      <c r="F6" s="36"/>
      <c r="G6" s="36" t="s">
        <v>324</v>
      </c>
      <c r="H6" s="30" t="s">
        <v>499</v>
      </c>
      <c r="I6" s="29">
        <v>1</v>
      </c>
      <c r="J6" s="29">
        <v>24</v>
      </c>
      <c r="K6" s="31">
        <v>42247</v>
      </c>
      <c r="L6" s="29"/>
      <c r="M6" s="56">
        <v>4442524999</v>
      </c>
      <c r="N6" s="67" t="s">
        <v>500</v>
      </c>
      <c r="O6" s="33">
        <v>17</v>
      </c>
      <c r="P6" s="33">
        <v>9.6999999999999993</v>
      </c>
      <c r="Q6" s="33">
        <v>76</v>
      </c>
      <c r="R6" s="34">
        <v>1.79</v>
      </c>
      <c r="S6" s="48">
        <v>23.719609250647608</v>
      </c>
      <c r="T6" s="15"/>
      <c r="U6" s="15"/>
      <c r="V6" s="22"/>
      <c r="W6" s="17"/>
      <c r="X6" s="47" t="e">
        <v>#DIV/0!</v>
      </c>
      <c r="Y6" s="15"/>
      <c r="Z6" s="15"/>
      <c r="AA6" s="15"/>
      <c r="AB6" s="15"/>
      <c r="AC6" s="22"/>
      <c r="AD6" s="17"/>
      <c r="AE6" s="47" t="e">
        <v>#DIV/0!</v>
      </c>
      <c r="AF6" s="15"/>
      <c r="AG6" s="15"/>
      <c r="AH6" s="16">
        <v>1</v>
      </c>
      <c r="AI6" s="16">
        <v>0</v>
      </c>
      <c r="AJ6" s="16">
        <v>1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100</v>
      </c>
      <c r="AV6" s="16">
        <v>1</v>
      </c>
      <c r="AW6" s="16"/>
      <c r="AX6" s="16"/>
      <c r="AY6" s="16"/>
      <c r="AZ6" s="16"/>
      <c r="BA6" s="16"/>
      <c r="BB6" s="16"/>
      <c r="BC6" s="16">
        <v>1</v>
      </c>
      <c r="BD6" s="103">
        <v>5</v>
      </c>
      <c r="BE6" s="16">
        <v>15</v>
      </c>
      <c r="BF6" s="16">
        <v>9</v>
      </c>
      <c r="BG6" s="16">
        <v>1</v>
      </c>
      <c r="BH6" s="16">
        <v>0</v>
      </c>
      <c r="BI6" s="16">
        <v>1</v>
      </c>
      <c r="BJ6" s="103" t="s">
        <v>517</v>
      </c>
      <c r="BK6" s="16">
        <v>17</v>
      </c>
      <c r="BL6" s="16">
        <v>7</v>
      </c>
      <c r="BM6" s="16">
        <v>1</v>
      </c>
      <c r="BN6" s="16">
        <v>1</v>
      </c>
      <c r="BO6" s="16">
        <v>2</v>
      </c>
      <c r="BP6" s="16">
        <v>22</v>
      </c>
      <c r="BQ6" s="16">
        <v>0</v>
      </c>
      <c r="BR6" s="16">
        <v>0</v>
      </c>
      <c r="BS6" s="16"/>
      <c r="BT6" s="16"/>
      <c r="BU6" s="16"/>
      <c r="BV6" s="16">
        <v>0</v>
      </c>
      <c r="BW6" s="16"/>
      <c r="BX6" s="16"/>
      <c r="BY6" s="16"/>
      <c r="BZ6" s="16">
        <v>0</v>
      </c>
      <c r="CA6" s="16"/>
      <c r="CB6" s="16"/>
      <c r="CC6" s="16"/>
      <c r="CD6" s="16">
        <v>0</v>
      </c>
      <c r="CE6" s="16"/>
      <c r="CF6" s="16"/>
      <c r="CG6" s="16"/>
      <c r="CH6" s="16">
        <v>1</v>
      </c>
      <c r="CI6" s="16">
        <v>4</v>
      </c>
      <c r="CJ6" s="16">
        <v>21</v>
      </c>
      <c r="CK6" s="16">
        <v>2</v>
      </c>
      <c r="CL6" s="16">
        <v>1</v>
      </c>
      <c r="CM6" s="16">
        <v>1</v>
      </c>
      <c r="CN6" s="16">
        <v>15</v>
      </c>
      <c r="CO6" s="16">
        <v>17</v>
      </c>
      <c r="CP6" s="16">
        <v>7</v>
      </c>
      <c r="CQ6" s="16">
        <v>1</v>
      </c>
      <c r="CR6" s="16">
        <v>0</v>
      </c>
      <c r="CS6" s="16"/>
      <c r="CT6" s="16"/>
      <c r="CU6" s="16"/>
      <c r="CV6" s="62">
        <v>0</v>
      </c>
      <c r="CW6" s="63">
        <v>1</v>
      </c>
      <c r="CX6" s="62">
        <v>0</v>
      </c>
      <c r="CY6" s="62"/>
      <c r="CZ6" s="63">
        <v>10</v>
      </c>
      <c r="DA6" s="62">
        <v>9</v>
      </c>
      <c r="DB6" s="62">
        <v>69</v>
      </c>
      <c r="DC6" s="62">
        <v>95</v>
      </c>
      <c r="DD6" s="69">
        <v>42247</v>
      </c>
      <c r="DE6" s="69">
        <v>42247.270833333336</v>
      </c>
      <c r="DF6" s="59">
        <v>0.27083333333575865</v>
      </c>
      <c r="DG6" s="6">
        <v>6</v>
      </c>
      <c r="DH6" s="35">
        <v>30</v>
      </c>
      <c r="DI6" s="6">
        <v>6.5</v>
      </c>
      <c r="DJ6" s="22">
        <v>1</v>
      </c>
      <c r="DK6" s="22">
        <v>7</v>
      </c>
      <c r="DL6" s="71">
        <v>42249</v>
      </c>
      <c r="DM6" s="71">
        <v>42249.3125</v>
      </c>
      <c r="DN6" s="59">
        <v>0.3125</v>
      </c>
      <c r="DO6" s="22">
        <v>7</v>
      </c>
      <c r="DP6" s="22">
        <v>30</v>
      </c>
      <c r="DQ6" s="6">
        <v>7.5</v>
      </c>
      <c r="DR6" s="33">
        <v>0</v>
      </c>
      <c r="DS6" s="33">
        <v>7</v>
      </c>
      <c r="DT6" s="33">
        <v>3</v>
      </c>
      <c r="DU6" s="33">
        <v>4</v>
      </c>
      <c r="DV6" s="33">
        <v>7</v>
      </c>
      <c r="DW6" s="22">
        <v>6</v>
      </c>
      <c r="DX6" s="22">
        <v>3</v>
      </c>
      <c r="DY6" s="22">
        <v>2</v>
      </c>
      <c r="DZ6" s="22">
        <v>8</v>
      </c>
      <c r="EA6" s="22">
        <v>6</v>
      </c>
      <c r="EB6" s="62">
        <v>19</v>
      </c>
      <c r="EC6" s="62" t="s">
        <v>267</v>
      </c>
      <c r="ED6" s="29">
        <v>9</v>
      </c>
      <c r="EE6" s="66">
        <v>93</v>
      </c>
      <c r="EF6" s="29"/>
      <c r="EG6" s="29"/>
      <c r="EH6" s="29"/>
      <c r="EI6" s="29">
        <v>1</v>
      </c>
      <c r="EJ6" s="29">
        <v>7</v>
      </c>
      <c r="EK6" s="29">
        <v>1</v>
      </c>
      <c r="EL6" s="29">
        <v>0</v>
      </c>
      <c r="EM6" s="6">
        <v>1</v>
      </c>
      <c r="EN6" s="36">
        <v>44</v>
      </c>
      <c r="EO6" s="36"/>
      <c r="EP6" s="36"/>
      <c r="EQ6" s="36"/>
      <c r="ER6" s="36">
        <v>0</v>
      </c>
      <c r="ES6" s="36"/>
      <c r="ET6" s="36"/>
      <c r="EU6" s="36"/>
      <c r="EV6" s="36"/>
      <c r="EW6" s="36"/>
      <c r="EX6" s="36"/>
      <c r="EY6" s="36"/>
      <c r="EZ6" s="36"/>
      <c r="FA6" s="36" t="s">
        <v>324</v>
      </c>
      <c r="FB6" s="36"/>
      <c r="FC6" s="2">
        <v>1.3888888888888888</v>
      </c>
      <c r="FD6" s="2">
        <v>2.7777777777777777</v>
      </c>
      <c r="FE6" s="117">
        <v>95.833333333333329</v>
      </c>
      <c r="FF6" s="2">
        <v>1.7857142857142858</v>
      </c>
      <c r="FG6" s="2">
        <v>6.746031746031746</v>
      </c>
      <c r="FH6" s="117">
        <v>91.468253968253961</v>
      </c>
      <c r="FI6" s="2">
        <v>0.79365079365079361</v>
      </c>
      <c r="FJ6" s="2">
        <v>3.9682539682539684</v>
      </c>
      <c r="FK6" s="117">
        <v>95.238095238095241</v>
      </c>
      <c r="FL6" s="2">
        <v>1.1904761904761905</v>
      </c>
      <c r="FM6" s="2">
        <v>5.9523809523809526</v>
      </c>
      <c r="FN6" s="117">
        <v>92.857142857142861</v>
      </c>
      <c r="FO6" s="117">
        <v>-0.59523809523808779</v>
      </c>
      <c r="FP6" s="117">
        <v>-4.3650793650793673</v>
      </c>
      <c r="FQ6" s="117">
        <v>1.3888888888888999</v>
      </c>
      <c r="FR6" s="117">
        <v>-2.3809523809523796</v>
      </c>
      <c r="FS6" s="115">
        <v>472.79</v>
      </c>
      <c r="FT6" s="118">
        <v>409.72</v>
      </c>
      <c r="FU6" s="115">
        <v>446.65</v>
      </c>
      <c r="FV6" s="118">
        <v>445.81</v>
      </c>
      <c r="FW6" s="115">
        <v>427.65</v>
      </c>
      <c r="FX6" s="118">
        <v>441.04</v>
      </c>
      <c r="FY6" s="115">
        <v>470.07</v>
      </c>
      <c r="FZ6" s="118">
        <v>459.9</v>
      </c>
      <c r="GA6">
        <v>427.53391304347826</v>
      </c>
      <c r="GB6">
        <v>487.39314533622564</v>
      </c>
      <c r="GC6">
        <v>463.09199999999998</v>
      </c>
      <c r="GD6">
        <v>495.27692307692308</v>
      </c>
    </row>
    <row r="7" spans="1:186" x14ac:dyDescent="0.2">
      <c r="A7" s="28" t="s">
        <v>271</v>
      </c>
      <c r="B7" s="29">
        <v>1017</v>
      </c>
      <c r="C7">
        <v>-1</v>
      </c>
      <c r="D7" s="29">
        <v>0</v>
      </c>
      <c r="E7" s="29" t="s">
        <v>309</v>
      </c>
      <c r="F7" s="36"/>
      <c r="G7" s="36" t="s">
        <v>321</v>
      </c>
      <c r="H7" s="30" t="s">
        <v>272</v>
      </c>
      <c r="I7" s="29">
        <v>1</v>
      </c>
      <c r="J7" s="29">
        <v>23</v>
      </c>
      <c r="K7" s="31">
        <v>33675</v>
      </c>
      <c r="L7" s="29" t="s">
        <v>273</v>
      </c>
      <c r="M7" s="56" t="s">
        <v>274</v>
      </c>
      <c r="N7" s="67" t="s">
        <v>275</v>
      </c>
      <c r="O7" s="33">
        <v>17</v>
      </c>
      <c r="P7" s="33">
        <v>8.6300000000000008</v>
      </c>
      <c r="Q7" s="33">
        <v>70</v>
      </c>
      <c r="R7" s="34">
        <v>1.8</v>
      </c>
      <c r="S7" s="48">
        <v>21.604938271604937</v>
      </c>
      <c r="T7" s="15"/>
      <c r="U7" s="15"/>
      <c r="V7" s="22"/>
      <c r="W7" s="17"/>
      <c r="X7" s="47" t="e">
        <v>#DIV/0!</v>
      </c>
      <c r="Y7" s="15"/>
      <c r="Z7" s="15"/>
      <c r="AA7" s="15"/>
      <c r="AB7" s="15"/>
      <c r="AC7" s="22"/>
      <c r="AD7" s="17"/>
      <c r="AE7" s="47" t="e">
        <v>#DIV/0!</v>
      </c>
      <c r="AF7" s="15"/>
      <c r="AG7" s="15"/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61.9</v>
      </c>
      <c r="AV7" s="16">
        <v>2</v>
      </c>
      <c r="AW7" s="16"/>
      <c r="AX7" s="16"/>
      <c r="AY7" s="16"/>
      <c r="AZ7" s="16"/>
      <c r="BA7" s="16"/>
      <c r="BB7" s="16"/>
      <c r="BC7" s="16">
        <v>1</v>
      </c>
      <c r="BD7" s="16"/>
      <c r="BE7" s="16">
        <v>12</v>
      </c>
      <c r="BF7" s="16"/>
      <c r="BG7" s="16">
        <v>0</v>
      </c>
      <c r="BH7" s="16">
        <v>0</v>
      </c>
      <c r="BI7" s="16">
        <v>1</v>
      </c>
      <c r="BJ7" s="16"/>
      <c r="BK7" s="16">
        <v>12</v>
      </c>
      <c r="BL7" s="16"/>
      <c r="BM7" s="16">
        <v>1</v>
      </c>
      <c r="BN7" s="16">
        <v>0</v>
      </c>
      <c r="BO7" s="16"/>
      <c r="BP7" s="16"/>
      <c r="BQ7" s="16"/>
      <c r="BR7" s="16"/>
      <c r="BS7" s="16"/>
      <c r="BT7" s="16"/>
      <c r="BU7" s="16"/>
      <c r="BV7" s="16">
        <v>0</v>
      </c>
      <c r="BW7" s="16"/>
      <c r="BX7" s="16"/>
      <c r="BY7" s="16"/>
      <c r="BZ7" s="16">
        <v>0</v>
      </c>
      <c r="CA7" s="16"/>
      <c r="CB7" s="16"/>
      <c r="CC7" s="16"/>
      <c r="CD7" s="16">
        <v>0</v>
      </c>
      <c r="CE7" s="16"/>
      <c r="CF7" s="16"/>
      <c r="CG7" s="16"/>
      <c r="CH7" s="16">
        <v>0</v>
      </c>
      <c r="CI7" s="16"/>
      <c r="CJ7" s="16"/>
      <c r="CK7" s="16"/>
      <c r="CL7" s="16"/>
      <c r="CM7" s="16">
        <v>1</v>
      </c>
      <c r="CN7" s="16">
        <v>25</v>
      </c>
      <c r="CO7" s="16">
        <v>15</v>
      </c>
      <c r="CP7" s="16">
        <v>8</v>
      </c>
      <c r="CQ7" s="16">
        <v>1</v>
      </c>
      <c r="CR7" s="16">
        <v>0</v>
      </c>
      <c r="CS7" s="16"/>
      <c r="CT7" s="16"/>
      <c r="CU7" s="16"/>
      <c r="CV7" s="62"/>
      <c r="CW7" s="63"/>
      <c r="CX7" s="62"/>
      <c r="CY7" s="62"/>
      <c r="CZ7" s="63">
        <v>4</v>
      </c>
      <c r="DA7" s="62">
        <v>1</v>
      </c>
      <c r="DB7" s="62">
        <v>48</v>
      </c>
      <c r="DC7" s="62">
        <v>50</v>
      </c>
      <c r="DD7" s="69">
        <v>42260.958333333336</v>
      </c>
      <c r="DE7" s="69">
        <v>42261.291666666664</v>
      </c>
      <c r="DF7" s="59">
        <v>0.33333333332848269</v>
      </c>
      <c r="DG7" s="6">
        <v>8</v>
      </c>
      <c r="DH7" s="35">
        <v>0</v>
      </c>
      <c r="DI7" s="6">
        <v>8</v>
      </c>
      <c r="DJ7" s="22">
        <v>1</v>
      </c>
      <c r="DK7" s="22">
        <v>8</v>
      </c>
      <c r="DL7" s="71">
        <v>42257.916666666664</v>
      </c>
      <c r="DM7" s="71">
        <v>42258.291666666664</v>
      </c>
      <c r="DN7" s="59">
        <v>0.375</v>
      </c>
      <c r="DO7" s="22">
        <v>9</v>
      </c>
      <c r="DP7" s="22">
        <v>0</v>
      </c>
      <c r="DQ7" s="6">
        <v>9</v>
      </c>
      <c r="DR7" s="33">
        <v>0</v>
      </c>
      <c r="DS7" s="33">
        <v>8</v>
      </c>
      <c r="DT7" s="33">
        <v>2</v>
      </c>
      <c r="DU7" s="33">
        <v>2</v>
      </c>
      <c r="DV7" s="33">
        <v>6</v>
      </c>
      <c r="DW7" s="22">
        <v>2</v>
      </c>
      <c r="DX7" s="22">
        <v>1</v>
      </c>
      <c r="DY7" s="22">
        <v>3</v>
      </c>
      <c r="DZ7" s="22">
        <v>4</v>
      </c>
      <c r="EA7" s="22">
        <v>4</v>
      </c>
      <c r="EB7" s="62">
        <v>20</v>
      </c>
      <c r="EC7" s="62" t="s">
        <v>267</v>
      </c>
      <c r="ED7" s="29">
        <v>9</v>
      </c>
      <c r="EE7" s="66">
        <v>85</v>
      </c>
      <c r="EF7" s="29"/>
      <c r="EG7" s="29"/>
      <c r="EH7" s="29"/>
      <c r="EI7" s="29">
        <v>1</v>
      </c>
      <c r="EJ7" s="29">
        <v>7</v>
      </c>
      <c r="EK7" s="29">
        <v>1</v>
      </c>
      <c r="EL7" s="29">
        <v>0</v>
      </c>
      <c r="EM7" s="6">
        <v>1</v>
      </c>
      <c r="EN7" s="36">
        <v>20</v>
      </c>
      <c r="EO7" s="36"/>
      <c r="EP7" s="36"/>
      <c r="EQ7" s="36"/>
      <c r="ER7" s="36">
        <v>0</v>
      </c>
      <c r="ES7" s="36"/>
      <c r="ET7" s="36"/>
      <c r="EU7" s="36"/>
      <c r="EV7" s="36"/>
      <c r="EW7" s="36"/>
      <c r="EX7" s="36"/>
      <c r="EY7" s="36"/>
      <c r="EZ7" s="36"/>
      <c r="FA7" s="36" t="s">
        <v>321</v>
      </c>
      <c r="FB7" s="36"/>
      <c r="FC7" s="2">
        <v>0.59523809523809523</v>
      </c>
      <c r="FD7" s="2">
        <v>3.9682539682539684</v>
      </c>
      <c r="FE7" s="117">
        <v>95.436507936507937</v>
      </c>
      <c r="FF7" s="2">
        <v>0.99206349206349209</v>
      </c>
      <c r="FG7" s="2">
        <v>9.9206349206349209</v>
      </c>
      <c r="FH7" s="117">
        <v>89.087301587301582</v>
      </c>
      <c r="FI7" s="2">
        <v>0.79365079365079361</v>
      </c>
      <c r="FJ7" s="2">
        <v>8.5317460317460316</v>
      </c>
      <c r="FK7" s="117">
        <v>90.674603174603178</v>
      </c>
      <c r="FL7" s="2">
        <v>0.1984126984126984</v>
      </c>
      <c r="FM7" s="2">
        <v>11.111111111111111</v>
      </c>
      <c r="FN7" s="117">
        <v>88.69047619047619</v>
      </c>
      <c r="FO7" s="117">
        <v>-4.7619047619047592</v>
      </c>
      <c r="FP7" s="117">
        <v>-6.3492063492063551</v>
      </c>
      <c r="FQ7" s="117">
        <v>-0.39682539682539186</v>
      </c>
      <c r="FR7" s="117">
        <v>-1.9841269841269877</v>
      </c>
      <c r="FS7" s="115">
        <v>392</v>
      </c>
      <c r="FT7" s="118">
        <v>401.57</v>
      </c>
      <c r="FU7" s="115">
        <v>383.22</v>
      </c>
      <c r="FV7" s="118">
        <v>415.01</v>
      </c>
      <c r="FW7" s="115">
        <v>377.81</v>
      </c>
      <c r="FX7" s="118">
        <v>412.69</v>
      </c>
      <c r="FY7" s="115">
        <v>380.13</v>
      </c>
      <c r="FZ7" s="118">
        <v>419.39</v>
      </c>
      <c r="GA7">
        <v>420.77189189189187</v>
      </c>
      <c r="GB7">
        <v>465.84641425389759</v>
      </c>
      <c r="GC7">
        <v>455.13295404814005</v>
      </c>
      <c r="GD7">
        <v>472.86926174496642</v>
      </c>
    </row>
    <row r="8" spans="1:186" x14ac:dyDescent="0.2">
      <c r="A8" s="28" t="s">
        <v>271</v>
      </c>
      <c r="B8" s="29">
        <v>1018</v>
      </c>
      <c r="C8">
        <v>-1</v>
      </c>
      <c r="D8" s="29">
        <v>0</v>
      </c>
      <c r="E8" s="29" t="s">
        <v>310</v>
      </c>
      <c r="F8" s="36"/>
      <c r="G8" s="36" t="s">
        <v>321</v>
      </c>
      <c r="H8" s="30" t="s">
        <v>281</v>
      </c>
      <c r="I8" s="29">
        <v>1</v>
      </c>
      <c r="J8" s="29">
        <v>28</v>
      </c>
      <c r="K8" s="31">
        <v>31892</v>
      </c>
      <c r="L8" s="29"/>
      <c r="M8" s="56" t="s">
        <v>282</v>
      </c>
      <c r="N8" s="67" t="s">
        <v>283</v>
      </c>
      <c r="O8" s="33">
        <v>17</v>
      </c>
      <c r="P8" s="33">
        <v>8</v>
      </c>
      <c r="Q8" s="33">
        <v>71</v>
      </c>
      <c r="R8" s="34">
        <v>1.7</v>
      </c>
      <c r="S8" s="48">
        <v>24.567474048442911</v>
      </c>
      <c r="T8" s="15"/>
      <c r="U8" s="15"/>
      <c r="V8" s="22"/>
      <c r="W8" s="17"/>
      <c r="X8" s="47" t="e">
        <v>#DIV/0!</v>
      </c>
      <c r="Y8" s="15"/>
      <c r="Z8" s="15"/>
      <c r="AA8" s="15"/>
      <c r="AB8" s="15"/>
      <c r="AC8" s="22"/>
      <c r="AD8" s="17"/>
      <c r="AE8" s="47" t="e">
        <v>#DIV/0!</v>
      </c>
      <c r="AF8" s="15"/>
      <c r="AG8" s="15"/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64.7</v>
      </c>
      <c r="AV8" s="16">
        <v>7</v>
      </c>
      <c r="AW8" s="16">
        <v>1</v>
      </c>
      <c r="AX8" s="16"/>
      <c r="AY8" s="16">
        <v>15</v>
      </c>
      <c r="AZ8" s="16"/>
      <c r="BA8" s="16">
        <v>1</v>
      </c>
      <c r="BB8" s="16">
        <v>0</v>
      </c>
      <c r="BC8" s="16">
        <v>1</v>
      </c>
      <c r="BD8" s="16"/>
      <c r="BE8" s="16">
        <v>18</v>
      </c>
      <c r="BF8" s="16"/>
      <c r="BG8" s="16">
        <v>0</v>
      </c>
      <c r="BH8" s="16">
        <v>0</v>
      </c>
      <c r="BI8" s="16">
        <v>1</v>
      </c>
      <c r="BJ8" s="16"/>
      <c r="BK8" s="16">
        <v>15</v>
      </c>
      <c r="BL8" s="16"/>
      <c r="BM8" s="16">
        <v>1</v>
      </c>
      <c r="BN8" s="16">
        <v>0</v>
      </c>
      <c r="BO8" s="16"/>
      <c r="BP8" s="16"/>
      <c r="BQ8" s="16"/>
      <c r="BR8" s="16"/>
      <c r="BS8" s="16"/>
      <c r="BT8" s="16"/>
      <c r="BU8" s="16"/>
      <c r="BV8" s="16">
        <v>0</v>
      </c>
      <c r="BW8" s="16"/>
      <c r="BX8" s="16"/>
      <c r="BY8" s="16"/>
      <c r="BZ8" s="16">
        <v>0</v>
      </c>
      <c r="CA8" s="16"/>
      <c r="CB8" s="16"/>
      <c r="CC8" s="16"/>
      <c r="CD8" s="16">
        <v>0</v>
      </c>
      <c r="CE8" s="16"/>
      <c r="CF8" s="16"/>
      <c r="CG8" s="16"/>
      <c r="CH8" s="16">
        <v>1</v>
      </c>
      <c r="CI8" s="16">
        <v>15</v>
      </c>
      <c r="CJ8" s="16">
        <v>7</v>
      </c>
      <c r="CK8" s="16">
        <v>21</v>
      </c>
      <c r="CL8" s="16">
        <v>1</v>
      </c>
      <c r="CM8" s="16">
        <v>1</v>
      </c>
      <c r="CN8" s="16">
        <v>2</v>
      </c>
      <c r="CO8" s="16">
        <v>18</v>
      </c>
      <c r="CP8" s="16">
        <v>1</v>
      </c>
      <c r="CQ8" s="16">
        <v>0</v>
      </c>
      <c r="CR8" s="16" t="s">
        <v>284</v>
      </c>
      <c r="CS8" s="16">
        <v>1</v>
      </c>
      <c r="CT8" s="16">
        <v>9</v>
      </c>
      <c r="CU8" s="16">
        <v>1</v>
      </c>
      <c r="CV8" s="62"/>
      <c r="CW8" s="63">
        <v>0</v>
      </c>
      <c r="CX8" s="62">
        <v>0</v>
      </c>
      <c r="CY8" s="62"/>
      <c r="CZ8" s="63">
        <v>3</v>
      </c>
      <c r="DA8" s="62">
        <v>1</v>
      </c>
      <c r="DB8" s="62">
        <v>53</v>
      </c>
      <c r="DC8" s="62">
        <v>75</v>
      </c>
      <c r="DD8" s="69"/>
      <c r="DE8" s="69"/>
      <c r="DF8" s="59">
        <v>0</v>
      </c>
      <c r="DG8" s="6"/>
      <c r="DH8" s="35"/>
      <c r="DI8" s="6">
        <v>0</v>
      </c>
      <c r="DJ8" s="22"/>
      <c r="DK8" s="22"/>
      <c r="DL8" s="71">
        <v>42528.125</v>
      </c>
      <c r="DM8" s="71">
        <v>42528.5</v>
      </c>
      <c r="DN8" s="59">
        <v>0.375</v>
      </c>
      <c r="DO8" s="22">
        <v>9</v>
      </c>
      <c r="DP8" s="22">
        <v>0</v>
      </c>
      <c r="DQ8" s="6">
        <v>9</v>
      </c>
      <c r="DR8" s="33">
        <v>0</v>
      </c>
      <c r="DS8" s="33">
        <v>7</v>
      </c>
      <c r="DT8" s="33"/>
      <c r="DU8" s="33"/>
      <c r="DV8" s="33"/>
      <c r="DW8" s="22"/>
      <c r="DX8" s="22">
        <v>1</v>
      </c>
      <c r="DY8" s="22">
        <v>0</v>
      </c>
      <c r="DZ8" s="22">
        <v>1</v>
      </c>
      <c r="EA8" s="22">
        <v>0</v>
      </c>
      <c r="EB8" s="62">
        <v>12</v>
      </c>
      <c r="EC8" s="62" t="s">
        <v>285</v>
      </c>
      <c r="ED8" s="29">
        <v>14</v>
      </c>
      <c r="EE8" s="66">
        <v>86</v>
      </c>
      <c r="EF8" s="29"/>
      <c r="EG8" s="29"/>
      <c r="EH8" s="29"/>
      <c r="EI8" s="29">
        <v>1</v>
      </c>
      <c r="EJ8" s="29">
        <v>7</v>
      </c>
      <c r="EK8" s="29">
        <v>0</v>
      </c>
      <c r="EL8" s="29">
        <v>15</v>
      </c>
      <c r="EM8" s="6">
        <v>0.25</v>
      </c>
      <c r="EN8" s="36">
        <v>14</v>
      </c>
      <c r="EO8" s="36">
        <v>13</v>
      </c>
      <c r="EP8" s="36">
        <v>16</v>
      </c>
      <c r="EQ8" s="36">
        <v>17</v>
      </c>
      <c r="ER8" s="36">
        <v>46</v>
      </c>
      <c r="ES8" s="36"/>
      <c r="ET8" s="36"/>
      <c r="EU8" s="36"/>
      <c r="EV8" s="36"/>
      <c r="EW8" s="36"/>
      <c r="EX8" s="36"/>
      <c r="EY8" s="36"/>
      <c r="EZ8" s="36"/>
      <c r="FA8" s="36" t="s">
        <v>321</v>
      </c>
      <c r="FB8" s="36"/>
      <c r="FC8" s="2">
        <v>0</v>
      </c>
      <c r="FD8" s="2">
        <v>2.3809523809523809</v>
      </c>
      <c r="FE8" s="117">
        <v>97.61904761904762</v>
      </c>
      <c r="FF8" s="2">
        <v>0.3968253968253968</v>
      </c>
      <c r="FG8" s="2">
        <v>3.373015873015873</v>
      </c>
      <c r="FH8" s="117">
        <v>96.230158730158735</v>
      </c>
      <c r="FI8" s="2">
        <v>0</v>
      </c>
      <c r="FJ8" s="2">
        <v>3.9682539682539684</v>
      </c>
      <c r="FK8" s="117">
        <v>96.031746031746039</v>
      </c>
      <c r="FL8" s="2">
        <v>0.1984126984126984</v>
      </c>
      <c r="FM8" s="2">
        <v>3.5714285714285716</v>
      </c>
      <c r="FN8" s="117">
        <v>96.230158730158735</v>
      </c>
      <c r="FO8" s="117">
        <v>-1.5873015873015817</v>
      </c>
      <c r="FP8" s="117">
        <v>-1.3888888888888857</v>
      </c>
      <c r="FQ8" s="117">
        <v>0</v>
      </c>
      <c r="FR8" s="117">
        <v>0.19841269841269593</v>
      </c>
      <c r="FS8" s="115">
        <v>427.17</v>
      </c>
      <c r="FT8" s="118">
        <v>415.21</v>
      </c>
      <c r="FU8" s="115">
        <v>420.76</v>
      </c>
      <c r="FV8" s="118">
        <v>429.84</v>
      </c>
      <c r="FW8" s="115">
        <v>380.45</v>
      </c>
      <c r="FX8" s="118">
        <v>414.89</v>
      </c>
      <c r="FY8" s="115">
        <v>391.22</v>
      </c>
      <c r="FZ8" s="118">
        <v>416.64</v>
      </c>
      <c r="GA8">
        <v>425.33707317073168</v>
      </c>
      <c r="GB8">
        <v>446.67909278350515</v>
      </c>
      <c r="GC8">
        <v>432.03421487603305</v>
      </c>
      <c r="GD8">
        <v>432.96197938144326</v>
      </c>
    </row>
    <row r="9" spans="1:186" x14ac:dyDescent="0.2">
      <c r="A9" s="28"/>
      <c r="B9" s="29">
        <v>1029</v>
      </c>
      <c r="C9">
        <v>-1</v>
      </c>
      <c r="D9" s="29"/>
      <c r="E9" s="29"/>
      <c r="F9" s="36"/>
      <c r="G9" s="36"/>
      <c r="H9" s="30" t="s">
        <v>566</v>
      </c>
      <c r="I9" s="29">
        <v>1</v>
      </c>
      <c r="J9" s="29">
        <v>21</v>
      </c>
      <c r="K9" s="31">
        <v>34652</v>
      </c>
      <c r="L9" s="29"/>
      <c r="M9" s="56" t="s">
        <v>567</v>
      </c>
      <c r="N9" s="67" t="s">
        <v>568</v>
      </c>
      <c r="O9" s="33">
        <v>14.5</v>
      </c>
      <c r="P9" s="33">
        <v>8.5</v>
      </c>
      <c r="Q9" s="33">
        <v>54.9</v>
      </c>
      <c r="R9" s="34">
        <v>1.67</v>
      </c>
      <c r="S9" s="48">
        <v>19.685180537129334</v>
      </c>
      <c r="T9" s="15"/>
      <c r="U9" s="15"/>
      <c r="V9" s="22"/>
      <c r="W9" s="17"/>
      <c r="X9" s="47" t="e">
        <v>#DIV/0!</v>
      </c>
      <c r="Y9" s="15"/>
      <c r="Z9" s="15"/>
      <c r="AA9" s="15"/>
      <c r="AB9" s="15"/>
      <c r="AC9" s="22"/>
      <c r="AD9" s="17"/>
      <c r="AE9" s="47" t="e">
        <v>#DIV/0!</v>
      </c>
      <c r="AF9" s="15"/>
      <c r="AG9" s="15"/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90.9</v>
      </c>
      <c r="AV9" s="16">
        <v>2</v>
      </c>
      <c r="AW9" s="16">
        <v>1</v>
      </c>
      <c r="AX9" s="16"/>
      <c r="AY9" s="16">
        <v>5</v>
      </c>
      <c r="AZ9" s="16">
        <v>12</v>
      </c>
      <c r="BA9" s="16">
        <v>1</v>
      </c>
      <c r="BB9" s="16">
        <v>0</v>
      </c>
      <c r="BC9" s="16">
        <v>1</v>
      </c>
      <c r="BD9" s="16">
        <v>80</v>
      </c>
      <c r="BE9" s="16">
        <v>15</v>
      </c>
      <c r="BF9" s="16">
        <v>6</v>
      </c>
      <c r="BG9" s="16">
        <v>1</v>
      </c>
      <c r="BH9" s="16">
        <v>0</v>
      </c>
      <c r="BI9" s="16">
        <v>1</v>
      </c>
      <c r="BJ9" s="16">
        <v>80</v>
      </c>
      <c r="BK9" s="16">
        <v>10</v>
      </c>
      <c r="BL9" s="16">
        <v>4</v>
      </c>
      <c r="BM9" s="16">
        <v>1</v>
      </c>
      <c r="BN9" s="16">
        <v>0</v>
      </c>
      <c r="BO9" s="16"/>
      <c r="BP9" s="16"/>
      <c r="BQ9" s="16"/>
      <c r="BR9" s="16">
        <v>0</v>
      </c>
      <c r="BS9" s="16"/>
      <c r="BT9" s="16"/>
      <c r="BU9" s="16"/>
      <c r="BV9" s="16">
        <v>0</v>
      </c>
      <c r="BW9" s="16"/>
      <c r="BX9" s="16"/>
      <c r="BY9" s="16"/>
      <c r="BZ9" s="16">
        <v>0</v>
      </c>
      <c r="CA9" s="16"/>
      <c r="CB9" s="16"/>
      <c r="CC9" s="16"/>
      <c r="CD9" s="16">
        <v>1</v>
      </c>
      <c r="CE9" s="16">
        <v>30</v>
      </c>
      <c r="CF9" s="16">
        <v>21</v>
      </c>
      <c r="CG9" s="16">
        <v>1</v>
      </c>
      <c r="CH9" s="16">
        <v>0</v>
      </c>
      <c r="CI9" s="16"/>
      <c r="CJ9" s="16"/>
      <c r="CK9" s="16"/>
      <c r="CL9" s="16"/>
      <c r="CM9" s="16">
        <v>1</v>
      </c>
      <c r="CN9" s="16">
        <v>10</v>
      </c>
      <c r="CO9" s="16">
        <v>17</v>
      </c>
      <c r="CP9" s="16">
        <v>2</v>
      </c>
      <c r="CQ9" s="16">
        <v>0</v>
      </c>
      <c r="CR9" s="16">
        <v>0</v>
      </c>
      <c r="CS9" s="16"/>
      <c r="CT9" s="16"/>
      <c r="CU9" s="16"/>
      <c r="CV9" s="62">
        <v>0</v>
      </c>
      <c r="CW9" s="63">
        <v>1</v>
      </c>
      <c r="CX9" s="62">
        <v>0</v>
      </c>
      <c r="CY9" s="62"/>
      <c r="CZ9" s="63">
        <v>14</v>
      </c>
      <c r="DA9" s="62">
        <v>22</v>
      </c>
      <c r="DB9" s="62">
        <v>48</v>
      </c>
      <c r="DC9" s="62">
        <v>50</v>
      </c>
      <c r="DD9" s="69">
        <v>42685</v>
      </c>
      <c r="DE9" s="69">
        <v>42685.270833333336</v>
      </c>
      <c r="DF9" s="59">
        <v>0.27083333333575865</v>
      </c>
      <c r="DG9" s="6">
        <v>6</v>
      </c>
      <c r="DH9" s="35">
        <v>30</v>
      </c>
      <c r="DI9" s="91">
        <v>6.5</v>
      </c>
      <c r="DJ9" s="22">
        <v>1</v>
      </c>
      <c r="DK9" s="22">
        <v>6</v>
      </c>
      <c r="DL9" s="71">
        <v>42679.958333333336</v>
      </c>
      <c r="DM9" s="71">
        <v>45967.291666666664</v>
      </c>
      <c r="DN9" s="59">
        <v>3287.3333333333285</v>
      </c>
      <c r="DO9" s="22">
        <v>8</v>
      </c>
      <c r="DP9" s="22">
        <v>0</v>
      </c>
      <c r="DQ9" s="6">
        <v>8</v>
      </c>
      <c r="DR9" s="33">
        <v>0</v>
      </c>
      <c r="DS9" s="33">
        <v>7</v>
      </c>
      <c r="DT9" s="33">
        <v>2</v>
      </c>
      <c r="DU9" s="33">
        <v>0</v>
      </c>
      <c r="DV9" s="33">
        <v>4</v>
      </c>
      <c r="DW9" s="22">
        <v>4</v>
      </c>
      <c r="DX9" s="22">
        <v>0</v>
      </c>
      <c r="DY9" s="22">
        <v>0</v>
      </c>
      <c r="DZ9" s="22">
        <v>2</v>
      </c>
      <c r="EA9" s="22">
        <v>3</v>
      </c>
      <c r="EB9" s="62">
        <v>18</v>
      </c>
      <c r="EC9" s="62" t="s">
        <v>267</v>
      </c>
      <c r="ED9" s="29">
        <v>6</v>
      </c>
      <c r="EE9" s="66">
        <v>131</v>
      </c>
      <c r="EF9" s="29"/>
      <c r="EG9" s="29"/>
      <c r="EH9" s="29"/>
      <c r="EI9" s="29">
        <v>1</v>
      </c>
      <c r="EJ9" s="29">
        <v>7</v>
      </c>
      <c r="EK9" s="29">
        <v>1</v>
      </c>
      <c r="EL9" s="29">
        <v>0</v>
      </c>
      <c r="EM9" s="6">
        <v>1</v>
      </c>
      <c r="EN9" s="36">
        <v>61</v>
      </c>
      <c r="EO9" s="36"/>
      <c r="EP9" s="36"/>
      <c r="EQ9" s="36"/>
      <c r="ER9" s="36">
        <v>0</v>
      </c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2">
        <v>3.1746031746031744</v>
      </c>
      <c r="FD9" s="2">
        <v>0.99206349206349209</v>
      </c>
      <c r="FE9" s="117">
        <v>95.833333333333329</v>
      </c>
      <c r="FF9" s="2">
        <v>22.61904761904762</v>
      </c>
      <c r="FG9" s="2">
        <v>1.7857142857142858</v>
      </c>
      <c r="FH9" s="117">
        <v>75.595238095238102</v>
      </c>
      <c r="FI9" s="2">
        <v>19.642857142857142</v>
      </c>
      <c r="FJ9" s="2">
        <v>0.79365079365079361</v>
      </c>
      <c r="FK9" s="117">
        <v>79.563492063492063</v>
      </c>
      <c r="FL9" s="2">
        <v>34.523809523809526</v>
      </c>
      <c r="FM9" s="2">
        <v>3.1746031746031744</v>
      </c>
      <c r="FN9" s="117">
        <v>62.301587301587304</v>
      </c>
      <c r="FO9" s="117">
        <v>-16.269841269841265</v>
      </c>
      <c r="FP9" s="117">
        <v>-20.238095238095227</v>
      </c>
      <c r="FQ9" s="117">
        <v>-13.293650793650798</v>
      </c>
      <c r="FR9" s="117">
        <v>-17.261904761904759</v>
      </c>
      <c r="FS9" s="115">
        <v>549.79999999999995</v>
      </c>
      <c r="FT9" s="118">
        <v>565.64</v>
      </c>
      <c r="FU9" s="115">
        <v>558.11</v>
      </c>
      <c r="FV9" s="118">
        <v>580.02</v>
      </c>
      <c r="FW9" s="115">
        <v>640.5</v>
      </c>
      <c r="FX9" s="118">
        <v>564.70000000000005</v>
      </c>
      <c r="FY9" s="115">
        <v>552.19000000000005</v>
      </c>
      <c r="FZ9" s="118">
        <v>575.32000000000005</v>
      </c>
      <c r="GA9">
        <v>590.23304347826092</v>
      </c>
      <c r="GB9">
        <v>767.27055118110229</v>
      </c>
      <c r="GC9">
        <v>709.74763092269336</v>
      </c>
      <c r="GD9">
        <v>923.44356687898096</v>
      </c>
    </row>
    <row r="10" spans="1:186" x14ac:dyDescent="0.2">
      <c r="A10" s="28"/>
      <c r="B10" s="29">
        <v>1030</v>
      </c>
      <c r="C10">
        <v>-1</v>
      </c>
      <c r="D10" s="29"/>
      <c r="E10" s="29"/>
      <c r="F10" s="36"/>
      <c r="G10" s="36"/>
      <c r="H10" s="30" t="s">
        <v>569</v>
      </c>
      <c r="I10" s="29">
        <v>1</v>
      </c>
      <c r="J10" s="29">
        <v>20</v>
      </c>
      <c r="K10" s="31">
        <v>35236</v>
      </c>
      <c r="L10" s="29" t="s">
        <v>570</v>
      </c>
      <c r="M10" s="56" t="s">
        <v>571</v>
      </c>
      <c r="N10" s="67" t="s">
        <v>572</v>
      </c>
      <c r="O10" s="33">
        <v>12.6</v>
      </c>
      <c r="P10" s="33">
        <v>8.9</v>
      </c>
      <c r="Q10" s="33">
        <v>106</v>
      </c>
      <c r="R10" s="34">
        <v>1.75</v>
      </c>
      <c r="S10" s="48">
        <v>34.612244897959187</v>
      </c>
      <c r="T10" s="15"/>
      <c r="U10" s="15"/>
      <c r="V10" s="22"/>
      <c r="W10" s="17"/>
      <c r="X10" s="47" t="e">
        <v>#DIV/0!</v>
      </c>
      <c r="Y10" s="15"/>
      <c r="Z10" s="15"/>
      <c r="AA10" s="15"/>
      <c r="AB10" s="15"/>
      <c r="AC10" s="22"/>
      <c r="AD10" s="17"/>
      <c r="AE10" s="47" t="e">
        <v>#DIV/0!</v>
      </c>
      <c r="AF10" s="15"/>
      <c r="AG10" s="15"/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1</v>
      </c>
      <c r="AQ10" s="16">
        <v>0</v>
      </c>
      <c r="AR10" s="16">
        <v>0</v>
      </c>
      <c r="AS10" s="16">
        <v>0</v>
      </c>
      <c r="AT10" s="16">
        <v>0</v>
      </c>
      <c r="AU10" s="16">
        <v>91</v>
      </c>
      <c r="AV10" s="16">
        <v>5</v>
      </c>
      <c r="AW10" s="16">
        <v>1</v>
      </c>
      <c r="AX10" s="16">
        <v>500</v>
      </c>
      <c r="AY10" s="16">
        <v>7</v>
      </c>
      <c r="AZ10" s="16">
        <v>13</v>
      </c>
      <c r="BA10" s="16">
        <v>1</v>
      </c>
      <c r="BB10" s="16">
        <v>1</v>
      </c>
      <c r="BC10" s="16">
        <v>1</v>
      </c>
      <c r="BD10" s="16">
        <v>2</v>
      </c>
      <c r="BE10" s="16">
        <v>18</v>
      </c>
      <c r="BF10" s="16">
        <v>1</v>
      </c>
      <c r="BG10" s="16">
        <v>0</v>
      </c>
      <c r="BH10" s="16">
        <v>0</v>
      </c>
      <c r="BI10" s="16">
        <v>1</v>
      </c>
      <c r="BJ10" s="16">
        <v>100</v>
      </c>
      <c r="BK10" s="16">
        <v>15</v>
      </c>
      <c r="BL10" s="16">
        <v>5</v>
      </c>
      <c r="BM10" s="16">
        <v>1</v>
      </c>
      <c r="BN10" s="16">
        <v>0</v>
      </c>
      <c r="BO10" s="16"/>
      <c r="BP10" s="16"/>
      <c r="BQ10" s="16"/>
      <c r="BR10" s="16">
        <v>0</v>
      </c>
      <c r="BS10" s="16"/>
      <c r="BT10" s="16"/>
      <c r="BU10" s="16"/>
      <c r="BV10" s="16">
        <v>0</v>
      </c>
      <c r="BW10" s="16"/>
      <c r="BX10" s="16"/>
      <c r="BY10" s="16"/>
      <c r="BZ10" s="16">
        <v>0</v>
      </c>
      <c r="CA10" s="16"/>
      <c r="CB10" s="16"/>
      <c r="CC10" s="16"/>
      <c r="CD10" s="16">
        <v>0</v>
      </c>
      <c r="CE10" s="16"/>
      <c r="CF10" s="16"/>
      <c r="CG10" s="16"/>
      <c r="CH10" s="16">
        <v>1</v>
      </c>
      <c r="CI10" s="16">
        <v>5</v>
      </c>
      <c r="CJ10" s="16">
        <v>16</v>
      </c>
      <c r="CK10" s="16">
        <v>4</v>
      </c>
      <c r="CL10" s="16">
        <v>1</v>
      </c>
      <c r="CM10" s="16">
        <v>1</v>
      </c>
      <c r="CN10" s="16">
        <v>5</v>
      </c>
      <c r="CO10" s="16">
        <v>19</v>
      </c>
      <c r="CP10" s="16">
        <v>1</v>
      </c>
      <c r="CQ10" s="16">
        <v>0</v>
      </c>
      <c r="CR10" s="16">
        <v>0</v>
      </c>
      <c r="CS10" s="16"/>
      <c r="CT10" s="16"/>
      <c r="CU10" s="16"/>
      <c r="CV10" s="62"/>
      <c r="CW10" s="63">
        <v>1</v>
      </c>
      <c r="CX10" s="62"/>
      <c r="CY10" s="62"/>
      <c r="CZ10" s="63">
        <v>17</v>
      </c>
      <c r="DA10" s="62">
        <v>15</v>
      </c>
      <c r="DB10" s="62">
        <v>50</v>
      </c>
      <c r="DC10" s="62">
        <v>90</v>
      </c>
      <c r="DD10" s="69">
        <v>42690</v>
      </c>
      <c r="DE10" s="69">
        <v>42690.256944444445</v>
      </c>
      <c r="DF10" s="59">
        <v>0.25694444444525288</v>
      </c>
      <c r="DG10" s="6">
        <v>6</v>
      </c>
      <c r="DH10" s="35">
        <v>10</v>
      </c>
      <c r="DI10" s="91">
        <v>6.166666666666667</v>
      </c>
      <c r="DJ10" s="22">
        <v>1</v>
      </c>
      <c r="DK10" s="22">
        <v>7</v>
      </c>
      <c r="DL10" s="71">
        <v>42694.114583333336</v>
      </c>
      <c r="DM10" s="71">
        <v>42694.305555555555</v>
      </c>
      <c r="DN10" s="59">
        <v>0.19097222221898846</v>
      </c>
      <c r="DO10" s="22">
        <v>4</v>
      </c>
      <c r="DP10" s="22">
        <v>35</v>
      </c>
      <c r="DQ10" s="6">
        <v>4.583333333333333</v>
      </c>
      <c r="DR10" s="33">
        <v>1</v>
      </c>
      <c r="DS10" s="33">
        <v>6</v>
      </c>
      <c r="DT10" s="33">
        <v>4</v>
      </c>
      <c r="DU10" s="33">
        <v>5</v>
      </c>
      <c r="DV10" s="33">
        <v>6</v>
      </c>
      <c r="DW10" s="22">
        <v>3</v>
      </c>
      <c r="DX10" s="22">
        <v>3</v>
      </c>
      <c r="DY10" s="22">
        <v>2</v>
      </c>
      <c r="DZ10" s="22">
        <v>4</v>
      </c>
      <c r="EA10" s="22">
        <v>5</v>
      </c>
      <c r="EB10" s="62">
        <v>10</v>
      </c>
      <c r="EC10" s="62" t="s">
        <v>311</v>
      </c>
      <c r="ED10" s="29">
        <v>3</v>
      </c>
      <c r="EE10" s="66">
        <v>36</v>
      </c>
      <c r="EF10" s="29"/>
      <c r="EG10" s="29"/>
      <c r="EH10" s="29"/>
      <c r="EI10" s="29">
        <v>1</v>
      </c>
      <c r="EJ10" s="29">
        <v>5</v>
      </c>
      <c r="EK10" s="29">
        <v>1</v>
      </c>
      <c r="EL10" s="29">
        <v>30</v>
      </c>
      <c r="EM10" s="6">
        <v>1.5</v>
      </c>
      <c r="EN10" s="36">
        <v>33</v>
      </c>
      <c r="EO10" s="36"/>
      <c r="EP10" s="36"/>
      <c r="EQ10" s="36"/>
      <c r="ER10" s="36">
        <v>0</v>
      </c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2">
        <v>0.1984126984126984</v>
      </c>
      <c r="FD10" s="2">
        <v>7.9365079365079367</v>
      </c>
      <c r="FE10" s="117">
        <v>91.865079365079367</v>
      </c>
      <c r="FF10" s="2">
        <v>1.1904761904761905</v>
      </c>
      <c r="FG10" s="2">
        <v>10.515873015873016</v>
      </c>
      <c r="FH10" s="117">
        <v>88.293650793650798</v>
      </c>
      <c r="FI10" s="2">
        <v>0.79365079365079361</v>
      </c>
      <c r="FJ10" s="2">
        <v>10.912698412698413</v>
      </c>
      <c r="FK10" s="117">
        <v>88.293650793650798</v>
      </c>
      <c r="FL10" s="2">
        <v>0.79365079365079361</v>
      </c>
      <c r="FM10" s="2">
        <v>10.515873015873016</v>
      </c>
      <c r="FN10" s="117">
        <v>88.69047619047619</v>
      </c>
      <c r="FO10" s="117">
        <v>-3.5714285714285694</v>
      </c>
      <c r="FP10" s="117">
        <v>-3.5714285714285694</v>
      </c>
      <c r="FQ10" s="117">
        <v>0.39682539682539186</v>
      </c>
      <c r="FR10" s="117">
        <v>0.39682539682539186</v>
      </c>
      <c r="FS10" s="115">
        <v>454.43</v>
      </c>
      <c r="FT10" s="118">
        <v>422.24</v>
      </c>
      <c r="FU10" s="115">
        <v>437.17</v>
      </c>
      <c r="FV10" s="118">
        <v>428.15</v>
      </c>
      <c r="FW10" s="115">
        <v>444.67</v>
      </c>
      <c r="FX10" s="118">
        <v>437.93</v>
      </c>
      <c r="FY10" s="115">
        <v>451.36</v>
      </c>
      <c r="FZ10" s="118">
        <v>430.46</v>
      </c>
      <c r="GA10">
        <v>459.63058315334774</v>
      </c>
      <c r="GB10">
        <v>484.91595505617977</v>
      </c>
      <c r="GC10">
        <v>495.9926292134831</v>
      </c>
      <c r="GD10">
        <v>485.35087248322151</v>
      </c>
    </row>
    <row r="11" spans="1:186" x14ac:dyDescent="0.2">
      <c r="A11" s="28"/>
      <c r="B11" s="29">
        <v>2003</v>
      </c>
      <c r="C11">
        <v>-1</v>
      </c>
      <c r="D11" s="29"/>
      <c r="E11" s="29" t="s">
        <v>310</v>
      </c>
      <c r="F11" s="96"/>
      <c r="G11" s="36" t="s">
        <v>321</v>
      </c>
      <c r="H11" s="30" t="s">
        <v>342</v>
      </c>
      <c r="I11" s="29">
        <v>2</v>
      </c>
      <c r="J11" s="29">
        <v>24</v>
      </c>
      <c r="K11" s="31">
        <v>32955</v>
      </c>
      <c r="L11" s="29" t="s">
        <v>343</v>
      </c>
      <c r="M11" s="56" t="s">
        <v>344</v>
      </c>
      <c r="N11" s="67" t="s">
        <v>345</v>
      </c>
      <c r="O11" s="33">
        <v>16</v>
      </c>
      <c r="P11" s="33">
        <v>9.5</v>
      </c>
      <c r="Q11" s="33">
        <v>71</v>
      </c>
      <c r="R11" s="34">
        <v>1.67</v>
      </c>
      <c r="S11" s="48">
        <v>25.458065904119906</v>
      </c>
      <c r="T11" s="15">
        <v>42039</v>
      </c>
      <c r="U11" s="15">
        <v>42084</v>
      </c>
      <c r="V11" s="22">
        <v>6</v>
      </c>
      <c r="W11" s="17">
        <v>5</v>
      </c>
      <c r="X11" s="47">
        <v>5.5</v>
      </c>
      <c r="Y11" s="15"/>
      <c r="Z11" s="15"/>
      <c r="AA11" s="15">
        <v>42039</v>
      </c>
      <c r="AB11" s="15">
        <v>42084</v>
      </c>
      <c r="AC11" s="22">
        <v>6</v>
      </c>
      <c r="AD11" s="17">
        <v>5</v>
      </c>
      <c r="AE11" s="47">
        <v>5.5</v>
      </c>
      <c r="AF11" s="15"/>
      <c r="AG11" s="15"/>
      <c r="AH11" s="16">
        <v>1</v>
      </c>
      <c r="AI11" s="16">
        <v>1</v>
      </c>
      <c r="AJ11" s="16">
        <v>1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100</v>
      </c>
      <c r="AV11" s="16">
        <v>5</v>
      </c>
      <c r="AW11" s="16"/>
      <c r="AX11" s="16"/>
      <c r="AY11" s="16"/>
      <c r="AZ11" s="16"/>
      <c r="BA11" s="16"/>
      <c r="BB11" s="16"/>
      <c r="BC11" s="16">
        <v>1</v>
      </c>
      <c r="BD11" s="16"/>
      <c r="BE11" s="16">
        <v>12</v>
      </c>
      <c r="BF11" s="16"/>
      <c r="BG11" s="16">
        <v>0</v>
      </c>
      <c r="BH11" s="16">
        <v>0</v>
      </c>
      <c r="BI11" s="16">
        <v>1</v>
      </c>
      <c r="BJ11" s="16"/>
      <c r="BK11" s="16">
        <v>8</v>
      </c>
      <c r="BL11" s="16"/>
      <c r="BM11" s="16">
        <v>1</v>
      </c>
      <c r="BN11" s="16">
        <v>1</v>
      </c>
      <c r="BO11" s="16">
        <v>10</v>
      </c>
      <c r="BP11" s="16">
        <v>16</v>
      </c>
      <c r="BQ11" s="16"/>
      <c r="BR11" s="16">
        <v>0</v>
      </c>
      <c r="BS11" s="16"/>
      <c r="BT11" s="16"/>
      <c r="BU11" s="16"/>
      <c r="BV11" s="16">
        <v>0</v>
      </c>
      <c r="BW11" s="16"/>
      <c r="BX11" s="16"/>
      <c r="BY11" s="16"/>
      <c r="BZ11" s="16">
        <v>0</v>
      </c>
      <c r="CA11" s="16"/>
      <c r="CB11" s="16"/>
      <c r="CC11" s="16"/>
      <c r="CD11" s="16">
        <v>0</v>
      </c>
      <c r="CE11" s="16"/>
      <c r="CF11" s="16"/>
      <c r="CG11" s="16"/>
      <c r="CH11" s="16">
        <v>1</v>
      </c>
      <c r="CI11" s="16">
        <v>1</v>
      </c>
      <c r="CJ11" s="16">
        <v>24</v>
      </c>
      <c r="CK11" s="16">
        <v>1</v>
      </c>
      <c r="CL11" s="16">
        <v>0</v>
      </c>
      <c r="CM11" s="16">
        <v>1</v>
      </c>
      <c r="CN11" s="16">
        <v>30</v>
      </c>
      <c r="CO11" s="16">
        <v>17</v>
      </c>
      <c r="CP11" s="16">
        <v>7</v>
      </c>
      <c r="CQ11" s="16">
        <v>1</v>
      </c>
      <c r="CR11" s="16">
        <v>0</v>
      </c>
      <c r="CS11" s="16"/>
      <c r="CT11" s="16"/>
      <c r="CU11" s="16"/>
      <c r="CV11" s="62">
        <v>1</v>
      </c>
      <c r="CW11" s="63">
        <v>0</v>
      </c>
      <c r="CX11" s="62">
        <v>0</v>
      </c>
      <c r="CY11" s="62"/>
      <c r="CZ11" s="63">
        <v>7</v>
      </c>
      <c r="DA11" s="62">
        <v>10</v>
      </c>
      <c r="DB11" s="62">
        <v>54</v>
      </c>
      <c r="DC11" s="62">
        <v>90</v>
      </c>
      <c r="DD11" s="69">
        <v>42073</v>
      </c>
      <c r="DE11" s="69">
        <v>42073.326388888891</v>
      </c>
      <c r="DF11" s="59">
        <v>0.32638888889050577</v>
      </c>
      <c r="DG11" s="6">
        <v>7</v>
      </c>
      <c r="DH11" s="35">
        <v>50</v>
      </c>
      <c r="DI11" s="91">
        <v>7.833333333333333</v>
      </c>
      <c r="DJ11" s="22">
        <v>1</v>
      </c>
      <c r="DK11" s="22">
        <v>8</v>
      </c>
      <c r="DL11" s="71">
        <v>42072.013888888891</v>
      </c>
      <c r="DM11" s="71">
        <v>42072.354166666664</v>
      </c>
      <c r="DN11" s="59">
        <v>0.34027777777373558</v>
      </c>
      <c r="DO11" s="22">
        <v>8</v>
      </c>
      <c r="DP11" s="22">
        <v>10</v>
      </c>
      <c r="DQ11" s="6">
        <v>8.1666666666666661</v>
      </c>
      <c r="DR11" s="33">
        <v>1</v>
      </c>
      <c r="DS11" s="33">
        <v>8</v>
      </c>
      <c r="DT11" s="33">
        <v>3</v>
      </c>
      <c r="DU11" s="33">
        <v>2</v>
      </c>
      <c r="DV11" s="33">
        <v>1.5</v>
      </c>
      <c r="DW11" s="22">
        <v>3.5</v>
      </c>
      <c r="DX11" s="22">
        <v>2</v>
      </c>
      <c r="DY11" s="22">
        <v>2.5</v>
      </c>
      <c r="DZ11" s="22">
        <v>3.5</v>
      </c>
      <c r="EA11" s="22">
        <v>3</v>
      </c>
      <c r="EB11" s="62">
        <v>16</v>
      </c>
      <c r="EC11" s="62" t="s">
        <v>285</v>
      </c>
      <c r="ED11" s="29">
        <v>7</v>
      </c>
      <c r="EE11" s="66">
        <v>70</v>
      </c>
      <c r="EF11" s="29"/>
      <c r="EG11" s="29"/>
      <c r="EH11" s="29"/>
      <c r="EI11" s="29">
        <v>1</v>
      </c>
      <c r="EJ11" s="29">
        <v>7</v>
      </c>
      <c r="EK11" s="29">
        <v>1</v>
      </c>
      <c r="EL11" s="29">
        <v>0</v>
      </c>
      <c r="EM11" s="6">
        <v>1</v>
      </c>
      <c r="EN11" s="36">
        <v>17</v>
      </c>
      <c r="EO11" s="36"/>
      <c r="EP11" s="36"/>
      <c r="EQ11" s="36"/>
      <c r="ER11" s="36">
        <v>0</v>
      </c>
      <c r="ES11" s="36"/>
      <c r="ET11" s="36"/>
      <c r="EU11" s="36"/>
      <c r="EV11" s="36"/>
      <c r="EW11" s="36"/>
      <c r="EX11" s="36"/>
      <c r="EY11" s="36"/>
      <c r="EZ11" s="96"/>
      <c r="FA11" s="36" t="s">
        <v>321</v>
      </c>
      <c r="FB11" s="36"/>
      <c r="FC11" s="2">
        <v>0.1984126984126984</v>
      </c>
      <c r="FD11" s="2">
        <v>3.9682539682539684</v>
      </c>
      <c r="FE11" s="117">
        <v>95.833333333333329</v>
      </c>
      <c r="FF11" s="2">
        <v>1.3888888888888888</v>
      </c>
      <c r="FG11" s="2">
        <v>8.7301587301587293</v>
      </c>
      <c r="FH11" s="117">
        <v>89.88095238095238</v>
      </c>
      <c r="FI11" s="2">
        <v>0.1984126984126984</v>
      </c>
      <c r="FJ11" s="2">
        <v>7.1428571428571432</v>
      </c>
      <c r="FK11" s="117">
        <v>92.658730158730165</v>
      </c>
      <c r="FL11" s="2">
        <v>1.7857142857142858</v>
      </c>
      <c r="FM11" s="2">
        <v>9.5238095238095237</v>
      </c>
      <c r="FN11" s="117">
        <v>88.69047619047619</v>
      </c>
      <c r="FO11" s="117">
        <v>-3.1746031746031633</v>
      </c>
      <c r="FP11" s="117">
        <v>-5.952380952380949</v>
      </c>
      <c r="FQ11" s="117">
        <v>-1.1904761904761898</v>
      </c>
      <c r="FR11" s="117">
        <v>-3.9682539682539755</v>
      </c>
      <c r="FS11" s="115">
        <v>396.65</v>
      </c>
      <c r="FT11" s="118">
        <v>401.83</v>
      </c>
      <c r="FU11" s="115">
        <v>400.61</v>
      </c>
      <c r="FV11" s="118">
        <v>421.24</v>
      </c>
      <c r="FW11" s="115">
        <v>386.92</v>
      </c>
      <c r="FX11" s="118">
        <v>407.91</v>
      </c>
      <c r="FY11" s="115">
        <v>336.56</v>
      </c>
      <c r="FZ11" s="118">
        <v>429.08</v>
      </c>
      <c r="GA11">
        <v>419.3008695652174</v>
      </c>
      <c r="GB11">
        <v>468.66437086092714</v>
      </c>
      <c r="GC11">
        <v>440.22835117773019</v>
      </c>
      <c r="GD11">
        <v>483.79489932885906</v>
      </c>
    </row>
    <row r="12" spans="1:186" x14ac:dyDescent="0.2">
      <c r="A12" s="28"/>
      <c r="B12" s="29">
        <v>2004</v>
      </c>
      <c r="C12">
        <v>-1</v>
      </c>
      <c r="D12" s="29"/>
      <c r="E12" s="29"/>
      <c r="F12" s="96"/>
      <c r="G12" s="36"/>
      <c r="H12" s="30" t="s">
        <v>346</v>
      </c>
      <c r="I12" s="29">
        <v>2</v>
      </c>
      <c r="J12" s="29">
        <v>22</v>
      </c>
      <c r="K12" s="31">
        <v>34031</v>
      </c>
      <c r="L12" s="38"/>
      <c r="M12" s="56" t="s">
        <v>347</v>
      </c>
      <c r="N12" s="67" t="s">
        <v>348</v>
      </c>
      <c r="O12" s="33">
        <v>14.5</v>
      </c>
      <c r="P12" s="33">
        <v>9.6</v>
      </c>
      <c r="Q12" s="33">
        <v>57.5</v>
      </c>
      <c r="R12" s="34">
        <v>1.62</v>
      </c>
      <c r="S12" s="48">
        <v>21.909769852156678</v>
      </c>
      <c r="T12" s="15">
        <v>42069</v>
      </c>
      <c r="U12" s="15">
        <v>42104</v>
      </c>
      <c r="V12" s="22">
        <v>5</v>
      </c>
      <c r="W12" s="17">
        <v>5</v>
      </c>
      <c r="X12" s="47">
        <v>5</v>
      </c>
      <c r="Y12" s="15"/>
      <c r="Z12" s="15"/>
      <c r="AA12" s="15">
        <v>42069</v>
      </c>
      <c r="AB12" s="15">
        <v>42104</v>
      </c>
      <c r="AC12" s="22">
        <v>5</v>
      </c>
      <c r="AD12" s="17">
        <v>5</v>
      </c>
      <c r="AE12" s="47">
        <v>5</v>
      </c>
      <c r="AF12" s="15"/>
      <c r="AG12" s="15"/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100</v>
      </c>
      <c r="AV12" s="16">
        <v>4</v>
      </c>
      <c r="AW12" s="16"/>
      <c r="AX12" s="16"/>
      <c r="AY12" s="16"/>
      <c r="AZ12" s="16"/>
      <c r="BA12" s="16"/>
      <c r="BB12" s="16"/>
      <c r="BC12" s="16">
        <v>0</v>
      </c>
      <c r="BD12" s="16"/>
      <c r="BE12" s="16"/>
      <c r="BF12" s="16"/>
      <c r="BG12" s="16"/>
      <c r="BH12" s="16"/>
      <c r="BI12" s="16">
        <v>1</v>
      </c>
      <c r="BJ12" s="16"/>
      <c r="BK12" s="16">
        <v>17</v>
      </c>
      <c r="BL12" s="16"/>
      <c r="BM12" s="16">
        <v>1</v>
      </c>
      <c r="BN12" s="16">
        <v>0</v>
      </c>
      <c r="BO12" s="16"/>
      <c r="BP12" s="16"/>
      <c r="BQ12" s="16"/>
      <c r="BR12" s="16">
        <v>0</v>
      </c>
      <c r="BS12" s="16"/>
      <c r="BT12" s="16"/>
      <c r="BU12" s="16"/>
      <c r="BV12" s="16">
        <v>0</v>
      </c>
      <c r="BW12" s="16"/>
      <c r="BX12" s="16"/>
      <c r="BY12" s="16"/>
      <c r="BZ12" s="16">
        <v>0</v>
      </c>
      <c r="CA12" s="16"/>
      <c r="CB12" s="16"/>
      <c r="CC12" s="16"/>
      <c r="CD12" s="16">
        <v>0</v>
      </c>
      <c r="CE12" s="16"/>
      <c r="CF12" s="16"/>
      <c r="CG12" s="16"/>
      <c r="CH12" s="16">
        <v>0</v>
      </c>
      <c r="CI12" s="16"/>
      <c r="CJ12" s="16"/>
      <c r="CK12" s="16"/>
      <c r="CL12" s="16"/>
      <c r="CM12" s="16">
        <v>0</v>
      </c>
      <c r="CN12" s="16"/>
      <c r="CO12" s="16"/>
      <c r="CP12" s="16"/>
      <c r="CQ12" s="16"/>
      <c r="CR12" s="16">
        <v>0</v>
      </c>
      <c r="CS12" s="16"/>
      <c r="CT12" s="16"/>
      <c r="CU12" s="16"/>
      <c r="CV12" s="62"/>
      <c r="CW12" s="63">
        <v>0</v>
      </c>
      <c r="CX12" s="62">
        <v>0</v>
      </c>
      <c r="CY12" s="62"/>
      <c r="CZ12" s="63">
        <v>2</v>
      </c>
      <c r="DA12" s="62">
        <v>0</v>
      </c>
      <c r="DB12" s="62">
        <v>50</v>
      </c>
      <c r="DC12" s="62">
        <v>75</v>
      </c>
      <c r="DD12" s="69">
        <v>42073.947916666664</v>
      </c>
      <c r="DE12" s="69">
        <v>42074.243055555555</v>
      </c>
      <c r="DF12" s="59">
        <v>0.29513888889050577</v>
      </c>
      <c r="DG12" s="6">
        <v>7</v>
      </c>
      <c r="DH12" s="35">
        <v>5</v>
      </c>
      <c r="DI12" s="91">
        <v>7.083333333333333</v>
      </c>
      <c r="DJ12" s="22">
        <v>0</v>
      </c>
      <c r="DK12" s="22">
        <v>7.5</v>
      </c>
      <c r="DL12" s="71">
        <v>42081.979166666664</v>
      </c>
      <c r="DM12" s="71">
        <v>42082.28125</v>
      </c>
      <c r="DN12" s="59">
        <v>0.30208333333575865</v>
      </c>
      <c r="DO12" s="22">
        <v>7</v>
      </c>
      <c r="DP12" s="22">
        <v>15</v>
      </c>
      <c r="DQ12" s="6">
        <v>7.25</v>
      </c>
      <c r="DR12" s="33">
        <v>0</v>
      </c>
      <c r="DS12" s="33">
        <v>7.5</v>
      </c>
      <c r="DT12" s="33">
        <v>2</v>
      </c>
      <c r="DU12" s="33">
        <v>3</v>
      </c>
      <c r="DV12" s="33">
        <v>4</v>
      </c>
      <c r="DW12" s="22">
        <v>5</v>
      </c>
      <c r="DX12" s="22">
        <v>3</v>
      </c>
      <c r="DY12" s="22">
        <v>3</v>
      </c>
      <c r="DZ12" s="22">
        <v>7</v>
      </c>
      <c r="EA12" s="22">
        <v>5.2</v>
      </c>
      <c r="EB12" s="62">
        <v>19</v>
      </c>
      <c r="EC12" s="62" t="s">
        <v>267</v>
      </c>
      <c r="ED12" s="29">
        <v>7</v>
      </c>
      <c r="EE12" s="66">
        <v>65</v>
      </c>
      <c r="EF12" s="29"/>
      <c r="EG12" s="29"/>
      <c r="EH12" s="29"/>
      <c r="EI12" s="29">
        <v>1</v>
      </c>
      <c r="EJ12" s="29">
        <v>7</v>
      </c>
      <c r="EK12" s="29"/>
      <c r="EL12" s="29">
        <v>30</v>
      </c>
      <c r="EM12" s="6">
        <v>0.5</v>
      </c>
      <c r="EN12" s="36">
        <v>4</v>
      </c>
      <c r="EO12" s="36"/>
      <c r="EP12" s="36"/>
      <c r="EQ12" s="36"/>
      <c r="ER12" s="36">
        <v>0</v>
      </c>
      <c r="ES12" s="36"/>
      <c r="ET12" s="36"/>
      <c r="EU12" s="36"/>
      <c r="EV12" s="36"/>
      <c r="EW12" s="36"/>
      <c r="EX12" s="36"/>
      <c r="EY12" s="36"/>
      <c r="EZ12" s="96"/>
      <c r="FA12" s="36"/>
      <c r="FB12" s="36"/>
      <c r="FC12" s="2">
        <v>1.3888888888888888</v>
      </c>
      <c r="FD12" s="2">
        <v>2.1825396825396823</v>
      </c>
      <c r="FE12" s="117">
        <v>96.428571428571431</v>
      </c>
      <c r="FF12" s="2">
        <v>1.1904761904761905</v>
      </c>
      <c r="FG12" s="2">
        <v>3.7698412698412698</v>
      </c>
      <c r="FH12" s="117">
        <v>95.039682539682545</v>
      </c>
      <c r="FI12" s="2">
        <v>1.7857142857142858</v>
      </c>
      <c r="FJ12" s="2">
        <v>2.3809523809523809</v>
      </c>
      <c r="FK12" s="117">
        <v>95.833333333333329</v>
      </c>
      <c r="FL12" s="2">
        <v>0.59523809523809523</v>
      </c>
      <c r="FM12" s="2">
        <v>2.3809523809523809</v>
      </c>
      <c r="FN12" s="117">
        <v>97.023809523809518</v>
      </c>
      <c r="FO12" s="117">
        <v>-0.59523809523810201</v>
      </c>
      <c r="FP12" s="117">
        <v>-1.3888888888888857</v>
      </c>
      <c r="FQ12" s="117">
        <v>1.9841269841269735</v>
      </c>
      <c r="FR12" s="117">
        <v>1.1904761904761898</v>
      </c>
      <c r="FS12" s="115">
        <v>455.73</v>
      </c>
      <c r="FT12" s="118">
        <v>518.73</v>
      </c>
      <c r="FU12" s="115">
        <v>460.11</v>
      </c>
      <c r="FV12" s="118">
        <v>507.71</v>
      </c>
      <c r="FW12" s="115">
        <v>406.5</v>
      </c>
      <c r="FX12" s="118">
        <v>520.55999999999995</v>
      </c>
      <c r="FY12" s="115">
        <v>412.17</v>
      </c>
      <c r="FZ12" s="118">
        <v>502.56</v>
      </c>
      <c r="GA12">
        <v>537.9422222222222</v>
      </c>
      <c r="GB12">
        <v>534.20843423799579</v>
      </c>
      <c r="GC12">
        <v>543.19304347826085</v>
      </c>
      <c r="GD12">
        <v>517.9759509202454</v>
      </c>
    </row>
    <row r="13" spans="1:186" x14ac:dyDescent="0.2">
      <c r="A13" s="28"/>
      <c r="B13" s="29">
        <v>2009</v>
      </c>
      <c r="C13">
        <v>-1</v>
      </c>
      <c r="D13" s="29"/>
      <c r="E13" s="29" t="s">
        <v>309</v>
      </c>
      <c r="F13" s="96"/>
      <c r="G13" s="36" t="s">
        <v>324</v>
      </c>
      <c r="H13" s="30" t="s">
        <v>360</v>
      </c>
      <c r="I13" s="29">
        <v>2</v>
      </c>
      <c r="J13" s="29">
        <v>20</v>
      </c>
      <c r="K13" s="31">
        <v>34728</v>
      </c>
      <c r="L13" s="29" t="s">
        <v>361</v>
      </c>
      <c r="M13" s="56" t="s">
        <v>362</v>
      </c>
      <c r="N13" s="67" t="s">
        <v>363</v>
      </c>
      <c r="O13" s="33">
        <v>13.8</v>
      </c>
      <c r="P13" s="33">
        <v>9</v>
      </c>
      <c r="Q13" s="33">
        <v>66</v>
      </c>
      <c r="R13" s="34">
        <v>1.5</v>
      </c>
      <c r="S13" s="48">
        <v>29.333333333333332</v>
      </c>
      <c r="T13" s="15">
        <v>42061</v>
      </c>
      <c r="U13" s="15">
        <v>42091</v>
      </c>
      <c r="V13" s="22">
        <v>5</v>
      </c>
      <c r="W13" s="17">
        <v>6</v>
      </c>
      <c r="X13" s="47">
        <v>5.5</v>
      </c>
      <c r="Y13" s="15"/>
      <c r="Z13" s="15"/>
      <c r="AA13" s="15">
        <v>42061</v>
      </c>
      <c r="AB13" s="15">
        <v>42091</v>
      </c>
      <c r="AC13" s="22">
        <v>5</v>
      </c>
      <c r="AD13" s="17">
        <v>6</v>
      </c>
      <c r="AE13" s="47">
        <v>5.5</v>
      </c>
      <c r="AF13" s="15"/>
      <c r="AG13" s="15"/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71.400000000000006</v>
      </c>
      <c r="AV13" s="16">
        <v>4</v>
      </c>
      <c r="AW13" s="16"/>
      <c r="AX13" s="16"/>
      <c r="AY13" s="16"/>
      <c r="AZ13" s="16"/>
      <c r="BA13" s="16"/>
      <c r="BB13" s="16"/>
      <c r="BC13" s="16">
        <v>1</v>
      </c>
      <c r="BD13" s="16"/>
      <c r="BE13" s="16">
        <v>18</v>
      </c>
      <c r="BF13" s="16"/>
      <c r="BG13" s="16">
        <v>1</v>
      </c>
      <c r="BH13" s="16">
        <v>0</v>
      </c>
      <c r="BI13" s="16">
        <v>1</v>
      </c>
      <c r="BJ13" s="16"/>
      <c r="BK13" s="16">
        <v>17</v>
      </c>
      <c r="BL13" s="16"/>
      <c r="BM13" s="16">
        <v>1</v>
      </c>
      <c r="BN13" s="16">
        <v>1</v>
      </c>
      <c r="BO13" s="16">
        <v>2</v>
      </c>
      <c r="BP13" s="16">
        <v>17</v>
      </c>
      <c r="BQ13" s="16"/>
      <c r="BR13" s="16">
        <v>0</v>
      </c>
      <c r="BS13" s="16"/>
      <c r="BT13" s="16"/>
      <c r="BU13" s="16"/>
      <c r="BV13" s="16">
        <v>0</v>
      </c>
      <c r="BW13" s="16"/>
      <c r="BX13" s="16"/>
      <c r="BY13" s="16"/>
      <c r="BZ13" s="16">
        <v>0</v>
      </c>
      <c r="CA13" s="16"/>
      <c r="CB13" s="16"/>
      <c r="CC13" s="16"/>
      <c r="CD13" s="16">
        <v>0</v>
      </c>
      <c r="CE13" s="16"/>
      <c r="CF13" s="16"/>
      <c r="CG13" s="16"/>
      <c r="CH13" s="16">
        <v>1</v>
      </c>
      <c r="CI13" s="16"/>
      <c r="CJ13" s="16">
        <v>17</v>
      </c>
      <c r="CK13" s="16">
        <v>1</v>
      </c>
      <c r="CL13" s="16">
        <v>0</v>
      </c>
      <c r="CM13" s="16">
        <v>1</v>
      </c>
      <c r="CN13" s="16">
        <v>1</v>
      </c>
      <c r="CO13" s="16">
        <v>17</v>
      </c>
      <c r="CP13" s="16">
        <v>1</v>
      </c>
      <c r="CQ13" s="16">
        <v>0</v>
      </c>
      <c r="CR13" s="16">
        <v>0</v>
      </c>
      <c r="CS13" s="16"/>
      <c r="CT13" s="16"/>
      <c r="CU13" s="16"/>
      <c r="CV13" s="62">
        <v>0</v>
      </c>
      <c r="CW13" s="63">
        <v>1</v>
      </c>
      <c r="CX13" s="62">
        <v>0</v>
      </c>
      <c r="CY13" s="62"/>
      <c r="CZ13" s="63">
        <v>5</v>
      </c>
      <c r="DA13" s="62">
        <v>2</v>
      </c>
      <c r="DB13" s="62">
        <v>39</v>
      </c>
      <c r="DC13" s="62">
        <v>25</v>
      </c>
      <c r="DD13" s="69">
        <v>42090.020833333336</v>
      </c>
      <c r="DE13" s="69">
        <v>42090.291666666664</v>
      </c>
      <c r="DF13" s="59">
        <v>0.27083333332848269</v>
      </c>
      <c r="DG13" s="6">
        <v>6</v>
      </c>
      <c r="DH13" s="35">
        <v>30</v>
      </c>
      <c r="DI13" s="91">
        <v>6.5</v>
      </c>
      <c r="DJ13" s="22">
        <v>0</v>
      </c>
      <c r="DK13" s="22">
        <v>6.5</v>
      </c>
      <c r="DL13" s="71">
        <v>42089</v>
      </c>
      <c r="DM13" s="71">
        <v>42089.21875</v>
      </c>
      <c r="DN13" s="59">
        <v>0.21875</v>
      </c>
      <c r="DO13" s="22">
        <v>5</v>
      </c>
      <c r="DP13" s="22">
        <v>15</v>
      </c>
      <c r="DQ13" s="6">
        <v>5.25</v>
      </c>
      <c r="DR13" s="33">
        <v>6</v>
      </c>
      <c r="DS13" s="33">
        <v>6.5</v>
      </c>
      <c r="DT13" s="33">
        <v>1</v>
      </c>
      <c r="DU13" s="33">
        <v>0</v>
      </c>
      <c r="DV13" s="33">
        <v>3</v>
      </c>
      <c r="DW13" s="22">
        <v>1</v>
      </c>
      <c r="DX13" s="22">
        <v>2</v>
      </c>
      <c r="DY13" s="22">
        <v>2</v>
      </c>
      <c r="DZ13" s="22">
        <v>3.5</v>
      </c>
      <c r="EA13" s="22">
        <v>1</v>
      </c>
      <c r="EB13" s="62">
        <v>15</v>
      </c>
      <c r="EC13" s="62" t="s">
        <v>285</v>
      </c>
      <c r="ED13" s="29">
        <v>8</v>
      </c>
      <c r="EE13" s="66">
        <v>89</v>
      </c>
      <c r="EF13" s="29"/>
      <c r="EG13" s="29"/>
      <c r="EH13" s="29"/>
      <c r="EI13" s="29">
        <v>1</v>
      </c>
      <c r="EJ13" s="29">
        <v>7</v>
      </c>
      <c r="EK13" s="29">
        <v>2</v>
      </c>
      <c r="EL13" s="29"/>
      <c r="EM13" s="6">
        <v>2</v>
      </c>
      <c r="EN13" s="36">
        <v>13</v>
      </c>
      <c r="EO13" s="36"/>
      <c r="EP13" s="36"/>
      <c r="EQ13" s="36"/>
      <c r="ER13" s="36">
        <v>0</v>
      </c>
      <c r="ES13" s="36"/>
      <c r="ET13" s="36"/>
      <c r="EU13" s="36"/>
      <c r="EV13" s="36"/>
      <c r="EW13" s="36"/>
      <c r="EX13" s="36"/>
      <c r="EY13" s="36"/>
      <c r="EZ13" s="96"/>
      <c r="FA13" s="36" t="s">
        <v>324</v>
      </c>
      <c r="FB13" s="36"/>
      <c r="FC13" s="2">
        <v>0</v>
      </c>
      <c r="FD13" s="2">
        <v>4.7619047619047619</v>
      </c>
      <c r="FE13" s="117">
        <v>95.238095238095241</v>
      </c>
      <c r="FF13" s="2">
        <v>0.59523809523809523</v>
      </c>
      <c r="FG13" s="2">
        <v>6.3492063492063489</v>
      </c>
      <c r="FH13" s="117">
        <v>93.055555555555557</v>
      </c>
      <c r="FI13" s="2">
        <v>0</v>
      </c>
      <c r="FJ13" s="2">
        <v>8.7301587301587293</v>
      </c>
      <c r="FK13" s="117">
        <v>91.269841269841265</v>
      </c>
      <c r="FL13" s="2">
        <v>0</v>
      </c>
      <c r="FM13" s="2">
        <v>9.5238095238095237</v>
      </c>
      <c r="FN13" s="117">
        <v>90.476190476190482</v>
      </c>
      <c r="FO13" s="117">
        <v>-3.9682539682539755</v>
      </c>
      <c r="FP13" s="117">
        <v>-2.1825396825396837</v>
      </c>
      <c r="FQ13" s="117">
        <v>-2.5793650793650755</v>
      </c>
      <c r="FR13" s="117">
        <v>-0.79365079365078373</v>
      </c>
      <c r="FS13" s="115">
        <v>470.29</v>
      </c>
      <c r="FT13" s="118">
        <v>483.33</v>
      </c>
      <c r="FU13" s="115">
        <v>472.47</v>
      </c>
      <c r="FV13" s="118">
        <v>479.63</v>
      </c>
      <c r="FW13" s="115">
        <v>444.89</v>
      </c>
      <c r="FX13" s="118">
        <v>478.2</v>
      </c>
      <c r="FY13" s="115">
        <v>456.06</v>
      </c>
      <c r="FZ13" s="118">
        <v>472.74</v>
      </c>
      <c r="GA13">
        <v>507.49649999999997</v>
      </c>
      <c r="GB13">
        <v>515.42328358208954</v>
      </c>
      <c r="GC13">
        <v>523.94086956521744</v>
      </c>
      <c r="GD13">
        <v>522.50210526315789</v>
      </c>
    </row>
    <row r="14" spans="1:186" x14ac:dyDescent="0.2">
      <c r="A14" s="28"/>
      <c r="B14" s="29">
        <v>2013</v>
      </c>
      <c r="C14">
        <v>-1</v>
      </c>
      <c r="D14" s="29"/>
      <c r="E14" s="29" t="s">
        <v>309</v>
      </c>
      <c r="F14" s="96" t="s">
        <v>321</v>
      </c>
      <c r="G14" s="36" t="s">
        <v>321</v>
      </c>
      <c r="H14" s="30" t="s">
        <v>372</v>
      </c>
      <c r="I14" s="29">
        <v>2</v>
      </c>
      <c r="J14" s="29">
        <v>21</v>
      </c>
      <c r="K14" s="31">
        <v>34255</v>
      </c>
      <c r="L14" s="29" t="s">
        <v>373</v>
      </c>
      <c r="M14" s="56" t="s">
        <v>374</v>
      </c>
      <c r="N14" s="67" t="s">
        <v>375</v>
      </c>
      <c r="O14" s="33">
        <v>15.5</v>
      </c>
      <c r="P14" s="33">
        <v>9.18</v>
      </c>
      <c r="Q14" s="33">
        <v>77</v>
      </c>
      <c r="R14" s="34">
        <v>1.62</v>
      </c>
      <c r="S14" s="48">
        <v>29.340039628105465</v>
      </c>
      <c r="T14" s="15">
        <v>42069</v>
      </c>
      <c r="U14" s="15">
        <v>42176</v>
      </c>
      <c r="V14" s="22">
        <v>5</v>
      </c>
      <c r="W14" s="17">
        <v>4</v>
      </c>
      <c r="X14" s="47">
        <v>4.5</v>
      </c>
      <c r="Y14" s="18"/>
      <c r="Z14" s="18"/>
      <c r="AA14" s="15">
        <v>42069</v>
      </c>
      <c r="AB14" s="15">
        <v>42176</v>
      </c>
      <c r="AC14" s="22">
        <v>5</v>
      </c>
      <c r="AD14" s="17">
        <v>4</v>
      </c>
      <c r="AE14" s="47">
        <v>4.5</v>
      </c>
      <c r="AF14" s="15"/>
      <c r="AG14" s="15"/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100</v>
      </c>
      <c r="AV14" s="16">
        <v>3</v>
      </c>
      <c r="AW14" s="16"/>
      <c r="AX14" s="16"/>
      <c r="AY14" s="16"/>
      <c r="AZ14" s="16"/>
      <c r="BA14" s="16"/>
      <c r="BB14" s="16"/>
      <c r="BC14" s="16">
        <v>1</v>
      </c>
      <c r="BD14" s="16"/>
      <c r="BE14" s="16">
        <v>8</v>
      </c>
      <c r="BF14" s="16"/>
      <c r="BG14" s="16">
        <v>0</v>
      </c>
      <c r="BH14" s="16">
        <v>0</v>
      </c>
      <c r="BI14" s="16">
        <v>1</v>
      </c>
      <c r="BJ14" s="16"/>
      <c r="BK14" s="16">
        <v>8</v>
      </c>
      <c r="BL14" s="16"/>
      <c r="BM14" s="16">
        <v>1</v>
      </c>
      <c r="BN14" s="16">
        <v>0</v>
      </c>
      <c r="BO14" s="16"/>
      <c r="BP14" s="16"/>
      <c r="BQ14" s="16"/>
      <c r="BR14" s="16">
        <v>0</v>
      </c>
      <c r="BS14" s="16"/>
      <c r="BT14" s="16"/>
      <c r="BU14" s="16"/>
      <c r="BV14" s="16">
        <v>0</v>
      </c>
      <c r="BW14" s="16"/>
      <c r="BX14" s="16"/>
      <c r="BY14" s="16"/>
      <c r="BZ14" s="16">
        <v>0</v>
      </c>
      <c r="CA14" s="16"/>
      <c r="CB14" s="16"/>
      <c r="CC14" s="16"/>
      <c r="CD14" s="16">
        <v>0</v>
      </c>
      <c r="CE14" s="16"/>
      <c r="CF14" s="16"/>
      <c r="CG14" s="16"/>
      <c r="CH14" s="16">
        <v>1</v>
      </c>
      <c r="CI14" s="16">
        <v>30</v>
      </c>
      <c r="CJ14" s="16">
        <v>21</v>
      </c>
      <c r="CK14" s="16">
        <v>1</v>
      </c>
      <c r="CL14" s="16"/>
      <c r="CM14" s="16">
        <v>0</v>
      </c>
      <c r="CN14" s="16"/>
      <c r="CO14" s="16"/>
      <c r="CP14" s="16"/>
      <c r="CQ14" s="16"/>
      <c r="CR14" s="16">
        <v>0</v>
      </c>
      <c r="CS14" s="16"/>
      <c r="CT14" s="16"/>
      <c r="CU14" s="16"/>
      <c r="CV14" s="62"/>
      <c r="CW14" s="63">
        <v>0</v>
      </c>
      <c r="CX14" s="62">
        <v>1</v>
      </c>
      <c r="CY14" s="62">
        <v>0</v>
      </c>
      <c r="CZ14" s="63">
        <v>1</v>
      </c>
      <c r="DA14" s="62">
        <v>2</v>
      </c>
      <c r="DB14" s="62">
        <v>41</v>
      </c>
      <c r="DC14" s="62">
        <v>25</v>
      </c>
      <c r="DD14" s="69">
        <v>42118.979166666664</v>
      </c>
      <c r="DE14" s="69">
        <v>42119.333333333336</v>
      </c>
      <c r="DF14" s="59">
        <v>0.35416666667151731</v>
      </c>
      <c r="DG14" s="6">
        <v>8</v>
      </c>
      <c r="DH14" s="35">
        <v>30</v>
      </c>
      <c r="DI14" s="91">
        <v>8.5</v>
      </c>
      <c r="DJ14" s="22">
        <v>1</v>
      </c>
      <c r="DK14" s="22">
        <v>6</v>
      </c>
      <c r="DL14" s="71">
        <v>42111.993055555555</v>
      </c>
      <c r="DM14" s="71">
        <v>42112.284722222219</v>
      </c>
      <c r="DN14" s="59">
        <v>0.29166666666424135</v>
      </c>
      <c r="DO14" s="22">
        <v>7</v>
      </c>
      <c r="DP14" s="22">
        <v>0</v>
      </c>
      <c r="DQ14" s="6">
        <v>7</v>
      </c>
      <c r="DR14" s="33">
        <v>0</v>
      </c>
      <c r="DS14" s="33">
        <v>6</v>
      </c>
      <c r="DT14" s="33">
        <v>0</v>
      </c>
      <c r="DU14" s="33">
        <v>1</v>
      </c>
      <c r="DV14" s="33">
        <v>0</v>
      </c>
      <c r="DW14" s="22">
        <v>3</v>
      </c>
      <c r="DX14" s="22">
        <v>0</v>
      </c>
      <c r="DY14" s="22">
        <v>1</v>
      </c>
      <c r="DZ14" s="22">
        <v>4</v>
      </c>
      <c r="EA14" s="22">
        <v>1</v>
      </c>
      <c r="EB14" s="62">
        <v>15</v>
      </c>
      <c r="EC14" s="62" t="s">
        <v>285</v>
      </c>
      <c r="ED14" s="29">
        <v>4</v>
      </c>
      <c r="EE14" s="66">
        <v>10</v>
      </c>
      <c r="EF14" s="29"/>
      <c r="EG14" s="29"/>
      <c r="EH14" s="29"/>
      <c r="EI14" s="29">
        <v>1</v>
      </c>
      <c r="EJ14" s="29">
        <v>7</v>
      </c>
      <c r="EK14" s="29">
        <v>3</v>
      </c>
      <c r="EL14" s="29">
        <v>0</v>
      </c>
      <c r="EM14" s="6">
        <v>3</v>
      </c>
      <c r="EN14" s="36">
        <v>5</v>
      </c>
      <c r="EO14" s="36"/>
      <c r="EP14" s="36"/>
      <c r="EQ14" s="36"/>
      <c r="ER14" s="36">
        <v>0</v>
      </c>
      <c r="ES14" s="36"/>
      <c r="ET14" s="36"/>
      <c r="EU14" s="36"/>
      <c r="EV14" s="36"/>
      <c r="EW14" s="36"/>
      <c r="EX14" s="36"/>
      <c r="EY14" s="36"/>
      <c r="EZ14" s="96" t="s">
        <v>321</v>
      </c>
      <c r="FA14" s="36" t="s">
        <v>321</v>
      </c>
      <c r="FB14" s="36"/>
      <c r="FC14" s="2">
        <v>1.1904761904761905</v>
      </c>
      <c r="FD14" s="2">
        <v>5.9523809523809526</v>
      </c>
      <c r="FE14" s="117">
        <v>92.857142857142861</v>
      </c>
      <c r="FF14" s="2">
        <v>0.79365079365079361</v>
      </c>
      <c r="FG14" s="2">
        <v>7.3412698412698409</v>
      </c>
      <c r="FH14" s="117">
        <v>91.865079365079367</v>
      </c>
      <c r="FI14" s="2">
        <v>0.3968253968253968</v>
      </c>
      <c r="FJ14" s="2">
        <v>8.9285714285714288</v>
      </c>
      <c r="FK14" s="117">
        <v>90.674603174603178</v>
      </c>
      <c r="FL14" s="2">
        <v>0.3968253968253968</v>
      </c>
      <c r="FM14" s="2">
        <v>8.3333333333333339</v>
      </c>
      <c r="FN14" s="117">
        <v>91.269841269841265</v>
      </c>
      <c r="FO14" s="117">
        <v>-2.1825396825396837</v>
      </c>
      <c r="FP14" s="117">
        <v>-0.99206349206349387</v>
      </c>
      <c r="FQ14" s="117">
        <v>-0.59523809523810201</v>
      </c>
      <c r="FR14" s="117">
        <v>0.59523809523808779</v>
      </c>
      <c r="FS14" s="115">
        <v>389.2</v>
      </c>
      <c r="FT14" s="118">
        <v>425.71</v>
      </c>
      <c r="FU14" s="115">
        <v>395.73</v>
      </c>
      <c r="FV14" s="118">
        <v>425.67</v>
      </c>
      <c r="FW14" s="115">
        <v>399.2</v>
      </c>
      <c r="FX14" s="118">
        <v>430.35</v>
      </c>
      <c r="FY14" s="115">
        <v>387.48</v>
      </c>
      <c r="FZ14" s="118">
        <v>429.39</v>
      </c>
      <c r="GA14">
        <v>458.45692307692303</v>
      </c>
      <c r="GB14">
        <v>463.36431965442762</v>
      </c>
      <c r="GC14">
        <v>474.60919037199125</v>
      </c>
      <c r="GD14">
        <v>470.46208695652177</v>
      </c>
    </row>
    <row r="15" spans="1:186" x14ac:dyDescent="0.2">
      <c r="A15" s="28"/>
      <c r="B15" s="29">
        <v>2018</v>
      </c>
      <c r="C15">
        <v>-1</v>
      </c>
      <c r="D15" s="29"/>
      <c r="E15" s="29" t="s">
        <v>310</v>
      </c>
      <c r="F15" s="96"/>
      <c r="G15" s="36" t="s">
        <v>324</v>
      </c>
      <c r="H15" s="30" t="s">
        <v>392</v>
      </c>
      <c r="I15" s="29">
        <v>2</v>
      </c>
      <c r="J15" s="29">
        <v>23</v>
      </c>
      <c r="K15" s="31">
        <v>33455</v>
      </c>
      <c r="L15" s="29" t="s">
        <v>393</v>
      </c>
      <c r="M15" s="56" t="s">
        <v>394</v>
      </c>
      <c r="N15" s="67" t="s">
        <v>395</v>
      </c>
      <c r="O15" s="33">
        <v>15.5</v>
      </c>
      <c r="P15" s="33">
        <v>8.9</v>
      </c>
      <c r="Q15" s="33">
        <v>50</v>
      </c>
      <c r="R15" s="34">
        <v>1.58</v>
      </c>
      <c r="S15" s="48">
        <v>20.028841531805796</v>
      </c>
      <c r="T15" s="15">
        <v>42129</v>
      </c>
      <c r="U15" s="15">
        <v>42153</v>
      </c>
      <c r="V15" s="22">
        <v>6</v>
      </c>
      <c r="W15" s="17">
        <v>5</v>
      </c>
      <c r="X15" s="47">
        <v>5.5</v>
      </c>
      <c r="Y15" s="15"/>
      <c r="Z15" s="15"/>
      <c r="AA15" s="15">
        <v>42129</v>
      </c>
      <c r="AB15" s="15">
        <v>42153</v>
      </c>
      <c r="AC15" s="22">
        <v>6</v>
      </c>
      <c r="AD15" s="17">
        <v>5</v>
      </c>
      <c r="AE15" s="47">
        <v>5.5</v>
      </c>
      <c r="AF15" s="15"/>
      <c r="AG15" s="15"/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91</v>
      </c>
      <c r="AV15" s="16">
        <v>1</v>
      </c>
      <c r="AW15" s="16"/>
      <c r="AX15" s="16"/>
      <c r="AY15" s="16"/>
      <c r="AZ15" s="16"/>
      <c r="BA15" s="16"/>
      <c r="BB15" s="16"/>
      <c r="BC15" s="16">
        <v>0</v>
      </c>
      <c r="BD15" s="16"/>
      <c r="BE15" s="16"/>
      <c r="BF15" s="16"/>
      <c r="BG15" s="16"/>
      <c r="BH15" s="16"/>
      <c r="BI15" s="16">
        <v>1</v>
      </c>
      <c r="BJ15" s="16"/>
      <c r="BK15" s="16">
        <v>14</v>
      </c>
      <c r="BL15" s="16"/>
      <c r="BM15" s="16">
        <v>1</v>
      </c>
      <c r="BN15" s="16">
        <v>0</v>
      </c>
      <c r="BO15" s="16"/>
      <c r="BP15" s="16"/>
      <c r="BQ15" s="16"/>
      <c r="BR15" s="16">
        <v>0</v>
      </c>
      <c r="BS15" s="16"/>
      <c r="BT15" s="16"/>
      <c r="BU15" s="16"/>
      <c r="BV15" s="16">
        <v>0</v>
      </c>
      <c r="BW15" s="16"/>
      <c r="BX15" s="16"/>
      <c r="BY15" s="16"/>
      <c r="BZ15" s="16">
        <v>0</v>
      </c>
      <c r="CA15" s="16"/>
      <c r="CB15" s="16"/>
      <c r="CC15" s="16"/>
      <c r="CD15" s="16">
        <v>0</v>
      </c>
      <c r="CE15" s="16"/>
      <c r="CF15" s="16"/>
      <c r="CG15" s="16"/>
      <c r="CH15" s="16">
        <v>1</v>
      </c>
      <c r="CI15" s="16"/>
      <c r="CJ15" s="16">
        <v>15</v>
      </c>
      <c r="CK15" s="16">
        <v>8</v>
      </c>
      <c r="CL15" s="16">
        <v>1</v>
      </c>
      <c r="CM15" s="16">
        <v>1</v>
      </c>
      <c r="CN15" s="16">
        <v>2</v>
      </c>
      <c r="CO15" s="16">
        <v>13</v>
      </c>
      <c r="CP15" s="16">
        <v>1</v>
      </c>
      <c r="CQ15" s="16">
        <v>0</v>
      </c>
      <c r="CR15" s="16">
        <v>0</v>
      </c>
      <c r="CS15" s="16"/>
      <c r="CT15" s="16"/>
      <c r="CU15" s="16"/>
      <c r="CV15" s="62"/>
      <c r="CW15" s="63">
        <v>0</v>
      </c>
      <c r="CX15" s="62">
        <v>0</v>
      </c>
      <c r="CY15" s="62"/>
      <c r="CZ15" s="63">
        <v>8</v>
      </c>
      <c r="DA15" s="62">
        <v>15</v>
      </c>
      <c r="DB15" s="62">
        <v>50</v>
      </c>
      <c r="DC15" s="62">
        <v>75</v>
      </c>
      <c r="DD15" s="69"/>
      <c r="DE15" s="69"/>
      <c r="DF15" s="59">
        <v>0</v>
      </c>
      <c r="DG15" s="6"/>
      <c r="DH15" s="35"/>
      <c r="DI15" s="91">
        <v>0</v>
      </c>
      <c r="DJ15" s="22"/>
      <c r="DK15" s="22"/>
      <c r="DL15" s="71"/>
      <c r="DM15" s="71"/>
      <c r="DN15" s="59">
        <v>0</v>
      </c>
      <c r="DO15" s="22"/>
      <c r="DP15" s="22"/>
      <c r="DQ15" s="6">
        <v>0</v>
      </c>
      <c r="DR15" s="33"/>
      <c r="DS15" s="33"/>
      <c r="DT15" s="33"/>
      <c r="DU15" s="33"/>
      <c r="DV15" s="33"/>
      <c r="DW15" s="22"/>
      <c r="DX15" s="22"/>
      <c r="DY15" s="22"/>
      <c r="DZ15" s="22"/>
      <c r="EA15" s="22"/>
      <c r="EB15" s="62">
        <v>18</v>
      </c>
      <c r="EC15" s="62" t="s">
        <v>267</v>
      </c>
      <c r="ED15" s="29">
        <v>7</v>
      </c>
      <c r="EE15" s="66">
        <v>81</v>
      </c>
      <c r="EF15" s="29"/>
      <c r="EG15" s="29"/>
      <c r="EH15" s="29"/>
      <c r="EI15" s="29">
        <v>1</v>
      </c>
      <c r="EJ15" s="29">
        <v>4</v>
      </c>
      <c r="EK15" s="29">
        <v>2</v>
      </c>
      <c r="EL15" s="29">
        <v>0</v>
      </c>
      <c r="EM15" s="6">
        <v>2</v>
      </c>
      <c r="EN15" s="36">
        <v>38</v>
      </c>
      <c r="EO15" s="36"/>
      <c r="EP15" s="36"/>
      <c r="EQ15" s="36"/>
      <c r="ER15" s="36">
        <v>0</v>
      </c>
      <c r="ES15" s="36"/>
      <c r="ET15" s="36"/>
      <c r="EU15" s="36"/>
      <c r="EV15" s="36"/>
      <c r="EW15" s="36"/>
      <c r="EX15" s="36"/>
      <c r="EY15" s="36"/>
      <c r="EZ15" s="96"/>
      <c r="FA15" s="36" t="s">
        <v>324</v>
      </c>
      <c r="FB15" s="36"/>
      <c r="FC15" s="2">
        <v>0.1984126984126984</v>
      </c>
      <c r="FD15" s="2">
        <v>7.5396825396825395</v>
      </c>
      <c r="FE15" s="117">
        <v>92.261904761904759</v>
      </c>
      <c r="FF15" s="2">
        <v>0.1984126984126984</v>
      </c>
      <c r="FG15" s="2">
        <v>11.111111111111111</v>
      </c>
      <c r="FH15" s="117">
        <v>88.69047619047619</v>
      </c>
      <c r="FI15" s="2">
        <v>0.3968253968253968</v>
      </c>
      <c r="FJ15" s="2">
        <v>11.706349206349206</v>
      </c>
      <c r="FK15" s="117">
        <v>87.896825396825392</v>
      </c>
      <c r="FL15" s="2">
        <v>0</v>
      </c>
      <c r="FM15" s="2">
        <v>13.095238095238095</v>
      </c>
      <c r="FN15" s="117">
        <v>86.904761904761898</v>
      </c>
      <c r="FO15" s="117">
        <v>-4.3650793650793673</v>
      </c>
      <c r="FP15" s="117">
        <v>-3.5714285714285694</v>
      </c>
      <c r="FQ15" s="117">
        <v>-1.7857142857142918</v>
      </c>
      <c r="FR15" s="117">
        <v>-0.99206349206349387</v>
      </c>
      <c r="FS15" s="115">
        <v>398.42</v>
      </c>
      <c r="FT15" s="118">
        <v>414.01</v>
      </c>
      <c r="FU15" s="115">
        <v>414.2</v>
      </c>
      <c r="FV15" s="118">
        <v>424.46</v>
      </c>
      <c r="FW15" s="115">
        <v>408.78</v>
      </c>
      <c r="FX15" s="118">
        <v>426.39</v>
      </c>
      <c r="FY15" s="115">
        <v>402.97</v>
      </c>
      <c r="FZ15" s="118">
        <v>433.18</v>
      </c>
      <c r="GA15">
        <v>448.7334193548387</v>
      </c>
      <c r="GB15">
        <v>478.58577181208057</v>
      </c>
      <c r="GC15">
        <v>485.10284424379233</v>
      </c>
      <c r="GD15">
        <v>498.45369863013701</v>
      </c>
    </row>
    <row r="16" spans="1:186" x14ac:dyDescent="0.2">
      <c r="A16" s="28"/>
      <c r="B16" s="29">
        <v>2019</v>
      </c>
      <c r="C16">
        <v>-1</v>
      </c>
      <c r="D16" s="29"/>
      <c r="E16" s="29" t="s">
        <v>308</v>
      </c>
      <c r="F16" s="96" t="s">
        <v>79</v>
      </c>
      <c r="G16" s="36" t="s">
        <v>324</v>
      </c>
      <c r="H16" s="30" t="s">
        <v>396</v>
      </c>
      <c r="I16" s="29">
        <v>2</v>
      </c>
      <c r="J16" s="29">
        <v>27</v>
      </c>
      <c r="K16" s="31">
        <v>32286</v>
      </c>
      <c r="L16" s="29" t="s">
        <v>397</v>
      </c>
      <c r="M16" s="56" t="s">
        <v>398</v>
      </c>
      <c r="N16" s="67" t="s">
        <v>399</v>
      </c>
      <c r="O16" s="33">
        <v>18.5</v>
      </c>
      <c r="P16" s="33">
        <v>9.0500000000000007</v>
      </c>
      <c r="Q16" s="33">
        <v>57</v>
      </c>
      <c r="R16" s="34">
        <v>1.61</v>
      </c>
      <c r="S16" s="48">
        <v>21.989892365263682</v>
      </c>
      <c r="T16" s="15">
        <v>42137</v>
      </c>
      <c r="U16" s="15">
        <v>42172</v>
      </c>
      <c r="V16" s="22">
        <v>4</v>
      </c>
      <c r="W16" s="17">
        <v>5</v>
      </c>
      <c r="X16" s="47">
        <v>4.5</v>
      </c>
      <c r="Y16" s="15"/>
      <c r="Z16" s="15"/>
      <c r="AA16" s="15">
        <v>42137</v>
      </c>
      <c r="AB16" s="15">
        <v>42172</v>
      </c>
      <c r="AC16" s="22">
        <v>4</v>
      </c>
      <c r="AD16" s="17">
        <v>5</v>
      </c>
      <c r="AE16" s="47">
        <v>4.5</v>
      </c>
      <c r="AF16" s="15"/>
      <c r="AG16" s="15"/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63.63</v>
      </c>
      <c r="AV16" s="16">
        <v>5</v>
      </c>
      <c r="AW16" s="16"/>
      <c r="AX16" s="16"/>
      <c r="AY16" s="16"/>
      <c r="AZ16" s="16"/>
      <c r="BA16" s="16"/>
      <c r="BB16" s="16"/>
      <c r="BC16" s="16">
        <v>1</v>
      </c>
      <c r="BD16" s="16"/>
      <c r="BE16" s="16">
        <v>12</v>
      </c>
      <c r="BF16" s="16"/>
      <c r="BG16" s="16">
        <v>0</v>
      </c>
      <c r="BH16" s="16">
        <v>0</v>
      </c>
      <c r="BI16" s="16">
        <v>1</v>
      </c>
      <c r="BJ16" s="16"/>
      <c r="BK16" s="16">
        <v>16</v>
      </c>
      <c r="BL16" s="16"/>
      <c r="BM16" s="16">
        <v>1</v>
      </c>
      <c r="BN16" s="16">
        <v>0</v>
      </c>
      <c r="BO16" s="16"/>
      <c r="BP16" s="16"/>
      <c r="BQ16" s="16"/>
      <c r="BR16" s="16">
        <v>0</v>
      </c>
      <c r="BS16" s="16"/>
      <c r="BT16" s="16"/>
      <c r="BU16" s="16"/>
      <c r="BV16" s="16">
        <v>0</v>
      </c>
      <c r="BW16" s="16"/>
      <c r="BX16" s="16"/>
      <c r="BY16" s="16"/>
      <c r="BZ16" s="16">
        <v>0</v>
      </c>
      <c r="CA16" s="16"/>
      <c r="CB16" s="16"/>
      <c r="CC16" s="16"/>
      <c r="CD16" s="16">
        <v>0</v>
      </c>
      <c r="CE16" s="16"/>
      <c r="CF16" s="16"/>
      <c r="CG16" s="16"/>
      <c r="CH16" s="16">
        <v>0</v>
      </c>
      <c r="CI16" s="16"/>
      <c r="CJ16" s="16"/>
      <c r="CK16" s="16"/>
      <c r="CL16" s="16"/>
      <c r="CM16" s="16">
        <v>1</v>
      </c>
      <c r="CN16" s="16">
        <v>5</v>
      </c>
      <c r="CO16" s="16">
        <v>22</v>
      </c>
      <c r="CP16" s="16">
        <v>3</v>
      </c>
      <c r="CQ16" s="16">
        <v>0</v>
      </c>
      <c r="CR16" s="16">
        <v>0</v>
      </c>
      <c r="CS16" s="16"/>
      <c r="CT16" s="16"/>
      <c r="CU16" s="16"/>
      <c r="CV16" s="62"/>
      <c r="CW16" s="63">
        <v>0</v>
      </c>
      <c r="CX16" s="62">
        <v>0</v>
      </c>
      <c r="CY16" s="62"/>
      <c r="CZ16" s="63">
        <v>4</v>
      </c>
      <c r="DA16" s="62">
        <v>10</v>
      </c>
      <c r="DB16" s="62">
        <v>39</v>
      </c>
      <c r="DC16" s="62">
        <v>25</v>
      </c>
      <c r="DD16" s="69"/>
      <c r="DE16" s="69"/>
      <c r="DF16" s="59">
        <v>0</v>
      </c>
      <c r="DG16" s="6"/>
      <c r="DH16" s="35"/>
      <c r="DI16" s="91">
        <v>0</v>
      </c>
      <c r="DJ16" s="22"/>
      <c r="DK16" s="22"/>
      <c r="DL16" s="71">
        <v>42165</v>
      </c>
      <c r="DM16" s="71">
        <v>42165.298611111109</v>
      </c>
      <c r="DN16" s="59">
        <v>0.29861111110949423</v>
      </c>
      <c r="DO16" s="22">
        <v>7</v>
      </c>
      <c r="DP16" s="22">
        <v>10</v>
      </c>
      <c r="DQ16" s="6">
        <v>7.166666666666667</v>
      </c>
      <c r="DR16" s="33">
        <v>0</v>
      </c>
      <c r="DS16" s="33">
        <v>7</v>
      </c>
      <c r="DT16" s="33"/>
      <c r="DU16" s="33"/>
      <c r="DV16" s="33"/>
      <c r="DW16" s="22"/>
      <c r="DX16" s="22">
        <v>1.5</v>
      </c>
      <c r="DY16" s="22">
        <v>2</v>
      </c>
      <c r="DZ16" s="22">
        <v>5</v>
      </c>
      <c r="EA16" s="22">
        <v>2.5</v>
      </c>
      <c r="EB16" s="62">
        <v>22</v>
      </c>
      <c r="EC16" s="62" t="s">
        <v>262</v>
      </c>
      <c r="ED16" s="29">
        <v>6</v>
      </c>
      <c r="EE16" s="66">
        <v>137</v>
      </c>
      <c r="EF16" s="29"/>
      <c r="EG16" s="29"/>
      <c r="EH16" s="29"/>
      <c r="EI16" s="29">
        <v>1</v>
      </c>
      <c r="EJ16" s="29">
        <v>7</v>
      </c>
      <c r="EK16" s="29">
        <v>1</v>
      </c>
      <c r="EL16" s="29">
        <v>30</v>
      </c>
      <c r="EM16" s="6">
        <v>1.5</v>
      </c>
      <c r="EN16" s="36">
        <v>24</v>
      </c>
      <c r="EO16" s="36"/>
      <c r="EP16" s="36"/>
      <c r="EQ16" s="36"/>
      <c r="ER16" s="36">
        <v>0</v>
      </c>
      <c r="ES16" s="36"/>
      <c r="ET16" s="36"/>
      <c r="EU16" s="36"/>
      <c r="EV16" s="36"/>
      <c r="EW16" s="36"/>
      <c r="EX16" s="36"/>
      <c r="EY16" s="36"/>
      <c r="EZ16" s="96" t="s">
        <v>79</v>
      </c>
      <c r="FA16" s="36" t="s">
        <v>324</v>
      </c>
      <c r="FB16" s="36"/>
      <c r="FC16" s="2">
        <v>23.214285714285715</v>
      </c>
      <c r="FD16" s="2">
        <v>8.5317460317460316</v>
      </c>
      <c r="FE16" s="117">
        <v>68.253968253968253</v>
      </c>
      <c r="FF16" s="2">
        <v>17.857142857142858</v>
      </c>
      <c r="FG16" s="2">
        <v>5.9523809523809526</v>
      </c>
      <c r="FH16" s="117">
        <v>76.19047619047619</v>
      </c>
      <c r="FI16" s="2">
        <v>18.055555555555557</v>
      </c>
      <c r="FJ16" s="2">
        <v>9.1269841269841265</v>
      </c>
      <c r="FK16" s="117">
        <v>72.817460317460316</v>
      </c>
      <c r="FL16" s="2">
        <v>20.634920634920636</v>
      </c>
      <c r="FM16" s="2">
        <v>7.9365079365079367</v>
      </c>
      <c r="FN16" s="117">
        <v>71.428571428571431</v>
      </c>
      <c r="FO16" s="117">
        <v>4.5634920634920633</v>
      </c>
      <c r="FP16" s="117">
        <v>7.9365079365079367</v>
      </c>
      <c r="FQ16" s="117">
        <v>-4.7619047619047592</v>
      </c>
      <c r="FR16" s="117">
        <v>-1.3888888888888857</v>
      </c>
      <c r="FS16" s="115">
        <v>459.7</v>
      </c>
      <c r="FT16" s="118">
        <v>532.62</v>
      </c>
      <c r="FU16" s="115">
        <v>473.53</v>
      </c>
      <c r="FV16" s="118">
        <v>515.89</v>
      </c>
      <c r="FW16" s="115">
        <v>473.93</v>
      </c>
      <c r="FX16" s="118">
        <v>491.18</v>
      </c>
      <c r="FY16" s="115">
        <v>447.7</v>
      </c>
      <c r="FZ16" s="118">
        <v>489.26</v>
      </c>
      <c r="GA16">
        <v>780.35023255813951</v>
      </c>
      <c r="GB16">
        <v>677.10562500000003</v>
      </c>
      <c r="GC16">
        <v>674.53602179836514</v>
      </c>
      <c r="GD16">
        <v>684.96399999999994</v>
      </c>
    </row>
    <row r="17" spans="1:186" x14ac:dyDescent="0.2">
      <c r="A17" s="28"/>
      <c r="B17" s="29">
        <v>2024</v>
      </c>
      <c r="C17">
        <v>-1</v>
      </c>
      <c r="D17" s="29"/>
      <c r="E17" s="29" t="s">
        <v>308</v>
      </c>
      <c r="F17" s="96" t="s">
        <v>79</v>
      </c>
      <c r="G17" s="36" t="s">
        <v>324</v>
      </c>
      <c r="H17" s="30" t="s">
        <v>412</v>
      </c>
      <c r="I17" s="29">
        <v>2</v>
      </c>
      <c r="J17" s="29">
        <v>26</v>
      </c>
      <c r="K17" s="31">
        <v>32689</v>
      </c>
      <c r="L17" s="29" t="s">
        <v>413</v>
      </c>
      <c r="M17" s="56" t="s">
        <v>414</v>
      </c>
      <c r="N17" s="67" t="s">
        <v>415</v>
      </c>
      <c r="O17" s="33">
        <v>17</v>
      </c>
      <c r="P17" s="33">
        <v>8.6</v>
      </c>
      <c r="Q17" s="33">
        <v>67</v>
      </c>
      <c r="R17" s="34">
        <v>1.59</v>
      </c>
      <c r="S17" s="48">
        <v>26.502116213757365</v>
      </c>
      <c r="T17" s="15"/>
      <c r="U17" s="15"/>
      <c r="V17" s="22"/>
      <c r="W17" s="17"/>
      <c r="X17" s="47" t="e">
        <v>#DIV/0!</v>
      </c>
      <c r="Y17" s="15"/>
      <c r="Z17" s="15"/>
      <c r="AA17" s="15">
        <v>42231</v>
      </c>
      <c r="AB17" s="15">
        <v>42306</v>
      </c>
      <c r="AC17" s="22">
        <v>5</v>
      </c>
      <c r="AD17" s="17">
        <v>5</v>
      </c>
      <c r="AE17" s="47">
        <v>5</v>
      </c>
      <c r="AF17" s="15"/>
      <c r="AG17" s="15"/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100</v>
      </c>
      <c r="AV17" s="16">
        <v>0</v>
      </c>
      <c r="AW17" s="16"/>
      <c r="AX17" s="16"/>
      <c r="AY17" s="16"/>
      <c r="AZ17" s="16"/>
      <c r="BA17" s="16"/>
      <c r="BB17" s="16"/>
      <c r="BC17" s="16">
        <v>1</v>
      </c>
      <c r="BD17" s="16">
        <v>180</v>
      </c>
      <c r="BE17" s="16">
        <v>20</v>
      </c>
      <c r="BF17" s="16">
        <v>1</v>
      </c>
      <c r="BG17" s="16">
        <v>0</v>
      </c>
      <c r="BH17" s="16">
        <v>0</v>
      </c>
      <c r="BI17" s="16">
        <v>1</v>
      </c>
      <c r="BJ17" s="16">
        <v>20</v>
      </c>
      <c r="BK17" s="16">
        <v>21</v>
      </c>
      <c r="BL17" s="16">
        <v>4</v>
      </c>
      <c r="BM17" s="16">
        <v>1</v>
      </c>
      <c r="BN17" s="16">
        <v>1</v>
      </c>
      <c r="BO17" s="16">
        <v>1</v>
      </c>
      <c r="BP17" s="16">
        <v>24</v>
      </c>
      <c r="BQ17" s="16">
        <v>1</v>
      </c>
      <c r="BR17" s="16">
        <v>0</v>
      </c>
      <c r="BS17" s="16"/>
      <c r="BT17" s="16"/>
      <c r="BU17" s="16"/>
      <c r="BV17" s="16">
        <v>0</v>
      </c>
      <c r="BW17" s="16"/>
      <c r="BX17" s="16"/>
      <c r="BY17" s="16"/>
      <c r="BZ17" s="16">
        <v>0</v>
      </c>
      <c r="CA17" s="16"/>
      <c r="CB17" s="16"/>
      <c r="CC17" s="16"/>
      <c r="CD17" s="16">
        <v>0</v>
      </c>
      <c r="CE17" s="16"/>
      <c r="CF17" s="16"/>
      <c r="CG17" s="16"/>
      <c r="CH17" s="16">
        <v>1</v>
      </c>
      <c r="CI17" s="16">
        <v>90</v>
      </c>
      <c r="CJ17" s="16">
        <v>21</v>
      </c>
      <c r="CK17" s="16">
        <v>1</v>
      </c>
      <c r="CL17" s="16">
        <v>0</v>
      </c>
      <c r="CM17" s="16">
        <v>0</v>
      </c>
      <c r="CN17" s="16">
        <v>0</v>
      </c>
      <c r="CO17" s="16"/>
      <c r="CP17" s="16"/>
      <c r="CQ17" s="16"/>
      <c r="CR17" s="16">
        <v>0</v>
      </c>
      <c r="CS17" s="16"/>
      <c r="CT17" s="16"/>
      <c r="CU17" s="16"/>
      <c r="CV17" s="62"/>
      <c r="CW17" s="63"/>
      <c r="CX17" s="62">
        <v>0</v>
      </c>
      <c r="CY17" s="62">
        <v>0</v>
      </c>
      <c r="CZ17" s="63">
        <v>29</v>
      </c>
      <c r="DA17" s="62">
        <v>13</v>
      </c>
      <c r="DB17" s="62">
        <v>49</v>
      </c>
      <c r="DC17" s="62">
        <v>75</v>
      </c>
      <c r="DD17" s="69"/>
      <c r="DE17" s="69"/>
      <c r="DF17" s="59">
        <v>0</v>
      </c>
      <c r="DG17" s="6"/>
      <c r="DH17" s="35"/>
      <c r="DI17" s="91">
        <v>0</v>
      </c>
      <c r="DJ17" s="22"/>
      <c r="DK17" s="22"/>
      <c r="DL17" s="71">
        <v>42304.916666666664</v>
      </c>
      <c r="DM17" s="71">
        <v>42305.25</v>
      </c>
      <c r="DN17" s="59">
        <v>0.33333333333575865</v>
      </c>
      <c r="DO17" s="22">
        <v>8</v>
      </c>
      <c r="DP17" s="22">
        <v>0</v>
      </c>
      <c r="DQ17" s="6">
        <v>8</v>
      </c>
      <c r="DR17" s="33">
        <v>0</v>
      </c>
      <c r="DS17" s="33">
        <v>8</v>
      </c>
      <c r="DT17" s="33"/>
      <c r="DU17" s="33"/>
      <c r="DV17" s="33"/>
      <c r="DW17" s="22"/>
      <c r="DX17" s="22">
        <v>1</v>
      </c>
      <c r="DY17" s="22">
        <v>1</v>
      </c>
      <c r="DZ17" s="22">
        <v>6</v>
      </c>
      <c r="EA17" s="22">
        <v>4</v>
      </c>
      <c r="EB17" s="62">
        <v>13</v>
      </c>
      <c r="EC17" s="62" t="s">
        <v>285</v>
      </c>
      <c r="ED17" s="29">
        <v>5</v>
      </c>
      <c r="EE17" s="66">
        <v>45</v>
      </c>
      <c r="EF17" s="29"/>
      <c r="EG17" s="29"/>
      <c r="EH17" s="29"/>
      <c r="EI17" s="29">
        <v>0</v>
      </c>
      <c r="EJ17" s="29"/>
      <c r="EK17" s="29"/>
      <c r="EL17" s="29"/>
      <c r="EM17" s="6">
        <v>0</v>
      </c>
      <c r="EN17" s="36">
        <v>35</v>
      </c>
      <c r="EO17" s="36"/>
      <c r="EP17" s="36"/>
      <c r="EQ17" s="36"/>
      <c r="ER17" s="36">
        <v>0</v>
      </c>
      <c r="ES17" s="36"/>
      <c r="ET17" s="36"/>
      <c r="EU17" s="36"/>
      <c r="EV17" s="36"/>
      <c r="EW17" s="36"/>
      <c r="EX17" s="36"/>
      <c r="EY17" s="36"/>
      <c r="EZ17" s="96" t="s">
        <v>79</v>
      </c>
      <c r="FA17" s="36" t="s">
        <v>324</v>
      </c>
      <c r="FB17" s="36"/>
      <c r="FC17" s="2">
        <v>0.3968253968253968</v>
      </c>
      <c r="FD17" s="2">
        <v>4.3650793650793647</v>
      </c>
      <c r="FE17" s="117">
        <v>95.238095238095241</v>
      </c>
      <c r="FF17" s="2">
        <v>0.1984126984126984</v>
      </c>
      <c r="FG17" s="2">
        <v>3.9682539682539684</v>
      </c>
      <c r="FH17" s="117">
        <v>95.833333333333329</v>
      </c>
      <c r="FI17" s="2">
        <v>0.1984126984126984</v>
      </c>
      <c r="FJ17" s="2">
        <v>3.1746031746031744</v>
      </c>
      <c r="FK17" s="117">
        <v>96.626984126984127</v>
      </c>
      <c r="FL17" s="2">
        <v>0.59523809523809523</v>
      </c>
      <c r="FM17" s="2">
        <v>4.5634920634920633</v>
      </c>
      <c r="FN17" s="117">
        <v>94.841269841269835</v>
      </c>
      <c r="FO17" s="117">
        <v>1.3888888888888857</v>
      </c>
      <c r="FP17" s="117">
        <v>0.59523809523808779</v>
      </c>
      <c r="FQ17" s="117">
        <v>-0.99206349206349387</v>
      </c>
      <c r="FR17" s="117">
        <v>-1.7857142857142918</v>
      </c>
      <c r="FS17" s="115">
        <v>411.82</v>
      </c>
      <c r="FT17" s="118">
        <v>460.52</v>
      </c>
      <c r="FU17" s="115">
        <v>428.6</v>
      </c>
      <c r="FV17" s="118">
        <v>446.62</v>
      </c>
      <c r="FW17" s="115">
        <v>400.06</v>
      </c>
      <c r="FX17" s="118">
        <v>449.74</v>
      </c>
      <c r="FY17" s="115">
        <v>394.48</v>
      </c>
      <c r="FZ17" s="118">
        <v>440.05</v>
      </c>
      <c r="GA17">
        <v>483.54599999999999</v>
      </c>
      <c r="GB17">
        <v>466.03826086956525</v>
      </c>
      <c r="GC17">
        <v>465.4393429158111</v>
      </c>
      <c r="GD17">
        <v>463.98577405857742</v>
      </c>
    </row>
    <row r="18" spans="1:186" x14ac:dyDescent="0.2">
      <c r="A18" s="28"/>
      <c r="B18" s="29">
        <v>2026</v>
      </c>
      <c r="C18">
        <v>-1</v>
      </c>
      <c r="D18" s="29"/>
      <c r="E18" s="29" t="s">
        <v>310</v>
      </c>
      <c r="F18" s="96" t="s">
        <v>322</v>
      </c>
      <c r="G18" s="36" t="s">
        <v>321</v>
      </c>
      <c r="H18" s="30" t="s">
        <v>419</v>
      </c>
      <c r="I18" s="29">
        <v>2</v>
      </c>
      <c r="J18" s="29">
        <v>21</v>
      </c>
      <c r="K18" s="31">
        <v>34296</v>
      </c>
      <c r="L18" s="29" t="s">
        <v>420</v>
      </c>
      <c r="M18" s="56" t="s">
        <v>421</v>
      </c>
      <c r="N18" s="67" t="s">
        <v>422</v>
      </c>
      <c r="O18" s="33">
        <v>12.8</v>
      </c>
      <c r="P18" s="33">
        <v>9</v>
      </c>
      <c r="Q18" s="33">
        <v>52</v>
      </c>
      <c r="R18" s="34">
        <v>1.58</v>
      </c>
      <c r="S18" s="48">
        <v>20.82999519307803</v>
      </c>
      <c r="T18" s="15">
        <v>42284</v>
      </c>
      <c r="U18" s="15">
        <v>42320</v>
      </c>
      <c r="V18" s="22">
        <v>4</v>
      </c>
      <c r="W18" s="17">
        <v>4</v>
      </c>
      <c r="X18" s="47">
        <v>4</v>
      </c>
      <c r="Y18" s="15"/>
      <c r="Z18" s="15"/>
      <c r="AA18" s="15">
        <v>42284</v>
      </c>
      <c r="AB18" s="15">
        <v>42320</v>
      </c>
      <c r="AC18" s="22">
        <v>4</v>
      </c>
      <c r="AD18" s="17">
        <v>4</v>
      </c>
      <c r="AE18" s="47">
        <v>4</v>
      </c>
      <c r="AF18" s="15"/>
      <c r="AG18" s="15"/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91</v>
      </c>
      <c r="AV18" s="16">
        <v>7</v>
      </c>
      <c r="AW18" s="16"/>
      <c r="AX18" s="16"/>
      <c r="AY18" s="16"/>
      <c r="AZ18" s="16"/>
      <c r="BA18" s="16"/>
      <c r="BB18" s="16"/>
      <c r="BC18" s="16">
        <v>1</v>
      </c>
      <c r="BD18" s="16" t="s">
        <v>517</v>
      </c>
      <c r="BE18" s="16">
        <v>17</v>
      </c>
      <c r="BF18" s="16">
        <v>1</v>
      </c>
      <c r="BG18" s="16">
        <v>0</v>
      </c>
      <c r="BH18" s="16">
        <v>0</v>
      </c>
      <c r="BI18" s="16">
        <v>1</v>
      </c>
      <c r="BJ18" s="16" t="s">
        <v>517</v>
      </c>
      <c r="BK18" s="16">
        <v>18</v>
      </c>
      <c r="BL18" s="16">
        <v>3</v>
      </c>
      <c r="BM18" s="16">
        <v>1</v>
      </c>
      <c r="BN18" s="16">
        <v>0</v>
      </c>
      <c r="BO18" s="16"/>
      <c r="BP18" s="16"/>
      <c r="BQ18" s="16"/>
      <c r="BR18" s="16">
        <v>0</v>
      </c>
      <c r="BS18" s="16"/>
      <c r="BT18" s="16"/>
      <c r="BU18" s="16"/>
      <c r="BV18" s="16">
        <v>0</v>
      </c>
      <c r="BW18" s="16"/>
      <c r="BX18" s="16"/>
      <c r="BY18" s="16"/>
      <c r="BZ18" s="16">
        <v>0</v>
      </c>
      <c r="CA18" s="16"/>
      <c r="CB18" s="16"/>
      <c r="CC18" s="16"/>
      <c r="CD18" s="16">
        <v>0</v>
      </c>
      <c r="CE18" s="16"/>
      <c r="CF18" s="16"/>
      <c r="CG18" s="16"/>
      <c r="CH18" s="16">
        <v>0</v>
      </c>
      <c r="CI18" s="16"/>
      <c r="CJ18" s="16"/>
      <c r="CK18" s="16"/>
      <c r="CL18" s="16"/>
      <c r="CM18" s="16">
        <v>0</v>
      </c>
      <c r="CN18" s="16"/>
      <c r="CO18" s="16"/>
      <c r="CP18" s="16"/>
      <c r="CQ18" s="16"/>
      <c r="CR18" s="16">
        <v>0</v>
      </c>
      <c r="CS18" s="16"/>
      <c r="CT18" s="16"/>
      <c r="CU18" s="16"/>
      <c r="CV18" s="62"/>
      <c r="CW18" s="63">
        <v>0</v>
      </c>
      <c r="CX18" s="62"/>
      <c r="CY18" s="62"/>
      <c r="CZ18" s="63">
        <v>3</v>
      </c>
      <c r="DA18" s="62">
        <v>0</v>
      </c>
      <c r="DB18" s="62">
        <v>43</v>
      </c>
      <c r="DC18" s="62">
        <v>25</v>
      </c>
      <c r="DD18" s="69">
        <v>42304.916666666664</v>
      </c>
      <c r="DE18" s="69">
        <v>42305.208333333336</v>
      </c>
      <c r="DF18" s="59">
        <v>0.29166666667151731</v>
      </c>
      <c r="DG18" s="6">
        <v>7</v>
      </c>
      <c r="DH18" s="35">
        <v>0</v>
      </c>
      <c r="DI18" s="91">
        <v>7</v>
      </c>
      <c r="DJ18" s="22">
        <v>0</v>
      </c>
      <c r="DK18" s="22">
        <v>7</v>
      </c>
      <c r="DL18" s="72">
        <v>42311.944444444445</v>
      </c>
      <c r="DM18" s="72">
        <v>42312.208333333336</v>
      </c>
      <c r="DN18" s="59">
        <v>0.26388888889050577</v>
      </c>
      <c r="DO18" s="22">
        <v>6</v>
      </c>
      <c r="DP18" s="22">
        <v>20</v>
      </c>
      <c r="DQ18" s="6">
        <v>6.333333333333333</v>
      </c>
      <c r="DR18" s="33">
        <v>1</v>
      </c>
      <c r="DS18" s="33">
        <v>7</v>
      </c>
      <c r="DT18" s="33">
        <v>2</v>
      </c>
      <c r="DU18" s="33">
        <v>0</v>
      </c>
      <c r="DV18" s="33">
        <v>4</v>
      </c>
      <c r="DW18" s="22">
        <v>4</v>
      </c>
      <c r="DX18" s="22">
        <v>1</v>
      </c>
      <c r="DY18" s="22">
        <v>0</v>
      </c>
      <c r="DZ18" s="22">
        <v>4</v>
      </c>
      <c r="EA18" s="22">
        <v>2</v>
      </c>
      <c r="EB18" s="62">
        <v>16</v>
      </c>
      <c r="EC18" s="62" t="s">
        <v>285</v>
      </c>
      <c r="ED18" s="29">
        <v>9</v>
      </c>
      <c r="EE18" s="66">
        <v>50</v>
      </c>
      <c r="EF18" s="29"/>
      <c r="EG18" s="29"/>
      <c r="EH18" s="29"/>
      <c r="EI18" s="29">
        <v>1</v>
      </c>
      <c r="EJ18" s="29">
        <v>7</v>
      </c>
      <c r="EK18" s="29">
        <v>4</v>
      </c>
      <c r="EL18" s="29">
        <v>0</v>
      </c>
      <c r="EM18" s="6">
        <v>4</v>
      </c>
      <c r="EN18" s="36">
        <v>38</v>
      </c>
      <c r="EO18" s="36"/>
      <c r="EP18" s="36"/>
      <c r="EQ18" s="36"/>
      <c r="ER18" s="36">
        <v>0</v>
      </c>
      <c r="ES18" s="36"/>
      <c r="ET18" s="36"/>
      <c r="EU18" s="36"/>
      <c r="EV18" s="36"/>
      <c r="EW18" s="36"/>
      <c r="EX18" s="36"/>
      <c r="EY18" s="36"/>
      <c r="EZ18" s="96" t="s">
        <v>322</v>
      </c>
      <c r="FA18" s="36" t="s">
        <v>321</v>
      </c>
      <c r="FB18" s="36"/>
      <c r="FC18" s="2">
        <v>0.1984126984126984</v>
      </c>
      <c r="FD18" s="2">
        <v>3.5714285714285716</v>
      </c>
      <c r="FE18" s="117">
        <v>96.230158730158735</v>
      </c>
      <c r="FF18" s="2">
        <v>0.3968253968253968</v>
      </c>
      <c r="FG18" s="2">
        <v>7.3412698412698409</v>
      </c>
      <c r="FH18" s="117">
        <v>92.261904761904759</v>
      </c>
      <c r="FI18" s="2">
        <v>0</v>
      </c>
      <c r="FJ18" s="2">
        <v>7.9365079365079367</v>
      </c>
      <c r="FK18" s="117">
        <v>92.063492063492063</v>
      </c>
      <c r="FL18" s="2">
        <v>0.1984126984126984</v>
      </c>
      <c r="FM18" s="2">
        <v>4.3650793650793647</v>
      </c>
      <c r="FN18" s="117">
        <v>95.436507936507937</v>
      </c>
      <c r="FO18" s="117">
        <v>-4.1666666666666714</v>
      </c>
      <c r="FP18" s="117">
        <v>-3.9682539682539755</v>
      </c>
      <c r="FQ18" s="117">
        <v>3.1746031746031775</v>
      </c>
      <c r="FR18" s="117">
        <v>3.3730158730158735</v>
      </c>
      <c r="FS18" s="115">
        <v>387.61</v>
      </c>
      <c r="FT18" s="118">
        <v>426.67</v>
      </c>
      <c r="FU18" s="115">
        <v>407.81</v>
      </c>
      <c r="FV18" s="118">
        <v>441.41</v>
      </c>
      <c r="FW18" s="115">
        <v>426.95</v>
      </c>
      <c r="FX18" s="118">
        <v>455.65</v>
      </c>
      <c r="FY18" s="115">
        <v>428.32</v>
      </c>
      <c r="FZ18" s="118">
        <v>453.93</v>
      </c>
      <c r="GA18">
        <v>443.38490721649481</v>
      </c>
      <c r="GB18">
        <v>478.43148387096778</v>
      </c>
      <c r="GC18">
        <v>494.93017241379312</v>
      </c>
      <c r="GD18">
        <v>475.63559251559252</v>
      </c>
    </row>
    <row r="19" spans="1:186" x14ac:dyDescent="0.2">
      <c r="A19" s="28" t="s">
        <v>522</v>
      </c>
      <c r="B19" s="29">
        <v>2029</v>
      </c>
      <c r="C19">
        <v>-1</v>
      </c>
      <c r="D19" s="29"/>
      <c r="E19" s="29" t="s">
        <v>309</v>
      </c>
      <c r="F19" s="96"/>
      <c r="G19" s="36" t="s">
        <v>321</v>
      </c>
      <c r="H19" s="30" t="s">
        <v>429</v>
      </c>
      <c r="I19" s="29">
        <v>2</v>
      </c>
      <c r="J19" s="29">
        <v>26</v>
      </c>
      <c r="K19" s="31">
        <v>32612</v>
      </c>
      <c r="L19" s="29" t="s">
        <v>430</v>
      </c>
      <c r="M19" s="56" t="s">
        <v>431</v>
      </c>
      <c r="N19" s="67" t="s">
        <v>432</v>
      </c>
      <c r="O19" s="33">
        <v>18</v>
      </c>
      <c r="P19" s="100"/>
      <c r="Q19" s="33"/>
      <c r="R19" s="34"/>
      <c r="S19" s="48" t="e">
        <v>#DIV/0!</v>
      </c>
      <c r="T19" s="15"/>
      <c r="U19" s="15"/>
      <c r="V19" s="22"/>
      <c r="W19" s="17"/>
      <c r="X19" s="47" t="e">
        <v>#DIV/0!</v>
      </c>
      <c r="Y19" s="15"/>
      <c r="Z19" s="15"/>
      <c r="AA19" s="15">
        <v>42423</v>
      </c>
      <c r="AB19" s="15">
        <v>42447</v>
      </c>
      <c r="AC19" s="22">
        <v>3</v>
      </c>
      <c r="AD19" s="17">
        <v>3</v>
      </c>
      <c r="AE19" s="47">
        <v>3</v>
      </c>
      <c r="AF19" s="15"/>
      <c r="AG19" s="15"/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100</v>
      </c>
      <c r="AV19" s="16">
        <v>4</v>
      </c>
      <c r="AW19" s="16"/>
      <c r="AX19" s="16"/>
      <c r="AY19" s="16"/>
      <c r="AZ19" s="16"/>
      <c r="BA19" s="16"/>
      <c r="BB19" s="16"/>
      <c r="BC19" s="16">
        <v>1</v>
      </c>
      <c r="BD19" s="16" t="s">
        <v>517</v>
      </c>
      <c r="BE19" s="16">
        <v>19</v>
      </c>
      <c r="BF19" s="16">
        <v>4</v>
      </c>
      <c r="BG19" s="16">
        <v>1</v>
      </c>
      <c r="BH19" s="16">
        <v>0</v>
      </c>
      <c r="BI19" s="16">
        <v>1</v>
      </c>
      <c r="BJ19" s="16" t="s">
        <v>517</v>
      </c>
      <c r="BK19" s="16">
        <v>19</v>
      </c>
      <c r="BL19" s="16">
        <v>4</v>
      </c>
      <c r="BM19" s="16">
        <v>1</v>
      </c>
      <c r="BN19" s="16">
        <v>0</v>
      </c>
      <c r="BO19" s="16"/>
      <c r="BP19" s="16"/>
      <c r="BQ19" s="16"/>
      <c r="BR19" s="16">
        <v>0</v>
      </c>
      <c r="BS19" s="16"/>
      <c r="BT19" s="16"/>
      <c r="BU19" s="16"/>
      <c r="BV19" s="16">
        <v>0</v>
      </c>
      <c r="BW19" s="16"/>
      <c r="BX19" s="16"/>
      <c r="BY19" s="16"/>
      <c r="BZ19" s="16">
        <v>0</v>
      </c>
      <c r="CA19" s="16"/>
      <c r="CB19" s="16"/>
      <c r="CC19" s="16"/>
      <c r="CD19" s="16">
        <v>0</v>
      </c>
      <c r="CE19" s="16"/>
      <c r="CF19" s="16"/>
      <c r="CG19" s="16"/>
      <c r="CH19" s="16">
        <v>1</v>
      </c>
      <c r="CI19" s="16">
        <v>20</v>
      </c>
      <c r="CJ19" s="16">
        <v>18</v>
      </c>
      <c r="CK19" s="16">
        <v>1</v>
      </c>
      <c r="CL19" s="16">
        <v>0</v>
      </c>
      <c r="CM19" s="16">
        <v>0</v>
      </c>
      <c r="CN19" s="16"/>
      <c r="CO19" s="16"/>
      <c r="CP19" s="16"/>
      <c r="CQ19" s="16"/>
      <c r="CR19" s="16">
        <v>0</v>
      </c>
      <c r="CS19" s="16"/>
      <c r="CT19" s="16"/>
      <c r="CU19" s="16"/>
      <c r="CV19" s="62">
        <v>0</v>
      </c>
      <c r="CW19" s="63">
        <v>0</v>
      </c>
      <c r="CX19" s="62"/>
      <c r="CY19" s="62"/>
      <c r="CZ19" s="63">
        <v>0</v>
      </c>
      <c r="DA19" s="62">
        <v>4</v>
      </c>
      <c r="DB19" s="62">
        <v>49</v>
      </c>
      <c r="DC19" s="62">
        <v>75</v>
      </c>
      <c r="DD19" s="69"/>
      <c r="DE19" s="69"/>
      <c r="DF19" s="59">
        <v>0</v>
      </c>
      <c r="DG19" s="6"/>
      <c r="DH19" s="35"/>
      <c r="DI19" s="91">
        <v>0</v>
      </c>
      <c r="DJ19" s="22"/>
      <c r="DK19" s="22"/>
      <c r="DL19" s="71">
        <v>42428</v>
      </c>
      <c r="DM19" s="71">
        <v>42428.291666666664</v>
      </c>
      <c r="DN19" s="59">
        <v>0.29166666666424135</v>
      </c>
      <c r="DO19" s="22">
        <v>7</v>
      </c>
      <c r="DP19" s="22">
        <v>0</v>
      </c>
      <c r="DQ19" s="6">
        <v>7</v>
      </c>
      <c r="DR19" s="33">
        <v>0</v>
      </c>
      <c r="DS19" s="33">
        <v>7.5</v>
      </c>
      <c r="DT19" s="33"/>
      <c r="DU19" s="33"/>
      <c r="DV19" s="33"/>
      <c r="DW19" s="22"/>
      <c r="DX19" s="22">
        <v>0.5</v>
      </c>
      <c r="DY19" s="22">
        <v>0.5</v>
      </c>
      <c r="DZ19" s="22">
        <v>8</v>
      </c>
      <c r="EA19" s="22">
        <v>1</v>
      </c>
      <c r="EB19" s="62">
        <v>6</v>
      </c>
      <c r="EC19" s="62" t="s">
        <v>521</v>
      </c>
      <c r="ED19" s="29">
        <v>9</v>
      </c>
      <c r="EE19" s="66">
        <v>55</v>
      </c>
      <c r="EF19" s="29"/>
      <c r="EG19" s="29"/>
      <c r="EH19" s="29"/>
      <c r="EI19" s="29">
        <v>1</v>
      </c>
      <c r="EJ19" s="29">
        <v>5</v>
      </c>
      <c r="EK19" s="29">
        <v>1</v>
      </c>
      <c r="EL19" s="29">
        <v>0</v>
      </c>
      <c r="EM19" s="6">
        <v>1</v>
      </c>
      <c r="EN19" s="36">
        <v>6</v>
      </c>
      <c r="EO19" s="36"/>
      <c r="EP19" s="36"/>
      <c r="EQ19" s="36"/>
      <c r="ER19" s="36">
        <v>0</v>
      </c>
      <c r="ES19" s="36"/>
      <c r="ET19" s="36">
        <v>6</v>
      </c>
      <c r="EU19" s="36"/>
      <c r="EV19" s="36">
        <v>4</v>
      </c>
      <c r="EW19" s="36"/>
      <c r="EX19" s="36">
        <v>10</v>
      </c>
      <c r="EY19" s="36"/>
      <c r="EZ19" s="96"/>
      <c r="FA19" s="36" t="s">
        <v>321</v>
      </c>
      <c r="FB19" s="36"/>
      <c r="FC19" s="2">
        <v>2.5793650793650795</v>
      </c>
      <c r="FD19" s="2">
        <v>4.166666666666667</v>
      </c>
      <c r="FE19" s="117">
        <v>93.253968253968253</v>
      </c>
      <c r="FF19" s="2">
        <v>3.9682539682539684</v>
      </c>
      <c r="FG19" s="2">
        <v>9.5238095238095237</v>
      </c>
      <c r="FH19" s="117">
        <v>86.507936507936506</v>
      </c>
      <c r="FI19" s="2">
        <v>6.1507936507936511</v>
      </c>
      <c r="FJ19" s="2">
        <v>5.9523809523809526</v>
      </c>
      <c r="FK19" s="117">
        <v>87.896825396825392</v>
      </c>
      <c r="FL19" s="2">
        <v>4.7619047619047619</v>
      </c>
      <c r="FM19" s="2">
        <v>10.912698412698413</v>
      </c>
      <c r="FN19" s="117">
        <v>84.325396825396822</v>
      </c>
      <c r="FO19" s="117">
        <v>-5.3571428571428612</v>
      </c>
      <c r="FP19" s="117">
        <v>-6.7460317460317469</v>
      </c>
      <c r="FQ19" s="117">
        <v>-2.1825396825396837</v>
      </c>
      <c r="FR19" s="117">
        <v>-3.5714285714285694</v>
      </c>
      <c r="FS19" s="115">
        <v>418.71</v>
      </c>
      <c r="FT19" s="118">
        <v>450.63</v>
      </c>
      <c r="FU19" s="115">
        <v>411.83</v>
      </c>
      <c r="FV19" s="118">
        <v>470.55</v>
      </c>
      <c r="FW19" s="115">
        <v>496.7</v>
      </c>
      <c r="FX19" s="118">
        <v>466.5</v>
      </c>
      <c r="FY19" s="115">
        <v>473.45</v>
      </c>
      <c r="FZ19" s="118">
        <v>472.34</v>
      </c>
      <c r="GA19">
        <v>483.2287659574468</v>
      </c>
      <c r="GB19">
        <v>543.93853211009173</v>
      </c>
      <c r="GC19">
        <v>530.73589164785551</v>
      </c>
      <c r="GD19">
        <v>560.13967058823528</v>
      </c>
    </row>
    <row r="20" spans="1:186" x14ac:dyDescent="0.2">
      <c r="A20" s="28" t="s">
        <v>522</v>
      </c>
      <c r="B20" s="29">
        <v>2033</v>
      </c>
      <c r="C20">
        <v>-1</v>
      </c>
      <c r="D20" s="29"/>
      <c r="E20" s="29" t="s">
        <v>309</v>
      </c>
      <c r="F20" s="96"/>
      <c r="G20" s="36" t="s">
        <v>324</v>
      </c>
      <c r="H20" s="30" t="s">
        <v>525</v>
      </c>
      <c r="I20" s="29">
        <v>2</v>
      </c>
      <c r="J20" s="29">
        <v>26</v>
      </c>
      <c r="K20" s="31">
        <v>32685</v>
      </c>
      <c r="L20" s="29" t="s">
        <v>441</v>
      </c>
      <c r="M20" s="56" t="s">
        <v>442</v>
      </c>
      <c r="N20" s="67" t="s">
        <v>443</v>
      </c>
      <c r="O20" s="33">
        <v>20.5</v>
      </c>
      <c r="P20" s="100"/>
      <c r="Q20" s="33">
        <v>62</v>
      </c>
      <c r="R20" s="34">
        <v>1.67</v>
      </c>
      <c r="S20" s="48">
        <v>22.230987127541326</v>
      </c>
      <c r="T20" s="15"/>
      <c r="U20" s="15"/>
      <c r="V20" s="22"/>
      <c r="W20" s="17"/>
      <c r="X20" s="47" t="e">
        <v>#DIV/0!</v>
      </c>
      <c r="Y20" s="15"/>
      <c r="Z20" s="15"/>
      <c r="AA20" s="15"/>
      <c r="AB20" s="15"/>
      <c r="AC20" s="22"/>
      <c r="AD20" s="17"/>
      <c r="AE20" s="47" t="e">
        <v>#DIV/0!</v>
      </c>
      <c r="AF20" s="15"/>
      <c r="AG20" s="15"/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100</v>
      </c>
      <c r="AV20" s="16">
        <v>1</v>
      </c>
      <c r="AW20" s="16">
        <v>1</v>
      </c>
      <c r="AX20" s="16">
        <v>300</v>
      </c>
      <c r="AY20" s="16">
        <v>15</v>
      </c>
      <c r="AZ20" s="16">
        <v>11</v>
      </c>
      <c r="BA20" s="16">
        <v>1</v>
      </c>
      <c r="BB20" s="16">
        <v>1</v>
      </c>
      <c r="BC20" s="16">
        <v>1</v>
      </c>
      <c r="BD20" s="16">
        <v>1000</v>
      </c>
      <c r="BE20" s="16">
        <v>18</v>
      </c>
      <c r="BF20" s="16">
        <v>4</v>
      </c>
      <c r="BG20" s="16">
        <v>0</v>
      </c>
      <c r="BH20" s="16">
        <v>0</v>
      </c>
      <c r="BI20" s="16">
        <v>1</v>
      </c>
      <c r="BJ20" s="16">
        <v>200</v>
      </c>
      <c r="BK20" s="16">
        <v>16</v>
      </c>
      <c r="BL20" s="16">
        <v>10</v>
      </c>
      <c r="BM20" s="16">
        <v>1</v>
      </c>
      <c r="BN20" s="16">
        <v>1</v>
      </c>
      <c r="BO20" s="16">
        <v>30</v>
      </c>
      <c r="BP20" s="16">
        <v>18</v>
      </c>
      <c r="BQ20" s="16">
        <v>3</v>
      </c>
      <c r="BR20" s="16">
        <v>0</v>
      </c>
      <c r="BS20" s="16"/>
      <c r="BT20" s="16"/>
      <c r="BU20" s="16"/>
      <c r="BV20" s="16">
        <v>0</v>
      </c>
      <c r="BW20" s="16"/>
      <c r="BX20" s="16"/>
      <c r="BY20" s="16"/>
      <c r="BZ20" s="16">
        <v>0</v>
      </c>
      <c r="CA20" s="16"/>
      <c r="CB20" s="16"/>
      <c r="CC20" s="16"/>
      <c r="CD20" s="16">
        <v>0</v>
      </c>
      <c r="CE20" s="16"/>
      <c r="CF20" s="16"/>
      <c r="CG20" s="16"/>
      <c r="CH20" s="16">
        <v>0</v>
      </c>
      <c r="CI20" s="16"/>
      <c r="CJ20" s="16"/>
      <c r="CK20" s="16"/>
      <c r="CL20" s="16"/>
      <c r="CM20" s="16">
        <v>1</v>
      </c>
      <c r="CN20" s="16">
        <v>2</v>
      </c>
      <c r="CO20" s="16">
        <v>18</v>
      </c>
      <c r="CP20" s="16">
        <v>1</v>
      </c>
      <c r="CQ20" s="16">
        <v>0</v>
      </c>
      <c r="CR20" s="16">
        <v>0</v>
      </c>
      <c r="CS20" s="16"/>
      <c r="CT20" s="16"/>
      <c r="CU20" s="16"/>
      <c r="CV20" s="62"/>
      <c r="CW20" s="63">
        <v>0</v>
      </c>
      <c r="CX20" s="62">
        <v>1</v>
      </c>
      <c r="CY20" s="62">
        <v>0</v>
      </c>
      <c r="CZ20" s="63">
        <v>4</v>
      </c>
      <c r="DA20" s="62">
        <v>3</v>
      </c>
      <c r="DB20" s="62">
        <v>58</v>
      </c>
      <c r="DC20" s="62">
        <v>95</v>
      </c>
      <c r="DD20" s="69"/>
      <c r="DE20" s="69"/>
      <c r="DF20" s="59">
        <v>0</v>
      </c>
      <c r="DG20" s="6"/>
      <c r="DH20" s="35"/>
      <c r="DI20" s="91">
        <v>0</v>
      </c>
      <c r="DJ20" s="22"/>
      <c r="DK20" s="22"/>
      <c r="DL20" s="71">
        <v>42526</v>
      </c>
      <c r="DM20" s="71">
        <v>42526.333333333336</v>
      </c>
      <c r="DN20" s="59">
        <v>0.33333333333575865</v>
      </c>
      <c r="DO20" s="22">
        <v>8</v>
      </c>
      <c r="DP20" s="22">
        <v>0</v>
      </c>
      <c r="DQ20" s="6">
        <v>8</v>
      </c>
      <c r="DR20" s="33">
        <v>1</v>
      </c>
      <c r="DS20" s="33">
        <v>8</v>
      </c>
      <c r="DT20" s="33"/>
      <c r="DU20" s="33"/>
      <c r="DV20" s="33"/>
      <c r="DW20" s="22"/>
      <c r="DX20" s="22">
        <v>2</v>
      </c>
      <c r="DY20" s="22">
        <v>0</v>
      </c>
      <c r="DZ20" s="22">
        <v>4.0999999999999996</v>
      </c>
      <c r="EA20" s="22">
        <v>0</v>
      </c>
      <c r="EB20" s="62">
        <v>16</v>
      </c>
      <c r="EC20" s="62" t="s">
        <v>285</v>
      </c>
      <c r="ED20" s="29">
        <v>6</v>
      </c>
      <c r="EE20" s="66">
        <v>39</v>
      </c>
      <c r="EF20" s="29"/>
      <c r="EG20" s="29"/>
      <c r="EH20" s="29"/>
      <c r="EI20" s="29">
        <v>0</v>
      </c>
      <c r="EJ20" s="29"/>
      <c r="EK20" s="29"/>
      <c r="EL20" s="29"/>
      <c r="EM20" s="6">
        <v>0</v>
      </c>
      <c r="EN20" s="36">
        <v>11</v>
      </c>
      <c r="EO20" s="36"/>
      <c r="EP20" s="36"/>
      <c r="EQ20" s="36"/>
      <c r="ER20" s="36">
        <v>0</v>
      </c>
      <c r="ES20" s="36"/>
      <c r="ET20" s="36"/>
      <c r="EU20" s="36"/>
      <c r="EV20" s="36"/>
      <c r="EW20" s="36"/>
      <c r="EX20" s="36"/>
      <c r="EY20" s="36"/>
      <c r="EZ20" s="96"/>
      <c r="FA20" s="36" t="s">
        <v>324</v>
      </c>
      <c r="FB20" s="36"/>
      <c r="FC20" s="2">
        <v>0</v>
      </c>
      <c r="FD20" s="2">
        <v>5.5555555555555554</v>
      </c>
      <c r="FE20" s="117">
        <v>94.444444444444443</v>
      </c>
      <c r="FF20" s="2">
        <v>0.1984126984126984</v>
      </c>
      <c r="FG20" s="2">
        <v>5.3571428571428568</v>
      </c>
      <c r="FH20" s="117">
        <v>94.444444444444443</v>
      </c>
      <c r="FI20" s="2">
        <v>0.1984126984126984</v>
      </c>
      <c r="FJ20" s="2">
        <v>6.9444444444444446</v>
      </c>
      <c r="FK20" s="117">
        <v>92.857142857142861</v>
      </c>
      <c r="FL20" s="2">
        <v>0</v>
      </c>
      <c r="FM20" s="2">
        <v>6.9444444444444446</v>
      </c>
      <c r="FN20" s="117">
        <v>93.055555555555557</v>
      </c>
      <c r="FO20" s="117">
        <v>-1.5873015873015817</v>
      </c>
      <c r="FP20" s="117">
        <v>0</v>
      </c>
      <c r="FQ20" s="117">
        <v>-1.3888888888888857</v>
      </c>
      <c r="FR20" s="117">
        <v>0.19841269841269593</v>
      </c>
      <c r="FS20" s="115">
        <v>411.14</v>
      </c>
      <c r="FT20" s="118">
        <v>434.48</v>
      </c>
      <c r="FU20" s="115">
        <v>419.11</v>
      </c>
      <c r="FV20" s="118">
        <v>410.75</v>
      </c>
      <c r="FW20" s="115">
        <v>406.63</v>
      </c>
      <c r="FX20" s="118">
        <v>431.31</v>
      </c>
      <c r="FY20" s="115">
        <v>410</v>
      </c>
      <c r="FZ20" s="118">
        <v>421.26</v>
      </c>
      <c r="GA20">
        <v>460.03764705882355</v>
      </c>
      <c r="GB20">
        <v>434.91176470588238</v>
      </c>
      <c r="GC20">
        <v>464.48769230769227</v>
      </c>
      <c r="GD20">
        <v>452.69731343283581</v>
      </c>
    </row>
    <row r="21" spans="1:186" x14ac:dyDescent="0.2">
      <c r="A21" s="28" t="s">
        <v>522</v>
      </c>
      <c r="B21" s="29">
        <v>2037</v>
      </c>
      <c r="C21">
        <v>-1</v>
      </c>
      <c r="D21" s="29"/>
      <c r="E21" s="29" t="s">
        <v>308</v>
      </c>
      <c r="F21" s="96" t="s">
        <v>79</v>
      </c>
      <c r="G21" s="36" t="s">
        <v>324</v>
      </c>
      <c r="H21" s="30" t="s">
        <v>526</v>
      </c>
      <c r="I21" s="29">
        <v>2</v>
      </c>
      <c r="J21" s="29">
        <v>22</v>
      </c>
      <c r="K21" s="31">
        <v>34239</v>
      </c>
      <c r="L21" s="29" t="s">
        <v>451</v>
      </c>
      <c r="M21" s="56" t="s">
        <v>452</v>
      </c>
      <c r="N21" s="67" t="s">
        <v>453</v>
      </c>
      <c r="O21" s="33">
        <v>15.5</v>
      </c>
      <c r="P21" s="33">
        <v>9.48</v>
      </c>
      <c r="Q21" s="33">
        <v>44.5</v>
      </c>
      <c r="R21" s="34">
        <v>1.49</v>
      </c>
      <c r="S21" s="48">
        <v>20.044142155758749</v>
      </c>
      <c r="T21" s="15">
        <v>42512</v>
      </c>
      <c r="U21" s="15">
        <v>42539</v>
      </c>
      <c r="V21" s="22">
        <v>5</v>
      </c>
      <c r="W21" s="17">
        <v>6</v>
      </c>
      <c r="X21" s="47">
        <v>5.5</v>
      </c>
      <c r="Y21" s="15"/>
      <c r="Z21" s="15"/>
      <c r="AA21" s="15">
        <v>42512</v>
      </c>
      <c r="AB21" s="15">
        <v>42539</v>
      </c>
      <c r="AC21" s="22">
        <v>5</v>
      </c>
      <c r="AD21" s="17">
        <v>6</v>
      </c>
      <c r="AE21" s="47">
        <v>5.5</v>
      </c>
      <c r="AF21" s="15"/>
      <c r="AG21" s="15"/>
      <c r="AH21" s="16">
        <v>1</v>
      </c>
      <c r="AI21" s="16">
        <v>0</v>
      </c>
      <c r="AJ21" s="16">
        <v>1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72</v>
      </c>
      <c r="AV21" s="16">
        <v>5</v>
      </c>
      <c r="AW21" s="16">
        <v>1</v>
      </c>
      <c r="AX21" s="16" t="s">
        <v>517</v>
      </c>
      <c r="AY21" s="16">
        <v>7</v>
      </c>
      <c r="AZ21" s="16">
        <v>15</v>
      </c>
      <c r="BA21" s="16">
        <v>1</v>
      </c>
      <c r="BB21" s="16">
        <v>1</v>
      </c>
      <c r="BC21" s="16">
        <v>1</v>
      </c>
      <c r="BD21" s="16" t="s">
        <v>517</v>
      </c>
      <c r="BE21" s="16">
        <v>15</v>
      </c>
      <c r="BF21" s="16">
        <v>7</v>
      </c>
      <c r="BG21" s="16">
        <v>1</v>
      </c>
      <c r="BH21" s="16">
        <v>0</v>
      </c>
      <c r="BI21" s="16">
        <v>1</v>
      </c>
      <c r="BJ21" s="16" t="s">
        <v>517</v>
      </c>
      <c r="BK21" s="16">
        <v>15</v>
      </c>
      <c r="BL21" s="16">
        <v>7</v>
      </c>
      <c r="BM21" s="16">
        <v>1</v>
      </c>
      <c r="BN21" s="16">
        <v>0</v>
      </c>
      <c r="BO21" s="16"/>
      <c r="BP21" s="16"/>
      <c r="BQ21" s="16"/>
      <c r="BR21" s="16">
        <v>0</v>
      </c>
      <c r="BS21" s="16"/>
      <c r="BT21" s="16"/>
      <c r="BU21" s="16"/>
      <c r="BV21" s="16">
        <v>0</v>
      </c>
      <c r="BW21" s="16"/>
      <c r="BX21" s="16"/>
      <c r="BY21" s="16"/>
      <c r="BZ21" s="16">
        <v>0</v>
      </c>
      <c r="CA21" s="16"/>
      <c r="CB21" s="16"/>
      <c r="CC21" s="16"/>
      <c r="CD21" s="16">
        <v>0</v>
      </c>
      <c r="CE21" s="16"/>
      <c r="CF21" s="16"/>
      <c r="CG21" s="16"/>
      <c r="CH21" s="16">
        <v>1</v>
      </c>
      <c r="CI21" s="16">
        <v>21</v>
      </c>
      <c r="CJ21" s="16">
        <v>7</v>
      </c>
      <c r="CK21" s="16">
        <v>15</v>
      </c>
      <c r="CL21" s="16">
        <v>1</v>
      </c>
      <c r="CM21" s="16">
        <v>1</v>
      </c>
      <c r="CN21" s="16">
        <v>1</v>
      </c>
      <c r="CO21" s="16">
        <v>21</v>
      </c>
      <c r="CP21" s="16">
        <v>0</v>
      </c>
      <c r="CQ21" s="16">
        <v>0</v>
      </c>
      <c r="CR21" s="16">
        <v>0</v>
      </c>
      <c r="CS21" s="16"/>
      <c r="CT21" s="16"/>
      <c r="CU21" s="16"/>
      <c r="CV21" s="62">
        <v>1</v>
      </c>
      <c r="CW21" s="63">
        <v>0</v>
      </c>
      <c r="CX21" s="62"/>
      <c r="CY21" s="62"/>
      <c r="CZ21" s="63">
        <v>12</v>
      </c>
      <c r="DA21" s="62">
        <v>7</v>
      </c>
      <c r="DB21" s="62">
        <v>46</v>
      </c>
      <c r="DC21" s="62">
        <v>50</v>
      </c>
      <c r="DD21" s="69">
        <v>42526.979166666664</v>
      </c>
      <c r="DE21" s="69">
        <v>42527.291666666664</v>
      </c>
      <c r="DF21" s="59">
        <v>0.3125</v>
      </c>
      <c r="DG21" s="6">
        <v>7</v>
      </c>
      <c r="DH21" s="35">
        <v>30</v>
      </c>
      <c r="DI21" s="91">
        <v>7.5</v>
      </c>
      <c r="DJ21" s="22">
        <v>0</v>
      </c>
      <c r="DK21" s="22">
        <v>8</v>
      </c>
      <c r="DL21" s="71">
        <v>42520.979166666664</v>
      </c>
      <c r="DM21" s="71">
        <v>42521.333333333336</v>
      </c>
      <c r="DN21" s="59">
        <v>0.35416666667151731</v>
      </c>
      <c r="DO21" s="22">
        <v>8</v>
      </c>
      <c r="DP21" s="22">
        <v>30</v>
      </c>
      <c r="DQ21" s="6">
        <v>8.5</v>
      </c>
      <c r="DR21" s="33">
        <v>0</v>
      </c>
      <c r="DS21" s="33">
        <v>8</v>
      </c>
      <c r="DT21" s="33">
        <v>1.5</v>
      </c>
      <c r="DU21" s="33">
        <v>3</v>
      </c>
      <c r="DV21" s="33">
        <v>7</v>
      </c>
      <c r="DW21" s="22">
        <v>10</v>
      </c>
      <c r="DX21" s="22">
        <v>3</v>
      </c>
      <c r="DY21" s="22">
        <v>2</v>
      </c>
      <c r="DZ21" s="22">
        <v>7</v>
      </c>
      <c r="EA21" s="22">
        <v>0</v>
      </c>
      <c r="EB21" s="62">
        <v>18</v>
      </c>
      <c r="EC21" s="62" t="s">
        <v>267</v>
      </c>
      <c r="ED21" s="29">
        <v>6</v>
      </c>
      <c r="EE21" s="66">
        <v>138</v>
      </c>
      <c r="EF21" s="29"/>
      <c r="EG21" s="29"/>
      <c r="EH21" s="29"/>
      <c r="EI21" s="29">
        <v>1</v>
      </c>
      <c r="EJ21" s="29">
        <v>7</v>
      </c>
      <c r="EK21" s="29">
        <v>5</v>
      </c>
      <c r="EL21" s="29">
        <v>0</v>
      </c>
      <c r="EM21" s="6">
        <v>5</v>
      </c>
      <c r="EN21" s="36">
        <v>21</v>
      </c>
      <c r="EO21" s="36"/>
      <c r="EP21" s="36"/>
      <c r="EQ21" s="36"/>
      <c r="ER21" s="36">
        <v>0</v>
      </c>
      <c r="ES21" s="36"/>
      <c r="ET21" s="36">
        <v>9</v>
      </c>
      <c r="EU21" s="36"/>
      <c r="EV21" s="36">
        <v>4</v>
      </c>
      <c r="EW21" s="36"/>
      <c r="EX21" s="36">
        <v>13</v>
      </c>
      <c r="EY21" s="36"/>
      <c r="EZ21" s="96" t="s">
        <v>79</v>
      </c>
      <c r="FA21" s="36" t="s">
        <v>324</v>
      </c>
      <c r="FB21" s="36"/>
      <c r="FC21" s="2">
        <v>0.3968253968253968</v>
      </c>
      <c r="FD21" s="2">
        <v>29.563492063492063</v>
      </c>
      <c r="FE21" s="117">
        <v>70.039682539682545</v>
      </c>
      <c r="FF21" s="2">
        <v>0.99206349206349209</v>
      </c>
      <c r="FG21" s="2">
        <v>26.984126984126984</v>
      </c>
      <c r="FH21" s="117">
        <v>72.023809523809518</v>
      </c>
      <c r="FI21" s="2">
        <v>0.99206349206349209</v>
      </c>
      <c r="FJ21" s="2">
        <v>28.769841269841269</v>
      </c>
      <c r="FK21" s="117">
        <v>70.238095238095241</v>
      </c>
      <c r="FL21" s="2">
        <v>0.99206349206349209</v>
      </c>
      <c r="FM21" s="2">
        <v>28.769841269841269</v>
      </c>
      <c r="FN21" s="117">
        <v>70.238095238095241</v>
      </c>
      <c r="FO21" s="117">
        <v>0.19841269841269593</v>
      </c>
      <c r="FP21" s="117">
        <v>1.9841269841269735</v>
      </c>
      <c r="FQ21" s="117">
        <v>-1.7857142857142776</v>
      </c>
      <c r="FR21" s="117">
        <v>0</v>
      </c>
      <c r="FS21" s="115">
        <v>432.46</v>
      </c>
      <c r="FT21" s="118">
        <v>442.13</v>
      </c>
      <c r="FU21" s="115">
        <v>432.1</v>
      </c>
      <c r="FV21" s="118">
        <v>434.61</v>
      </c>
      <c r="FW21" s="115">
        <v>430.48</v>
      </c>
      <c r="FX21" s="118">
        <v>439.04</v>
      </c>
      <c r="FY21" s="115">
        <v>409.23</v>
      </c>
      <c r="FZ21" s="118">
        <v>437.51</v>
      </c>
      <c r="GA21">
        <v>631.25643059490085</v>
      </c>
      <c r="GB21">
        <v>603.42545454545461</v>
      </c>
      <c r="GC21">
        <v>625.07389830508475</v>
      </c>
      <c r="GD21">
        <v>622.89559322033892</v>
      </c>
    </row>
  </sheetData>
  <sortState xmlns:xlrd2="http://schemas.microsoft.com/office/spreadsheetml/2017/richdata2" ref="E2:FZ4">
    <sortCondition ref="DA1"/>
  </sortState>
  <hyperlinks>
    <hyperlink ref="N2" r:id="rId1" xr:uid="{00000000-0004-0000-0100-000000000000}"/>
    <hyperlink ref="N3" r:id="rId2" xr:uid="{00000000-0004-0000-0100-000001000000}"/>
    <hyperlink ref="N4" r:id="rId3" xr:uid="{00000000-0004-0000-0100-000002000000}"/>
    <hyperlink ref="N5" r:id="rId4" xr:uid="{00000000-0004-0000-0100-000003000000}"/>
    <hyperlink ref="N6" r:id="rId5" xr:uid="{00000000-0004-0000-0100-000004000000}"/>
    <hyperlink ref="N7" r:id="rId6" xr:uid="{00000000-0004-0000-0100-000005000000}"/>
    <hyperlink ref="N8" r:id="rId7" xr:uid="{00000000-0004-0000-0100-000006000000}"/>
    <hyperlink ref="N9" r:id="rId8" xr:uid="{00000000-0004-0000-0100-000007000000}"/>
    <hyperlink ref="N10" r:id="rId9" xr:uid="{00000000-0004-0000-0100-000008000000}"/>
    <hyperlink ref="N11" r:id="rId10" xr:uid="{00000000-0004-0000-0100-000009000000}"/>
    <hyperlink ref="N12" r:id="rId11" xr:uid="{00000000-0004-0000-0100-00000A000000}"/>
    <hyperlink ref="N13" r:id="rId12" xr:uid="{00000000-0004-0000-0100-00000B000000}"/>
    <hyperlink ref="N14" r:id="rId13" xr:uid="{00000000-0004-0000-0100-00000C000000}"/>
    <hyperlink ref="N15" r:id="rId14" xr:uid="{00000000-0004-0000-0100-00000D000000}"/>
    <hyperlink ref="N16" r:id="rId15" xr:uid="{00000000-0004-0000-0100-00000E000000}"/>
    <hyperlink ref="N17" r:id="rId16" xr:uid="{00000000-0004-0000-0100-00000F000000}"/>
    <hyperlink ref="N18" r:id="rId17" xr:uid="{00000000-0004-0000-0100-000010000000}"/>
    <hyperlink ref="N19" r:id="rId18" xr:uid="{00000000-0004-0000-0100-000011000000}"/>
    <hyperlink ref="N21" r:id="rId19" xr:uid="{00000000-0004-0000-0100-000012000000}"/>
  </hyperlinks>
  <pageMargins left="0.7" right="0.7" top="0.75" bottom="0.75" header="0.3" footer="0.3"/>
  <legacyDrawing r:id="rId2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D23"/>
  <sheetViews>
    <sheetView workbookViewId="0"/>
  </sheetViews>
  <sheetFormatPr baseColWidth="10" defaultColWidth="8.83203125" defaultRowHeight="15" x14ac:dyDescent="0.2"/>
  <sheetData>
    <row r="1" spans="1:186" x14ac:dyDescent="0.2">
      <c r="A1" s="24" t="s">
        <v>0</v>
      </c>
      <c r="B1" s="24" t="s">
        <v>1</v>
      </c>
      <c r="C1" s="27" t="s">
        <v>565</v>
      </c>
      <c r="D1" s="24"/>
      <c r="E1" s="24" t="s">
        <v>2</v>
      </c>
      <c r="F1" s="27" t="s">
        <v>320</v>
      </c>
      <c r="G1" s="27" t="s">
        <v>323</v>
      </c>
      <c r="H1" s="50" t="s">
        <v>3</v>
      </c>
      <c r="I1" s="24" t="s">
        <v>4</v>
      </c>
      <c r="J1" s="24" t="s">
        <v>5</v>
      </c>
      <c r="K1" s="51" t="s">
        <v>6</v>
      </c>
      <c r="L1" s="24" t="s">
        <v>7</v>
      </c>
      <c r="M1" s="24" t="s">
        <v>8</v>
      </c>
      <c r="N1" s="52" t="s">
        <v>9</v>
      </c>
      <c r="O1" s="26" t="s">
        <v>10</v>
      </c>
      <c r="P1" s="26" t="s">
        <v>11</v>
      </c>
      <c r="Q1" s="26" t="s">
        <v>12</v>
      </c>
      <c r="R1" s="53" t="s">
        <v>13</v>
      </c>
      <c r="S1" s="54" t="s">
        <v>14</v>
      </c>
      <c r="T1" s="21" t="s">
        <v>188</v>
      </c>
      <c r="U1" s="21" t="s">
        <v>189</v>
      </c>
      <c r="V1" s="26" t="s">
        <v>192</v>
      </c>
      <c r="W1" s="14" t="s">
        <v>193</v>
      </c>
      <c r="X1" s="1" t="s">
        <v>194</v>
      </c>
      <c r="Y1" s="14" t="s">
        <v>195</v>
      </c>
      <c r="Z1" s="14" t="s">
        <v>196</v>
      </c>
      <c r="AA1" s="21" t="s">
        <v>190</v>
      </c>
      <c r="AB1" s="21" t="s">
        <v>191</v>
      </c>
      <c r="AC1" s="26" t="s">
        <v>197</v>
      </c>
      <c r="AD1" s="14" t="s">
        <v>198</v>
      </c>
      <c r="AE1" s="1" t="s">
        <v>199</v>
      </c>
      <c r="AF1" s="14" t="s">
        <v>200</v>
      </c>
      <c r="AG1" s="14" t="s">
        <v>201</v>
      </c>
      <c r="AH1" s="14" t="s">
        <v>20</v>
      </c>
      <c r="AI1" s="14" t="s">
        <v>21</v>
      </c>
      <c r="AJ1" s="14" t="s">
        <v>22</v>
      </c>
      <c r="AK1" s="14" t="s">
        <v>23</v>
      </c>
      <c r="AL1" s="14" t="s">
        <v>24</v>
      </c>
      <c r="AM1" s="14" t="s">
        <v>25</v>
      </c>
      <c r="AN1" s="14" t="s">
        <v>26</v>
      </c>
      <c r="AO1" s="14" t="s">
        <v>27</v>
      </c>
      <c r="AP1" s="14" t="s">
        <v>28</v>
      </c>
      <c r="AQ1" s="14" t="s">
        <v>29</v>
      </c>
      <c r="AR1" s="14" t="s">
        <v>30</v>
      </c>
      <c r="AS1" s="14" t="s">
        <v>31</v>
      </c>
      <c r="AT1" s="14" t="s">
        <v>32</v>
      </c>
      <c r="AU1" s="14" t="s">
        <v>33</v>
      </c>
      <c r="AV1" s="14" t="s">
        <v>34</v>
      </c>
      <c r="AW1" s="5" t="s">
        <v>225</v>
      </c>
      <c r="AX1" s="8" t="s">
        <v>226</v>
      </c>
      <c r="AY1" s="5" t="s">
        <v>227</v>
      </c>
      <c r="AZ1" s="5" t="s">
        <v>228</v>
      </c>
      <c r="BA1" s="5" t="s">
        <v>260</v>
      </c>
      <c r="BB1" s="5" t="s">
        <v>229</v>
      </c>
      <c r="BC1" s="5" t="s">
        <v>35</v>
      </c>
      <c r="BD1" s="8" t="s">
        <v>230</v>
      </c>
      <c r="BE1" s="5" t="s">
        <v>231</v>
      </c>
      <c r="BF1" s="8" t="s">
        <v>232</v>
      </c>
      <c r="BG1" s="5" t="s">
        <v>259</v>
      </c>
      <c r="BH1" s="5" t="s">
        <v>276</v>
      </c>
      <c r="BI1" s="5" t="s">
        <v>37</v>
      </c>
      <c r="BJ1" s="8" t="s">
        <v>233</v>
      </c>
      <c r="BK1" s="5" t="s">
        <v>235</v>
      </c>
      <c r="BL1" s="8" t="s">
        <v>234</v>
      </c>
      <c r="BM1" s="5" t="s">
        <v>258</v>
      </c>
      <c r="BN1" s="5" t="s">
        <v>237</v>
      </c>
      <c r="BO1" s="5" t="s">
        <v>236</v>
      </c>
      <c r="BP1" s="5" t="s">
        <v>238</v>
      </c>
      <c r="BQ1" s="8" t="s">
        <v>239</v>
      </c>
      <c r="BR1" s="8" t="s">
        <v>41</v>
      </c>
      <c r="BS1" s="8" t="s">
        <v>518</v>
      </c>
      <c r="BT1" s="8" t="s">
        <v>519</v>
      </c>
      <c r="BU1" s="8" t="s">
        <v>520</v>
      </c>
      <c r="BV1" s="5" t="s">
        <v>43</v>
      </c>
      <c r="BW1" s="5" t="s">
        <v>240</v>
      </c>
      <c r="BX1" s="5" t="s">
        <v>241</v>
      </c>
      <c r="BY1" s="5" t="s">
        <v>242</v>
      </c>
      <c r="BZ1" s="5" t="s">
        <v>45</v>
      </c>
      <c r="CA1" s="5" t="s">
        <v>243</v>
      </c>
      <c r="CB1" s="5" t="s">
        <v>244</v>
      </c>
      <c r="CC1" s="5" t="s">
        <v>245</v>
      </c>
      <c r="CD1" s="5" t="s">
        <v>246</v>
      </c>
      <c r="CE1" s="5" t="s">
        <v>247</v>
      </c>
      <c r="CF1" s="5" t="s">
        <v>248</v>
      </c>
      <c r="CG1" s="5" t="s">
        <v>249</v>
      </c>
      <c r="CH1" s="5" t="s">
        <v>250</v>
      </c>
      <c r="CI1" s="5" t="s">
        <v>251</v>
      </c>
      <c r="CJ1" s="5" t="s">
        <v>252</v>
      </c>
      <c r="CK1" s="5" t="s">
        <v>253</v>
      </c>
      <c r="CL1" s="5" t="s">
        <v>277</v>
      </c>
      <c r="CM1" s="5" t="s">
        <v>254</v>
      </c>
      <c r="CN1" s="5" t="s">
        <v>255</v>
      </c>
      <c r="CO1" s="5" t="s">
        <v>256</v>
      </c>
      <c r="CP1" s="5" t="s">
        <v>257</v>
      </c>
      <c r="CQ1" s="5" t="s">
        <v>278</v>
      </c>
      <c r="CR1" s="5" t="s">
        <v>53</v>
      </c>
      <c r="CS1" s="5" t="s">
        <v>268</v>
      </c>
      <c r="CT1" s="5" t="s">
        <v>269</v>
      </c>
      <c r="CU1" s="5" t="s">
        <v>270</v>
      </c>
      <c r="CV1" s="24" t="s">
        <v>55</v>
      </c>
      <c r="CW1" s="24" t="s">
        <v>56</v>
      </c>
      <c r="CX1" s="24" t="s">
        <v>57</v>
      </c>
      <c r="CY1" s="24" t="s">
        <v>58</v>
      </c>
      <c r="CZ1" s="24" t="s">
        <v>59</v>
      </c>
      <c r="DA1" s="24" t="s">
        <v>60</v>
      </c>
      <c r="DB1" s="24" t="s">
        <v>61</v>
      </c>
      <c r="DC1" s="24" t="s">
        <v>62</v>
      </c>
      <c r="DD1" s="68" t="s">
        <v>202</v>
      </c>
      <c r="DE1" s="68" t="s">
        <v>203</v>
      </c>
      <c r="DF1" s="124" t="s">
        <v>204</v>
      </c>
      <c r="DG1" s="24" t="s">
        <v>205</v>
      </c>
      <c r="DH1" s="24" t="s">
        <v>206</v>
      </c>
      <c r="DI1" s="125" t="s">
        <v>207</v>
      </c>
      <c r="DJ1" s="25" t="s">
        <v>208</v>
      </c>
      <c r="DK1" s="25" t="s">
        <v>279</v>
      </c>
      <c r="DL1" s="68" t="s">
        <v>209</v>
      </c>
      <c r="DM1" s="68" t="s">
        <v>210</v>
      </c>
      <c r="DN1" s="124" t="s">
        <v>211</v>
      </c>
      <c r="DO1" s="24" t="s">
        <v>212</v>
      </c>
      <c r="DP1" s="24" t="s">
        <v>213</v>
      </c>
      <c r="DQ1" s="1" t="s">
        <v>214</v>
      </c>
      <c r="DR1" s="26" t="s">
        <v>215</v>
      </c>
      <c r="DS1" s="26" t="s">
        <v>280</v>
      </c>
      <c r="DT1" s="26" t="s">
        <v>261</v>
      </c>
      <c r="DU1" s="26" t="s">
        <v>216</v>
      </c>
      <c r="DV1" s="26" t="s">
        <v>217</v>
      </c>
      <c r="DW1" s="26" t="s">
        <v>218</v>
      </c>
      <c r="DX1" s="26" t="s">
        <v>219</v>
      </c>
      <c r="DY1" s="26" t="s">
        <v>220</v>
      </c>
      <c r="DZ1" s="26" t="s">
        <v>221</v>
      </c>
      <c r="EA1" s="26" t="s">
        <v>222</v>
      </c>
      <c r="EB1" s="24" t="s">
        <v>78</v>
      </c>
      <c r="EC1" s="24" t="s">
        <v>79</v>
      </c>
      <c r="ED1" s="24" t="s">
        <v>80</v>
      </c>
      <c r="EE1" s="51" t="s">
        <v>81</v>
      </c>
      <c r="EF1" s="24" t="s">
        <v>82</v>
      </c>
      <c r="EG1" s="24" t="s">
        <v>83</v>
      </c>
      <c r="EH1" s="24" t="s">
        <v>84</v>
      </c>
      <c r="EI1" s="24" t="s">
        <v>85</v>
      </c>
      <c r="EJ1" s="24" t="s">
        <v>86</v>
      </c>
      <c r="EK1" s="24" t="s">
        <v>87</v>
      </c>
      <c r="EL1" s="24" t="s">
        <v>185</v>
      </c>
      <c r="EM1" s="26" t="s">
        <v>186</v>
      </c>
      <c r="EN1" s="126" t="s">
        <v>88</v>
      </c>
      <c r="EO1" s="127" t="s">
        <v>286</v>
      </c>
      <c r="EP1" s="127" t="s">
        <v>287</v>
      </c>
      <c r="EQ1" s="127" t="s">
        <v>288</v>
      </c>
      <c r="ER1" s="128" t="s">
        <v>289</v>
      </c>
      <c r="ES1" s="27" t="s">
        <v>223</v>
      </c>
      <c r="ET1" s="27" t="s">
        <v>294</v>
      </c>
      <c r="EU1" s="27" t="s">
        <v>295</v>
      </c>
      <c r="EV1" s="27" t="s">
        <v>296</v>
      </c>
      <c r="EW1" s="27" t="s">
        <v>297</v>
      </c>
      <c r="EX1" s="27" t="s">
        <v>298</v>
      </c>
      <c r="EY1" s="27" t="s">
        <v>299</v>
      </c>
      <c r="EZ1" s="27" t="s">
        <v>320</v>
      </c>
      <c r="FA1" s="27" t="s">
        <v>323</v>
      </c>
      <c r="FB1" s="27" t="s">
        <v>333</v>
      </c>
      <c r="FC1" s="114" t="s">
        <v>549</v>
      </c>
      <c r="FD1" s="114" t="s">
        <v>550</v>
      </c>
      <c r="FE1" s="117" t="s">
        <v>551</v>
      </c>
      <c r="FF1" s="114" t="s">
        <v>552</v>
      </c>
      <c r="FG1" s="114" t="s">
        <v>553</v>
      </c>
      <c r="FH1" s="117" t="s">
        <v>554</v>
      </c>
      <c r="FI1" s="114" t="s">
        <v>555</v>
      </c>
      <c r="FJ1" s="114" t="s">
        <v>556</v>
      </c>
      <c r="FK1" s="117" t="s">
        <v>557</v>
      </c>
      <c r="FL1" s="114" t="s">
        <v>558</v>
      </c>
      <c r="FM1" s="114" t="s">
        <v>559</v>
      </c>
      <c r="FN1" s="117" t="s">
        <v>560</v>
      </c>
      <c r="FO1" s="114" t="s">
        <v>541</v>
      </c>
      <c r="FP1" s="117" t="s">
        <v>542</v>
      </c>
      <c r="FQ1" s="114" t="s">
        <v>543</v>
      </c>
      <c r="FR1" s="117" t="s">
        <v>544</v>
      </c>
      <c r="FS1" s="114" t="s">
        <v>545</v>
      </c>
      <c r="FT1" s="117" t="s">
        <v>546</v>
      </c>
      <c r="FU1" s="114" t="s">
        <v>547</v>
      </c>
      <c r="FV1" s="117" t="s">
        <v>548</v>
      </c>
      <c r="FW1" s="111" t="s">
        <v>561</v>
      </c>
      <c r="FX1" s="129" t="s">
        <v>562</v>
      </c>
      <c r="FY1" s="111" t="s">
        <v>564</v>
      </c>
      <c r="FZ1" s="129" t="s">
        <v>563</v>
      </c>
    </row>
    <row r="2" spans="1:186" x14ac:dyDescent="0.2">
      <c r="A2" s="28" t="s">
        <v>187</v>
      </c>
      <c r="B2" s="29">
        <v>1004</v>
      </c>
      <c r="C2">
        <v>1</v>
      </c>
      <c r="D2" s="29">
        <v>0</v>
      </c>
      <c r="E2" s="29"/>
      <c r="F2" s="36"/>
      <c r="G2" s="36"/>
      <c r="H2" s="30" t="s">
        <v>471</v>
      </c>
      <c r="I2" s="29">
        <v>1</v>
      </c>
      <c r="J2" s="29">
        <v>20</v>
      </c>
      <c r="K2" s="31">
        <v>34797</v>
      </c>
      <c r="L2" s="31" t="s">
        <v>472</v>
      </c>
      <c r="M2" s="56" t="s">
        <v>473</v>
      </c>
      <c r="N2" s="67" t="s">
        <v>474</v>
      </c>
      <c r="O2" s="33">
        <v>13.5</v>
      </c>
      <c r="P2" s="33">
        <v>8.6300000000000008</v>
      </c>
      <c r="Q2" s="33">
        <v>64</v>
      </c>
      <c r="R2" s="34">
        <v>1.75</v>
      </c>
      <c r="S2" s="48">
        <v>20.897959183673468</v>
      </c>
      <c r="T2" s="15"/>
      <c r="U2" s="15"/>
      <c r="V2" s="22"/>
      <c r="W2" s="17"/>
      <c r="X2" s="47" t="e">
        <v>#DIV/0!</v>
      </c>
      <c r="Y2" s="15"/>
      <c r="Z2" s="15"/>
      <c r="AA2" s="15"/>
      <c r="AB2" s="15"/>
      <c r="AC2" s="22"/>
      <c r="AD2" s="17"/>
      <c r="AE2" s="47" t="e">
        <v>#DIV/0!</v>
      </c>
      <c r="AF2" s="15"/>
      <c r="AG2" s="15"/>
      <c r="AH2" s="16">
        <v>0</v>
      </c>
      <c r="AI2" s="16">
        <v>0</v>
      </c>
      <c r="AJ2" s="16">
        <v>0</v>
      </c>
      <c r="AK2" s="16">
        <v>0</v>
      </c>
      <c r="AL2" s="16">
        <v>0</v>
      </c>
      <c r="AM2" s="16">
        <v>0</v>
      </c>
      <c r="AN2" s="16">
        <v>0</v>
      </c>
      <c r="AO2" s="16">
        <v>0</v>
      </c>
      <c r="AP2" s="16">
        <v>0</v>
      </c>
      <c r="AQ2" s="16">
        <v>0</v>
      </c>
      <c r="AR2" s="16">
        <v>0</v>
      </c>
      <c r="AS2" s="16">
        <v>0</v>
      </c>
      <c r="AT2" s="16">
        <v>0</v>
      </c>
      <c r="AU2" s="16">
        <v>75</v>
      </c>
      <c r="AV2" s="16">
        <v>6</v>
      </c>
      <c r="AW2" s="16"/>
      <c r="AX2" s="16"/>
      <c r="AY2" s="16"/>
      <c r="AZ2" s="16"/>
      <c r="BA2" s="16"/>
      <c r="BB2" s="16"/>
      <c r="BC2" s="16">
        <v>1</v>
      </c>
      <c r="BD2" s="103"/>
      <c r="BE2" s="16">
        <v>15</v>
      </c>
      <c r="BF2" s="16">
        <v>0</v>
      </c>
      <c r="BG2" s="16">
        <v>0</v>
      </c>
      <c r="BH2" s="16">
        <v>0</v>
      </c>
      <c r="BI2" s="16">
        <v>1</v>
      </c>
      <c r="BJ2" s="103">
        <v>4</v>
      </c>
      <c r="BK2" s="16">
        <v>16</v>
      </c>
      <c r="BL2" s="103">
        <v>3</v>
      </c>
      <c r="BM2" s="16">
        <v>0</v>
      </c>
      <c r="BN2" s="16">
        <v>0</v>
      </c>
      <c r="BO2" s="16"/>
      <c r="BP2" s="16"/>
      <c r="BQ2" s="16"/>
      <c r="BR2" s="16">
        <v>0</v>
      </c>
      <c r="BS2" s="16"/>
      <c r="BT2" s="16"/>
      <c r="BU2" s="16"/>
      <c r="BV2" s="16">
        <v>0</v>
      </c>
      <c r="BW2" s="16"/>
      <c r="BX2" s="16"/>
      <c r="BY2" s="16"/>
      <c r="BZ2" s="16">
        <v>0</v>
      </c>
      <c r="CA2" s="16"/>
      <c r="CB2" s="16"/>
      <c r="CC2" s="16"/>
      <c r="CD2" s="16">
        <v>0</v>
      </c>
      <c r="CE2" s="16"/>
      <c r="CF2" s="16"/>
      <c r="CG2" s="16"/>
      <c r="CH2" s="16">
        <v>0</v>
      </c>
      <c r="CI2" s="16"/>
      <c r="CJ2" s="16"/>
      <c r="CK2" s="16"/>
      <c r="CL2" s="16"/>
      <c r="CM2" s="16">
        <v>0</v>
      </c>
      <c r="CN2" s="16"/>
      <c r="CO2" s="16"/>
      <c r="CP2" s="16"/>
      <c r="CQ2" s="16"/>
      <c r="CR2" s="16">
        <v>0</v>
      </c>
      <c r="CS2" s="16"/>
      <c r="CT2" s="16"/>
      <c r="CU2" s="16"/>
      <c r="CV2" s="62"/>
      <c r="CW2" s="63"/>
      <c r="CX2" s="62">
        <v>0</v>
      </c>
      <c r="CY2" s="62"/>
      <c r="CZ2" s="63">
        <v>9</v>
      </c>
      <c r="DA2" s="62">
        <v>9</v>
      </c>
      <c r="DB2" s="62">
        <v>43</v>
      </c>
      <c r="DC2" s="62">
        <v>25</v>
      </c>
      <c r="DD2" s="69">
        <v>42157</v>
      </c>
      <c r="DE2" s="69">
        <v>42157.28125</v>
      </c>
      <c r="DF2" s="59">
        <v>0.28125</v>
      </c>
      <c r="DG2" s="6">
        <v>6</v>
      </c>
      <c r="DH2" s="35">
        <v>45</v>
      </c>
      <c r="DI2" s="6">
        <v>6.75</v>
      </c>
      <c r="DJ2" s="22">
        <v>1</v>
      </c>
      <c r="DK2" s="22">
        <v>8</v>
      </c>
      <c r="DL2" s="71">
        <v>42159</v>
      </c>
      <c r="DM2" s="71">
        <v>42159.322916666664</v>
      </c>
      <c r="DN2" s="59">
        <v>0.32291666666424135</v>
      </c>
      <c r="DO2" s="22">
        <v>4</v>
      </c>
      <c r="DP2" s="22">
        <v>45</v>
      </c>
      <c r="DQ2" s="6">
        <v>4.75</v>
      </c>
      <c r="DR2" s="33">
        <v>1</v>
      </c>
      <c r="DS2" s="33">
        <v>9</v>
      </c>
      <c r="DT2" s="33">
        <v>2</v>
      </c>
      <c r="DU2" s="33">
        <v>3.5</v>
      </c>
      <c r="DV2" s="33">
        <v>5</v>
      </c>
      <c r="DW2" s="22">
        <v>2</v>
      </c>
      <c r="DX2" s="22">
        <v>3</v>
      </c>
      <c r="DY2" s="22">
        <v>2.5</v>
      </c>
      <c r="DZ2" s="22">
        <v>4</v>
      </c>
      <c r="EA2" s="22">
        <v>5</v>
      </c>
      <c r="EB2" s="62">
        <v>12</v>
      </c>
      <c r="EC2" s="62" t="s">
        <v>285</v>
      </c>
      <c r="ED2" s="29">
        <v>7</v>
      </c>
      <c r="EE2" s="66">
        <v>98</v>
      </c>
      <c r="EF2" s="29"/>
      <c r="EG2" s="29"/>
      <c r="EH2" s="29"/>
      <c r="EI2" s="29">
        <v>1</v>
      </c>
      <c r="EJ2" s="29">
        <v>7</v>
      </c>
      <c r="EK2" s="29">
        <v>5</v>
      </c>
      <c r="EL2" s="29">
        <v>0</v>
      </c>
      <c r="EM2" s="6">
        <v>5</v>
      </c>
      <c r="EN2" s="36">
        <v>22</v>
      </c>
      <c r="EO2" s="36"/>
      <c r="EP2" s="36"/>
      <c r="EQ2" s="36"/>
      <c r="ER2" s="36">
        <v>0</v>
      </c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2">
        <v>0.79365079365079361</v>
      </c>
      <c r="FD2" s="2">
        <v>10.714285714285714</v>
      </c>
      <c r="FE2" s="117">
        <v>88.492063492063494</v>
      </c>
      <c r="FF2" s="2">
        <v>0.79365079365079361</v>
      </c>
      <c r="FG2" s="2">
        <v>13.888888888888889</v>
      </c>
      <c r="FH2" s="117">
        <v>85.317460317460316</v>
      </c>
      <c r="FI2" s="2">
        <v>0.1984126984126984</v>
      </c>
      <c r="FJ2" s="2">
        <v>10.119047619047619</v>
      </c>
      <c r="FK2" s="117">
        <v>89.682539682539684</v>
      </c>
      <c r="FL2" s="2">
        <v>0.59523809523809523</v>
      </c>
      <c r="FM2" s="2">
        <v>16.468253968253968</v>
      </c>
      <c r="FN2" s="117">
        <v>82.936507936507937</v>
      </c>
      <c r="FO2" s="117">
        <v>1.1904761904761898</v>
      </c>
      <c r="FP2" s="117">
        <v>-3.1746031746031775</v>
      </c>
      <c r="FQ2" s="117">
        <v>-2.3809523809523796</v>
      </c>
      <c r="FR2" s="117">
        <v>-6.7460317460317469</v>
      </c>
      <c r="FS2" s="115">
        <v>474.13</v>
      </c>
      <c r="FT2" s="118">
        <v>471.09</v>
      </c>
      <c r="FU2" s="115">
        <v>457.7</v>
      </c>
      <c r="FV2" s="118">
        <v>459.93</v>
      </c>
      <c r="FW2" s="115">
        <v>475.41</v>
      </c>
      <c r="FX2" s="118">
        <v>467.81</v>
      </c>
      <c r="FY2" s="115">
        <v>471.52</v>
      </c>
      <c r="FZ2" s="118">
        <v>452.14</v>
      </c>
      <c r="GA2">
        <v>532.35282511210767</v>
      </c>
      <c r="GB2">
        <v>539.08074418604656</v>
      </c>
      <c r="GC2">
        <v>521.62884955752213</v>
      </c>
      <c r="GD2">
        <v>545.16401913875598</v>
      </c>
    </row>
    <row r="3" spans="1:186" x14ac:dyDescent="0.2">
      <c r="A3" s="28" t="s">
        <v>187</v>
      </c>
      <c r="B3" s="29">
        <v>1013</v>
      </c>
      <c r="C3">
        <v>1</v>
      </c>
      <c r="D3" s="29">
        <v>0</v>
      </c>
      <c r="E3" s="29" t="s">
        <v>310</v>
      </c>
      <c r="F3" s="36"/>
      <c r="G3" s="36" t="s">
        <v>321</v>
      </c>
      <c r="H3" s="30" t="s">
        <v>501</v>
      </c>
      <c r="I3" s="29">
        <v>1</v>
      </c>
      <c r="J3" s="29">
        <v>20</v>
      </c>
      <c r="K3" s="31">
        <v>34877</v>
      </c>
      <c r="L3" s="29" t="s">
        <v>502</v>
      </c>
      <c r="M3" s="56" t="s">
        <v>503</v>
      </c>
      <c r="N3" s="67" t="s">
        <v>504</v>
      </c>
      <c r="O3" s="33">
        <v>14</v>
      </c>
      <c r="P3" s="100"/>
      <c r="Q3" s="33">
        <v>56</v>
      </c>
      <c r="R3" s="34">
        <v>1.72</v>
      </c>
      <c r="S3" s="48">
        <v>18.92915089237426</v>
      </c>
      <c r="T3" s="15"/>
      <c r="U3" s="15"/>
      <c r="V3" s="22"/>
      <c r="W3" s="17"/>
      <c r="X3" s="47" t="e">
        <v>#DIV/0!</v>
      </c>
      <c r="Y3" s="15"/>
      <c r="Z3" s="15"/>
      <c r="AA3" s="15"/>
      <c r="AB3" s="15"/>
      <c r="AC3" s="22"/>
      <c r="AD3" s="17"/>
      <c r="AE3" s="47" t="e">
        <v>#DIV/0!</v>
      </c>
      <c r="AF3" s="15"/>
      <c r="AG3" s="15"/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90.4</v>
      </c>
      <c r="AV3" s="16">
        <v>3</v>
      </c>
      <c r="AW3" s="16"/>
      <c r="AX3" s="16"/>
      <c r="AY3" s="16"/>
      <c r="AZ3" s="16"/>
      <c r="BA3" s="16"/>
      <c r="BB3" s="16"/>
      <c r="BC3" s="16">
        <v>1</v>
      </c>
      <c r="BD3" s="103" t="s">
        <v>517</v>
      </c>
      <c r="BE3" s="16">
        <v>17</v>
      </c>
      <c r="BF3" s="16">
        <v>3</v>
      </c>
      <c r="BG3" s="16">
        <v>1</v>
      </c>
      <c r="BH3" s="16">
        <v>0</v>
      </c>
      <c r="BI3" s="16">
        <v>1</v>
      </c>
      <c r="BJ3" s="103" t="s">
        <v>517</v>
      </c>
      <c r="BK3" s="16">
        <v>6</v>
      </c>
      <c r="BL3" s="103">
        <v>3</v>
      </c>
      <c r="BM3" s="16">
        <v>1</v>
      </c>
      <c r="BN3" s="16">
        <v>0</v>
      </c>
      <c r="BO3" s="16"/>
      <c r="BP3" s="16"/>
      <c r="BQ3" s="16"/>
      <c r="BR3" s="16">
        <v>0</v>
      </c>
      <c r="BS3" s="16"/>
      <c r="BT3" s="16"/>
      <c r="BU3" s="16"/>
      <c r="BV3" s="16">
        <v>0</v>
      </c>
      <c r="BW3" s="16"/>
      <c r="BX3" s="16"/>
      <c r="BY3" s="16"/>
      <c r="BZ3" s="16">
        <v>0</v>
      </c>
      <c r="CA3" s="16"/>
      <c r="CB3" s="16"/>
      <c r="CC3" s="16"/>
      <c r="CD3" s="16">
        <v>0</v>
      </c>
      <c r="CE3" s="16"/>
      <c r="CF3" s="16"/>
      <c r="CG3" s="16"/>
      <c r="CH3" s="16">
        <v>0</v>
      </c>
      <c r="CI3" s="16"/>
      <c r="CJ3" s="16"/>
      <c r="CK3" s="16"/>
      <c r="CL3" s="16"/>
      <c r="CM3" s="16">
        <v>1</v>
      </c>
      <c r="CN3" s="16">
        <v>2</v>
      </c>
      <c r="CO3" s="16">
        <v>19</v>
      </c>
      <c r="CP3" s="16">
        <v>0</v>
      </c>
      <c r="CQ3" s="16">
        <v>1</v>
      </c>
      <c r="CR3" s="16">
        <v>0</v>
      </c>
      <c r="CS3" s="16"/>
      <c r="CT3" s="16"/>
      <c r="CU3" s="16"/>
      <c r="CV3" s="62">
        <v>0</v>
      </c>
      <c r="CW3" s="63">
        <v>0</v>
      </c>
      <c r="CX3" s="62">
        <v>0</v>
      </c>
      <c r="CY3" s="62"/>
      <c r="CZ3" s="63">
        <v>19</v>
      </c>
      <c r="DA3" s="62">
        <v>15</v>
      </c>
      <c r="DB3" s="62">
        <v>42</v>
      </c>
      <c r="DC3" s="62">
        <v>25</v>
      </c>
      <c r="DD3" s="69">
        <v>42264.958333333336</v>
      </c>
      <c r="DE3" s="69">
        <v>42265.229166666664</v>
      </c>
      <c r="DF3" s="59">
        <v>0.27083333332848269</v>
      </c>
      <c r="DG3" s="6">
        <v>6</v>
      </c>
      <c r="DH3" s="35">
        <v>30</v>
      </c>
      <c r="DI3" s="6">
        <v>6.5</v>
      </c>
      <c r="DJ3" s="22">
        <v>1</v>
      </c>
      <c r="DK3" s="22">
        <v>6.5</v>
      </c>
      <c r="DL3" s="71">
        <v>42248.940972222219</v>
      </c>
      <c r="DM3" s="71">
        <v>42249.222222222219</v>
      </c>
      <c r="DN3" s="59">
        <v>0.28125</v>
      </c>
      <c r="DO3" s="22">
        <v>6</v>
      </c>
      <c r="DP3" s="22">
        <v>45</v>
      </c>
      <c r="DQ3" s="6">
        <v>6.75</v>
      </c>
      <c r="DR3" s="33">
        <v>1</v>
      </c>
      <c r="DS3" s="33">
        <v>6</v>
      </c>
      <c r="DT3" s="33">
        <v>4</v>
      </c>
      <c r="DU3" s="33">
        <v>1</v>
      </c>
      <c r="DV3" s="33">
        <v>8.5</v>
      </c>
      <c r="DW3" s="22">
        <v>9</v>
      </c>
      <c r="DX3" s="22">
        <v>4</v>
      </c>
      <c r="DY3" s="22">
        <v>1</v>
      </c>
      <c r="DZ3" s="22">
        <v>8</v>
      </c>
      <c r="EA3" s="22">
        <v>1</v>
      </c>
      <c r="EB3" s="62">
        <v>17</v>
      </c>
      <c r="EC3" s="62" t="s">
        <v>285</v>
      </c>
      <c r="ED3" s="29">
        <v>9</v>
      </c>
      <c r="EE3" s="66">
        <v>132</v>
      </c>
      <c r="EF3" s="29"/>
      <c r="EG3" s="29"/>
      <c r="EH3" s="29"/>
      <c r="EI3" s="29">
        <v>0</v>
      </c>
      <c r="EJ3" s="29"/>
      <c r="EK3" s="29"/>
      <c r="EL3" s="29"/>
      <c r="EM3" s="6">
        <v>0</v>
      </c>
      <c r="EN3" s="36">
        <v>35</v>
      </c>
      <c r="EO3" s="36"/>
      <c r="EP3" s="36"/>
      <c r="EQ3" s="36"/>
      <c r="ER3" s="36">
        <v>0</v>
      </c>
      <c r="ES3" s="36"/>
      <c r="ET3" s="36"/>
      <c r="EU3" s="36"/>
      <c r="EV3" s="36"/>
      <c r="EW3" s="36"/>
      <c r="EX3" s="36"/>
      <c r="EY3" s="36"/>
      <c r="EZ3" s="36"/>
      <c r="FA3" s="36" t="s">
        <v>321</v>
      </c>
      <c r="FB3" s="36"/>
      <c r="FC3" s="2">
        <v>0.3968253968253968</v>
      </c>
      <c r="FD3" s="2">
        <v>4.5634920634920633</v>
      </c>
      <c r="FE3" s="117">
        <v>95.039682539682545</v>
      </c>
      <c r="FF3" s="2">
        <v>0</v>
      </c>
      <c r="FG3" s="2">
        <v>5.3571428571428568</v>
      </c>
      <c r="FH3" s="117">
        <v>94.642857142857139</v>
      </c>
      <c r="FI3" s="2">
        <v>0.79365079365079361</v>
      </c>
      <c r="FJ3" s="2">
        <v>6.3492063492063489</v>
      </c>
      <c r="FK3" s="117">
        <v>92.857142857142861</v>
      </c>
      <c r="FL3" s="2">
        <v>0</v>
      </c>
      <c r="FM3" s="2">
        <v>5.753968253968254</v>
      </c>
      <c r="FN3" s="117">
        <v>94.246031746031747</v>
      </c>
      <c r="FO3" s="117">
        <v>-2.1825396825396837</v>
      </c>
      <c r="FP3" s="117">
        <v>-0.39682539682540607</v>
      </c>
      <c r="FQ3" s="117">
        <v>-0.39682539682539186</v>
      </c>
      <c r="FR3" s="117">
        <v>1.3888888888888857</v>
      </c>
      <c r="FS3" s="115">
        <v>422.61</v>
      </c>
      <c r="FT3" s="118">
        <v>445.02</v>
      </c>
      <c r="FU3" s="115">
        <v>443.07</v>
      </c>
      <c r="FV3" s="118">
        <v>454.27</v>
      </c>
      <c r="FW3" s="115">
        <v>458.56</v>
      </c>
      <c r="FX3" s="118">
        <v>447.12</v>
      </c>
      <c r="FY3" s="115">
        <v>448.69</v>
      </c>
      <c r="FZ3" s="118">
        <v>452.03</v>
      </c>
      <c r="GA3">
        <v>468.24651356993735</v>
      </c>
      <c r="GB3">
        <v>479.9833962264151</v>
      </c>
      <c r="GC3">
        <v>481.51384615384615</v>
      </c>
      <c r="GD3">
        <v>479.62762105263158</v>
      </c>
    </row>
    <row r="4" spans="1:186" x14ac:dyDescent="0.2">
      <c r="A4" s="28" t="s">
        <v>187</v>
      </c>
      <c r="B4" s="29">
        <v>1016</v>
      </c>
      <c r="C4">
        <v>1</v>
      </c>
      <c r="D4" s="29"/>
      <c r="E4" s="29" t="s">
        <v>308</v>
      </c>
      <c r="F4" s="36" t="s">
        <v>79</v>
      </c>
      <c r="G4" s="36" t="s">
        <v>321</v>
      </c>
      <c r="H4" s="30" t="s">
        <v>513</v>
      </c>
      <c r="I4" s="29">
        <v>1</v>
      </c>
      <c r="J4" s="29">
        <v>21</v>
      </c>
      <c r="K4" s="31">
        <v>34565</v>
      </c>
      <c r="L4" s="29" t="s">
        <v>514</v>
      </c>
      <c r="M4" s="56" t="s">
        <v>515</v>
      </c>
      <c r="N4" s="67" t="s">
        <v>516</v>
      </c>
      <c r="O4" s="33">
        <v>15</v>
      </c>
      <c r="P4" s="33">
        <v>9.3000000000000007</v>
      </c>
      <c r="Q4" s="33">
        <v>60</v>
      </c>
      <c r="R4" s="34">
        <v>1.74</v>
      </c>
      <c r="S4" s="48">
        <v>19.817677368212443</v>
      </c>
      <c r="T4" s="15"/>
      <c r="U4" s="15"/>
      <c r="V4" s="22"/>
      <c r="W4" s="17"/>
      <c r="X4" s="47" t="e">
        <v>#DIV/0!</v>
      </c>
      <c r="Y4" s="15"/>
      <c r="Z4" s="15"/>
      <c r="AA4" s="15"/>
      <c r="AB4" s="15"/>
      <c r="AC4" s="22"/>
      <c r="AD4" s="17"/>
      <c r="AE4" s="47" t="e">
        <v>#DIV/0!</v>
      </c>
      <c r="AF4" s="15"/>
      <c r="AG4" s="15"/>
      <c r="AH4" s="16">
        <v>1</v>
      </c>
      <c r="AI4" s="16">
        <v>0</v>
      </c>
      <c r="AJ4" s="16">
        <v>1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89</v>
      </c>
      <c r="AV4" s="16">
        <v>7</v>
      </c>
      <c r="AW4" s="16"/>
      <c r="AX4" s="16"/>
      <c r="AY4" s="16"/>
      <c r="AZ4" s="16"/>
      <c r="BA4" s="16"/>
      <c r="BB4" s="16"/>
      <c r="BC4" s="16">
        <v>0</v>
      </c>
      <c r="BD4" s="16"/>
      <c r="BE4" s="16"/>
      <c r="BF4" s="16"/>
      <c r="BG4" s="16"/>
      <c r="BH4" s="16"/>
      <c r="BI4" s="16">
        <v>1</v>
      </c>
      <c r="BJ4" s="103">
        <v>4</v>
      </c>
      <c r="BK4" s="16">
        <v>18</v>
      </c>
      <c r="BL4" s="16">
        <v>2</v>
      </c>
      <c r="BM4" s="16">
        <v>0</v>
      </c>
      <c r="BN4" s="16">
        <v>0</v>
      </c>
      <c r="BO4" s="16"/>
      <c r="BP4" s="16"/>
      <c r="BQ4" s="16"/>
      <c r="BR4" s="16">
        <v>0</v>
      </c>
      <c r="BS4" s="16"/>
      <c r="BT4" s="16"/>
      <c r="BU4" s="16"/>
      <c r="BV4" s="16">
        <v>0</v>
      </c>
      <c r="BW4" s="16"/>
      <c r="BX4" s="16"/>
      <c r="BY4" s="16"/>
      <c r="BZ4" s="16">
        <v>0</v>
      </c>
      <c r="CA4" s="16"/>
      <c r="CB4" s="16"/>
      <c r="CC4" s="16"/>
      <c r="CD4" s="16">
        <v>0</v>
      </c>
      <c r="CE4" s="16"/>
      <c r="CF4" s="16"/>
      <c r="CG4" s="16"/>
      <c r="CH4" s="16">
        <v>0</v>
      </c>
      <c r="CI4" s="16"/>
      <c r="CJ4" s="16"/>
      <c r="CK4" s="16"/>
      <c r="CL4" s="16"/>
      <c r="CM4" s="16">
        <v>1</v>
      </c>
      <c r="CN4" s="16">
        <v>14</v>
      </c>
      <c r="CO4" s="16">
        <v>14</v>
      </c>
      <c r="CP4" s="16">
        <v>0</v>
      </c>
      <c r="CQ4" s="16">
        <v>0</v>
      </c>
      <c r="CR4" s="16">
        <v>0</v>
      </c>
      <c r="CS4" s="16"/>
      <c r="CT4" s="16"/>
      <c r="CU4" s="16"/>
      <c r="CV4" s="62"/>
      <c r="CW4" s="63"/>
      <c r="CX4" s="62">
        <v>0</v>
      </c>
      <c r="CY4" s="62"/>
      <c r="CZ4" s="63">
        <v>9</v>
      </c>
      <c r="DA4" s="62">
        <v>12</v>
      </c>
      <c r="DB4" s="62">
        <v>51</v>
      </c>
      <c r="DC4" s="62">
        <v>75</v>
      </c>
      <c r="DD4" s="69">
        <v>42291</v>
      </c>
      <c r="DE4" s="69">
        <v>42291.333333333336</v>
      </c>
      <c r="DF4" s="59">
        <v>0.33333333333575865</v>
      </c>
      <c r="DG4" s="6">
        <v>8</v>
      </c>
      <c r="DH4" s="35">
        <v>0</v>
      </c>
      <c r="DI4" s="6">
        <v>8</v>
      </c>
      <c r="DJ4" s="22">
        <v>1</v>
      </c>
      <c r="DK4" s="22">
        <v>6</v>
      </c>
      <c r="DL4" s="71">
        <v>42292.020833333336</v>
      </c>
      <c r="DM4" s="71">
        <v>42292.208333333336</v>
      </c>
      <c r="DN4" s="59">
        <v>0.1875</v>
      </c>
      <c r="DO4" s="22">
        <v>4</v>
      </c>
      <c r="DP4" s="22">
        <v>30</v>
      </c>
      <c r="DQ4" s="6">
        <v>4.5</v>
      </c>
      <c r="DR4" s="33">
        <v>2</v>
      </c>
      <c r="DS4" s="33">
        <v>6.5</v>
      </c>
      <c r="DT4" s="33">
        <v>6</v>
      </c>
      <c r="DU4" s="33">
        <v>3</v>
      </c>
      <c r="DV4" s="33">
        <v>7</v>
      </c>
      <c r="DW4" s="22">
        <v>3</v>
      </c>
      <c r="DX4" s="22">
        <v>4</v>
      </c>
      <c r="DY4" s="22">
        <v>2</v>
      </c>
      <c r="DZ4" s="22">
        <v>7</v>
      </c>
      <c r="EA4" s="22">
        <v>5</v>
      </c>
      <c r="EB4" s="62">
        <v>13</v>
      </c>
      <c r="EC4" s="62" t="s">
        <v>285</v>
      </c>
      <c r="ED4" s="29">
        <v>6</v>
      </c>
      <c r="EE4" s="66">
        <v>92</v>
      </c>
      <c r="EF4" s="29"/>
      <c r="EG4" s="29"/>
      <c r="EH4" s="29"/>
      <c r="EI4" s="29">
        <v>1</v>
      </c>
      <c r="EJ4" s="29">
        <v>7</v>
      </c>
      <c r="EK4" s="29">
        <v>3</v>
      </c>
      <c r="EL4" s="29">
        <v>0</v>
      </c>
      <c r="EM4" s="6">
        <v>3</v>
      </c>
      <c r="EN4" s="36">
        <v>45</v>
      </c>
      <c r="EO4" s="36"/>
      <c r="EP4" s="36"/>
      <c r="EQ4" s="36"/>
      <c r="ER4" s="36">
        <v>0</v>
      </c>
      <c r="ES4" s="36"/>
      <c r="ET4" s="36"/>
      <c r="EU4" s="36"/>
      <c r="EV4" s="36"/>
      <c r="EW4" s="36"/>
      <c r="EX4" s="36"/>
      <c r="EY4" s="36"/>
      <c r="EZ4" s="36" t="s">
        <v>79</v>
      </c>
      <c r="FA4" s="36" t="s">
        <v>321</v>
      </c>
      <c r="FB4" s="36"/>
      <c r="FC4" s="2">
        <v>0</v>
      </c>
      <c r="FD4" s="2">
        <v>10.119047619047619</v>
      </c>
      <c r="FE4" s="117">
        <v>89.88095238095238</v>
      </c>
      <c r="FF4" s="2">
        <v>0</v>
      </c>
      <c r="FG4" s="2">
        <v>14.087301587301587</v>
      </c>
      <c r="FH4" s="117">
        <v>85.912698412698418</v>
      </c>
      <c r="FI4" s="2">
        <v>0.3968253968253968</v>
      </c>
      <c r="FJ4" s="2">
        <v>15.277777777777779</v>
      </c>
      <c r="FK4" s="117">
        <v>84.325396825396822</v>
      </c>
      <c r="FL4" s="2">
        <v>0</v>
      </c>
      <c r="FM4" s="2">
        <v>13.293650793650794</v>
      </c>
      <c r="FN4" s="117">
        <v>86.706349206349202</v>
      </c>
      <c r="FO4" s="117">
        <v>-5.5555555555555571</v>
      </c>
      <c r="FP4" s="117">
        <v>-3.9682539682539613</v>
      </c>
      <c r="FQ4" s="117">
        <v>0.79365079365078373</v>
      </c>
      <c r="FR4" s="117">
        <v>2.3809523809523796</v>
      </c>
      <c r="FS4" s="115">
        <v>425.39</v>
      </c>
      <c r="FT4" s="118">
        <v>429.08</v>
      </c>
      <c r="FU4" s="115">
        <v>434.25</v>
      </c>
      <c r="FV4" s="118">
        <v>441.64</v>
      </c>
      <c r="FW4" s="115">
        <v>421.91</v>
      </c>
      <c r="FX4" s="118">
        <v>430.72</v>
      </c>
      <c r="FY4" s="115">
        <v>419.7</v>
      </c>
      <c r="FZ4" s="118">
        <v>440.92</v>
      </c>
      <c r="GA4">
        <v>477.38701986754967</v>
      </c>
      <c r="GB4">
        <v>514.05672055427249</v>
      </c>
      <c r="GC4">
        <v>510.78324705882352</v>
      </c>
      <c r="GD4">
        <v>508.52100686498858</v>
      </c>
    </row>
    <row r="5" spans="1:186" x14ac:dyDescent="0.2">
      <c r="A5" s="73" t="s">
        <v>271</v>
      </c>
      <c r="B5" s="74">
        <v>1022</v>
      </c>
      <c r="C5">
        <v>1</v>
      </c>
      <c r="D5" s="74"/>
      <c r="E5" s="74" t="s">
        <v>310</v>
      </c>
      <c r="F5" s="36" t="s">
        <v>321</v>
      </c>
      <c r="G5" s="36" t="s">
        <v>321</v>
      </c>
      <c r="H5" s="75" t="s">
        <v>300</v>
      </c>
      <c r="I5" s="74">
        <v>1</v>
      </c>
      <c r="J5" s="74">
        <v>22</v>
      </c>
      <c r="K5" s="76">
        <v>34042</v>
      </c>
      <c r="L5" s="74" t="s">
        <v>301</v>
      </c>
      <c r="M5" s="77" t="s">
        <v>302</v>
      </c>
      <c r="N5" s="78" t="s">
        <v>303</v>
      </c>
      <c r="O5" s="79">
        <v>14</v>
      </c>
      <c r="P5" s="79">
        <v>9.1</v>
      </c>
      <c r="Q5" s="79">
        <v>62.5</v>
      </c>
      <c r="R5" s="80">
        <v>1.67</v>
      </c>
      <c r="S5" s="81">
        <v>22.410269281795692</v>
      </c>
      <c r="T5" s="82"/>
      <c r="U5" s="82"/>
      <c r="V5" s="83"/>
      <c r="W5" s="84"/>
      <c r="X5" s="85" t="e">
        <v>#DIV/0!</v>
      </c>
      <c r="Y5" s="82"/>
      <c r="Z5" s="82"/>
      <c r="AA5" s="82"/>
      <c r="AB5" s="82"/>
      <c r="AC5" s="83"/>
      <c r="AD5" s="84"/>
      <c r="AE5" s="85" t="e">
        <v>#DIV/0!</v>
      </c>
      <c r="AF5" s="82"/>
      <c r="AG5" s="82"/>
      <c r="AH5" s="86">
        <v>0</v>
      </c>
      <c r="AI5" s="86">
        <v>0</v>
      </c>
      <c r="AJ5" s="86">
        <v>0</v>
      </c>
      <c r="AK5" s="86">
        <v>0</v>
      </c>
      <c r="AL5" s="86">
        <v>0</v>
      </c>
      <c r="AM5" s="86">
        <v>0</v>
      </c>
      <c r="AN5" s="86">
        <v>0</v>
      </c>
      <c r="AO5" s="86">
        <v>0</v>
      </c>
      <c r="AP5" s="86">
        <v>0</v>
      </c>
      <c r="AQ5" s="86">
        <v>0</v>
      </c>
      <c r="AR5" s="86">
        <v>0</v>
      </c>
      <c r="AS5" s="86">
        <v>0</v>
      </c>
      <c r="AT5" s="86">
        <v>0</v>
      </c>
      <c r="AU5" s="86">
        <v>100</v>
      </c>
      <c r="AV5" s="86">
        <v>0</v>
      </c>
      <c r="AW5" s="86"/>
      <c r="AX5" s="86"/>
      <c r="AY5" s="86"/>
      <c r="AZ5" s="86"/>
      <c r="BA5" s="86"/>
      <c r="BB5" s="86"/>
      <c r="BC5" s="86">
        <v>1</v>
      </c>
      <c r="BD5" s="86"/>
      <c r="BE5" s="86">
        <v>16</v>
      </c>
      <c r="BF5" s="86"/>
      <c r="BG5" s="86">
        <v>1</v>
      </c>
      <c r="BH5" s="86">
        <v>0</v>
      </c>
      <c r="BI5" s="86">
        <v>1</v>
      </c>
      <c r="BJ5" s="86"/>
      <c r="BK5" s="86">
        <v>13</v>
      </c>
      <c r="BL5" s="86"/>
      <c r="BM5" s="86">
        <v>1</v>
      </c>
      <c r="BN5" s="86">
        <v>0</v>
      </c>
      <c r="BO5" s="86"/>
      <c r="BP5" s="86"/>
      <c r="BQ5" s="86"/>
      <c r="BR5" s="86"/>
      <c r="BS5" s="86"/>
      <c r="BT5" s="86"/>
      <c r="BU5" s="86"/>
      <c r="BV5" s="86">
        <v>0</v>
      </c>
      <c r="BW5" s="86"/>
      <c r="BX5" s="86"/>
      <c r="BY5" s="86"/>
      <c r="BZ5" s="86">
        <v>0</v>
      </c>
      <c r="CA5" s="86"/>
      <c r="CB5" s="86"/>
      <c r="CC5" s="86"/>
      <c r="CD5" s="86">
        <v>0</v>
      </c>
      <c r="CE5" s="86"/>
      <c r="CF5" s="86"/>
      <c r="CG5" s="86"/>
      <c r="CH5" s="86">
        <v>0</v>
      </c>
      <c r="CI5" s="86"/>
      <c r="CJ5" s="86"/>
      <c r="CK5" s="86"/>
      <c r="CL5" s="86"/>
      <c r="CM5" s="86">
        <v>1</v>
      </c>
      <c r="CN5" s="86">
        <v>20</v>
      </c>
      <c r="CO5" s="86">
        <v>18</v>
      </c>
      <c r="CP5" s="86">
        <v>4</v>
      </c>
      <c r="CQ5" s="86">
        <v>1</v>
      </c>
      <c r="CR5" s="86">
        <v>0</v>
      </c>
      <c r="CS5" s="86"/>
      <c r="CT5" s="86"/>
      <c r="CU5" s="86"/>
      <c r="CV5" s="87">
        <v>0</v>
      </c>
      <c r="CW5" s="88">
        <v>0</v>
      </c>
      <c r="CX5" s="87"/>
      <c r="CY5" s="87"/>
      <c r="CZ5" s="88">
        <v>5</v>
      </c>
      <c r="DA5" s="87">
        <v>6</v>
      </c>
      <c r="DB5" s="87">
        <v>37</v>
      </c>
      <c r="DC5" s="87">
        <v>25</v>
      </c>
      <c r="DD5" s="89">
        <v>42393.958333333336</v>
      </c>
      <c r="DE5" s="89">
        <v>42394.333333333336</v>
      </c>
      <c r="DF5" s="90">
        <v>0.375</v>
      </c>
      <c r="DG5" s="91">
        <v>9</v>
      </c>
      <c r="DH5" s="92">
        <v>0</v>
      </c>
      <c r="DI5" s="91">
        <v>9</v>
      </c>
      <c r="DJ5" s="83">
        <v>0</v>
      </c>
      <c r="DK5" s="83">
        <v>7</v>
      </c>
      <c r="DL5" s="93">
        <v>42395</v>
      </c>
      <c r="DM5" s="93">
        <v>42395.375</v>
      </c>
      <c r="DN5" s="90">
        <v>0.375</v>
      </c>
      <c r="DO5" s="83">
        <v>9</v>
      </c>
      <c r="DP5" s="83">
        <v>0</v>
      </c>
      <c r="DQ5" s="91">
        <v>9</v>
      </c>
      <c r="DR5" s="79">
        <v>1</v>
      </c>
      <c r="DS5" s="79">
        <v>7</v>
      </c>
      <c r="DT5" s="79">
        <v>2</v>
      </c>
      <c r="DU5" s="79">
        <v>4</v>
      </c>
      <c r="DV5" s="79">
        <v>3.5</v>
      </c>
      <c r="DW5" s="83">
        <v>1.5</v>
      </c>
      <c r="DX5" s="83">
        <v>3.5</v>
      </c>
      <c r="DY5" s="83">
        <v>2.5</v>
      </c>
      <c r="DZ5" s="83">
        <v>4</v>
      </c>
      <c r="EA5" s="83">
        <v>2.5</v>
      </c>
      <c r="EB5" s="87">
        <v>18</v>
      </c>
      <c r="EC5" s="87" t="s">
        <v>267</v>
      </c>
      <c r="ED5" s="74">
        <v>10</v>
      </c>
      <c r="EE5" s="94">
        <v>118</v>
      </c>
      <c r="EF5" s="74"/>
      <c r="EG5" s="74"/>
      <c r="EH5" s="74"/>
      <c r="EI5" s="74">
        <v>1</v>
      </c>
      <c r="EJ5" s="74">
        <v>7</v>
      </c>
      <c r="EK5" s="74">
        <v>0</v>
      </c>
      <c r="EL5" s="74">
        <v>30</v>
      </c>
      <c r="EM5" s="91">
        <v>0.5</v>
      </c>
      <c r="EN5" s="36">
        <v>14</v>
      </c>
      <c r="EO5" s="36"/>
      <c r="EP5" s="36"/>
      <c r="EQ5" s="36"/>
      <c r="ER5" s="36">
        <v>0</v>
      </c>
      <c r="ES5" s="36"/>
      <c r="ET5" s="36">
        <v>6</v>
      </c>
      <c r="EU5" s="36"/>
      <c r="EV5" s="36">
        <v>6</v>
      </c>
      <c r="EW5" s="36"/>
      <c r="EX5" s="36">
        <v>12</v>
      </c>
      <c r="EY5" s="36"/>
      <c r="EZ5" s="36" t="s">
        <v>321</v>
      </c>
      <c r="FA5" s="36" t="s">
        <v>321</v>
      </c>
      <c r="FB5" s="36"/>
      <c r="FC5" s="2">
        <v>0.1984126984126984</v>
      </c>
      <c r="FD5" s="2">
        <v>5.753968253968254</v>
      </c>
      <c r="FE5" s="117">
        <v>94.047619047619051</v>
      </c>
      <c r="FF5" s="2">
        <v>0.99206349206349209</v>
      </c>
      <c r="FG5" s="2">
        <v>11.904761904761905</v>
      </c>
      <c r="FH5" s="117">
        <v>87.103174603174608</v>
      </c>
      <c r="FI5" s="2">
        <v>0.99206349206349209</v>
      </c>
      <c r="FJ5" s="2">
        <v>12.896825396825397</v>
      </c>
      <c r="FK5" s="117">
        <v>86.111111111111114</v>
      </c>
      <c r="FL5" s="2">
        <v>0.59523809523809523</v>
      </c>
      <c r="FM5" s="2">
        <v>17.857142857142858</v>
      </c>
      <c r="FN5" s="117">
        <v>81.547619047619051</v>
      </c>
      <c r="FO5" s="117">
        <v>-7.9365079365079367</v>
      </c>
      <c r="FP5" s="117">
        <v>-6.9444444444444429</v>
      </c>
      <c r="FQ5" s="117">
        <v>-5.5555555555555571</v>
      </c>
      <c r="FR5" s="117">
        <v>-4.5634920634920633</v>
      </c>
      <c r="FS5" s="115">
        <v>398.76</v>
      </c>
      <c r="FT5" s="118">
        <v>400.6</v>
      </c>
      <c r="FU5" s="115">
        <v>403.53</v>
      </c>
      <c r="FV5" s="118">
        <v>425.96</v>
      </c>
      <c r="FW5" s="115">
        <v>405.75</v>
      </c>
      <c r="FX5" s="118">
        <v>421.21</v>
      </c>
      <c r="FY5" s="115">
        <v>407.79</v>
      </c>
      <c r="FZ5" s="118">
        <v>433.99</v>
      </c>
      <c r="GA5">
        <v>425.95443037974684</v>
      </c>
      <c r="GB5">
        <v>489.02924829157172</v>
      </c>
      <c r="GC5">
        <v>489.14709677419353</v>
      </c>
      <c r="GD5">
        <v>532.19211678832119</v>
      </c>
    </row>
    <row r="6" spans="1:186" x14ac:dyDescent="0.2">
      <c r="A6" s="28" t="s">
        <v>271</v>
      </c>
      <c r="B6" s="29">
        <v>1023</v>
      </c>
      <c r="C6">
        <v>1</v>
      </c>
      <c r="D6" s="29"/>
      <c r="E6" s="29" t="s">
        <v>308</v>
      </c>
      <c r="F6" s="36"/>
      <c r="G6" s="36" t="s">
        <v>310</v>
      </c>
      <c r="H6" s="30" t="s">
        <v>304</v>
      </c>
      <c r="I6" s="29">
        <v>1</v>
      </c>
      <c r="J6" s="29">
        <v>26</v>
      </c>
      <c r="K6" s="31">
        <v>32603</v>
      </c>
      <c r="L6" s="29" t="s">
        <v>305</v>
      </c>
      <c r="M6" s="56"/>
      <c r="N6" s="67" t="s">
        <v>306</v>
      </c>
      <c r="O6" s="33">
        <v>17</v>
      </c>
      <c r="P6" s="33">
        <v>8.5</v>
      </c>
      <c r="Q6" s="33">
        <v>55</v>
      </c>
      <c r="R6" s="34">
        <v>1.67</v>
      </c>
      <c r="S6" s="48">
        <v>19.721036967980208</v>
      </c>
      <c r="T6" s="15"/>
      <c r="U6" s="15"/>
      <c r="V6" s="22"/>
      <c r="W6" s="17"/>
      <c r="X6" s="47" t="e">
        <v>#DIV/0!</v>
      </c>
      <c r="Y6" s="15"/>
      <c r="Z6" s="15"/>
      <c r="AA6" s="15"/>
      <c r="AB6" s="15"/>
      <c r="AC6" s="22"/>
      <c r="AD6" s="17"/>
      <c r="AE6" s="47" t="e">
        <v>#DIV/0!</v>
      </c>
      <c r="AF6" s="15"/>
      <c r="AG6" s="15"/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90</v>
      </c>
      <c r="AV6" s="16">
        <v>4</v>
      </c>
      <c r="AW6" s="16"/>
      <c r="AX6" s="16"/>
      <c r="AY6" s="16"/>
      <c r="AZ6" s="16"/>
      <c r="BA6" s="16"/>
      <c r="BB6" s="16"/>
      <c r="BC6" s="16">
        <v>1</v>
      </c>
      <c r="BD6" s="16"/>
      <c r="BE6" s="16">
        <v>13</v>
      </c>
      <c r="BF6" s="16"/>
      <c r="BG6" s="16">
        <v>0</v>
      </c>
      <c r="BH6" s="16">
        <v>0</v>
      </c>
      <c r="BI6" s="16">
        <v>1</v>
      </c>
      <c r="BJ6" s="16"/>
      <c r="BK6" s="16">
        <v>13</v>
      </c>
      <c r="BL6" s="16"/>
      <c r="BM6" s="16">
        <v>0</v>
      </c>
      <c r="BN6" s="16">
        <v>1</v>
      </c>
      <c r="BO6" s="16">
        <v>2</v>
      </c>
      <c r="BP6" s="16">
        <v>16</v>
      </c>
      <c r="BQ6" s="16"/>
      <c r="BR6" s="16"/>
      <c r="BS6" s="16"/>
      <c r="BT6" s="16"/>
      <c r="BU6" s="16"/>
      <c r="BV6" s="16">
        <v>0</v>
      </c>
      <c r="BW6" s="16"/>
      <c r="BX6" s="16"/>
      <c r="BY6" s="16"/>
      <c r="BZ6" s="16">
        <v>0</v>
      </c>
      <c r="CA6" s="16"/>
      <c r="CB6" s="16"/>
      <c r="CC6" s="16"/>
      <c r="CD6" s="16">
        <v>0</v>
      </c>
      <c r="CE6" s="16"/>
      <c r="CF6" s="16"/>
      <c r="CG6" s="16"/>
      <c r="CH6" s="16">
        <v>1</v>
      </c>
      <c r="CI6" s="16">
        <v>5</v>
      </c>
      <c r="CJ6" s="16">
        <v>17</v>
      </c>
      <c r="CK6" s="16">
        <v>2</v>
      </c>
      <c r="CL6" s="16">
        <v>0</v>
      </c>
      <c r="CM6" s="16">
        <v>1</v>
      </c>
      <c r="CN6" s="16">
        <v>1</v>
      </c>
      <c r="CO6" s="16">
        <v>16</v>
      </c>
      <c r="CP6" s="16">
        <v>1</v>
      </c>
      <c r="CQ6" s="16">
        <v>0</v>
      </c>
      <c r="CR6" s="16" t="s">
        <v>307</v>
      </c>
      <c r="CS6" s="16">
        <v>1</v>
      </c>
      <c r="CT6" s="16">
        <v>16</v>
      </c>
      <c r="CU6" s="16">
        <v>1</v>
      </c>
      <c r="CV6" s="62"/>
      <c r="CW6" s="63"/>
      <c r="CX6" s="62"/>
      <c r="CY6" s="62"/>
      <c r="CZ6" s="63">
        <v>8</v>
      </c>
      <c r="DA6" s="62">
        <v>3</v>
      </c>
      <c r="DB6" s="62">
        <v>46</v>
      </c>
      <c r="DC6" s="62">
        <v>50</v>
      </c>
      <c r="DD6" s="69">
        <v>42432.979166666664</v>
      </c>
      <c r="DE6" s="69">
        <v>42433.291666666664</v>
      </c>
      <c r="DF6" s="95">
        <v>0.3125</v>
      </c>
      <c r="DG6" s="6">
        <v>7</v>
      </c>
      <c r="DH6" s="35">
        <v>30</v>
      </c>
      <c r="DI6" s="6">
        <v>7.5</v>
      </c>
      <c r="DJ6" s="22">
        <v>1</v>
      </c>
      <c r="DK6" s="22">
        <v>9</v>
      </c>
      <c r="DL6" s="69">
        <v>42430.958333333336</v>
      </c>
      <c r="DM6" s="69">
        <v>42431.375</v>
      </c>
      <c r="DN6" s="59">
        <v>0.41666666666424135</v>
      </c>
      <c r="DO6" s="6">
        <v>10</v>
      </c>
      <c r="DP6" s="35">
        <v>0</v>
      </c>
      <c r="DQ6" s="91">
        <v>10</v>
      </c>
      <c r="DR6" s="22">
        <v>2</v>
      </c>
      <c r="DS6" s="22">
        <v>8</v>
      </c>
      <c r="DT6" s="33">
        <v>4</v>
      </c>
      <c r="DU6" s="33">
        <v>4</v>
      </c>
      <c r="DV6" s="33">
        <v>6</v>
      </c>
      <c r="DW6" s="22">
        <v>2</v>
      </c>
      <c r="DX6" s="22">
        <v>3</v>
      </c>
      <c r="DY6" s="22">
        <v>5</v>
      </c>
      <c r="DZ6" s="22">
        <v>1</v>
      </c>
      <c r="EA6" s="22">
        <v>1.5</v>
      </c>
      <c r="EB6" s="62">
        <v>11</v>
      </c>
      <c r="EC6" s="62" t="s">
        <v>311</v>
      </c>
      <c r="ED6" s="29">
        <v>9</v>
      </c>
      <c r="EE6" s="66">
        <v>104</v>
      </c>
      <c r="EF6" s="29"/>
      <c r="EG6" s="29"/>
      <c r="EH6" s="29"/>
      <c r="EI6" s="29">
        <v>1</v>
      </c>
      <c r="EJ6" s="29">
        <v>7</v>
      </c>
      <c r="EK6" s="29">
        <v>7</v>
      </c>
      <c r="EL6" s="29">
        <v>0</v>
      </c>
      <c r="EM6" s="6">
        <v>7</v>
      </c>
      <c r="EN6" s="36">
        <v>37</v>
      </c>
      <c r="EO6" s="36"/>
      <c r="EP6" s="36"/>
      <c r="EQ6" s="36"/>
      <c r="ER6" s="36">
        <v>0</v>
      </c>
      <c r="ES6" s="36"/>
      <c r="ET6" s="36">
        <v>8</v>
      </c>
      <c r="EU6" s="36"/>
      <c r="EV6" s="36">
        <v>4</v>
      </c>
      <c r="EW6" s="36"/>
      <c r="EX6" s="36">
        <v>12</v>
      </c>
      <c r="EY6" s="36"/>
      <c r="EZ6" s="36"/>
      <c r="FA6" s="36" t="s">
        <v>310</v>
      </c>
      <c r="FB6" s="36"/>
      <c r="FC6" s="2">
        <v>1.3888888888888888</v>
      </c>
      <c r="FD6" s="2">
        <v>3.1746031746031744</v>
      </c>
      <c r="FE6" s="117">
        <v>95.436507936507937</v>
      </c>
      <c r="FF6" s="2">
        <v>6.3492063492063489</v>
      </c>
      <c r="FG6" s="2">
        <v>6.1507936507936511</v>
      </c>
      <c r="FH6" s="117">
        <v>87.5</v>
      </c>
      <c r="FI6" s="2">
        <v>7.3412698412698409</v>
      </c>
      <c r="FJ6" s="2">
        <v>5.3571428571428568</v>
      </c>
      <c r="FK6" s="117">
        <v>87.301587301587304</v>
      </c>
      <c r="FL6" s="2">
        <v>14.087301587301587</v>
      </c>
      <c r="FM6" s="2">
        <v>5.9523809523809526</v>
      </c>
      <c r="FN6" s="117">
        <v>79.960317460317455</v>
      </c>
      <c r="FO6" s="117">
        <v>-8.1349206349206327</v>
      </c>
      <c r="FP6" s="117">
        <v>-7.9365079365079367</v>
      </c>
      <c r="FQ6" s="117">
        <v>-7.5396825396825449</v>
      </c>
      <c r="FR6" s="117">
        <v>-7.3412698412698489</v>
      </c>
      <c r="FS6" s="115">
        <v>479.69</v>
      </c>
      <c r="FT6" s="118">
        <v>454.16</v>
      </c>
      <c r="FU6" s="115">
        <v>490.26</v>
      </c>
      <c r="FV6" s="118">
        <v>468.31</v>
      </c>
      <c r="FW6" s="115">
        <v>437.67</v>
      </c>
      <c r="FX6" s="118">
        <v>482.88</v>
      </c>
      <c r="FY6" s="115">
        <v>494.77</v>
      </c>
      <c r="FZ6" s="118">
        <v>477.89</v>
      </c>
      <c r="GA6">
        <v>475.87659043659045</v>
      </c>
      <c r="GB6">
        <v>535.21142857142854</v>
      </c>
      <c r="GC6">
        <v>553.11709090909085</v>
      </c>
      <c r="GD6">
        <v>597.65895781637721</v>
      </c>
    </row>
    <row r="7" spans="1:186" x14ac:dyDescent="0.2">
      <c r="A7" s="28" t="s">
        <v>271</v>
      </c>
      <c r="B7" s="29">
        <v>1026</v>
      </c>
      <c r="C7">
        <v>1</v>
      </c>
      <c r="D7" s="29"/>
      <c r="E7" s="29" t="s">
        <v>308</v>
      </c>
      <c r="F7" s="36"/>
      <c r="G7" s="36" t="s">
        <v>310</v>
      </c>
      <c r="H7" s="30" t="s">
        <v>325</v>
      </c>
      <c r="I7" s="29">
        <v>1</v>
      </c>
      <c r="J7" s="29">
        <v>30</v>
      </c>
      <c r="K7" s="31">
        <v>31366</v>
      </c>
      <c r="L7" s="29" t="s">
        <v>326</v>
      </c>
      <c r="M7" s="56" t="s">
        <v>327</v>
      </c>
      <c r="N7" s="67" t="s">
        <v>328</v>
      </c>
      <c r="O7" s="33">
        <v>18</v>
      </c>
      <c r="P7" s="33">
        <v>8</v>
      </c>
      <c r="Q7" s="33">
        <v>69</v>
      </c>
      <c r="R7" s="34">
        <v>1.79</v>
      </c>
      <c r="S7" s="48">
        <v>21.534908398614277</v>
      </c>
      <c r="T7" s="15"/>
      <c r="U7" s="15"/>
      <c r="V7" s="22"/>
      <c r="W7" s="17"/>
      <c r="X7" s="47" t="e">
        <v>#DIV/0!</v>
      </c>
      <c r="Y7" s="15"/>
      <c r="Z7" s="15"/>
      <c r="AA7" s="15"/>
      <c r="AB7" s="15"/>
      <c r="AC7" s="22"/>
      <c r="AD7" s="17"/>
      <c r="AE7" s="47" t="e">
        <v>#DIV/0!</v>
      </c>
      <c r="AF7" s="15"/>
      <c r="AG7" s="15"/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100</v>
      </c>
      <c r="AV7" s="16">
        <v>1</v>
      </c>
      <c r="AW7" s="16"/>
      <c r="AX7" s="16"/>
      <c r="AY7" s="16"/>
      <c r="AZ7" s="16"/>
      <c r="BA7" s="16"/>
      <c r="BB7" s="16"/>
      <c r="BC7" s="16">
        <v>0</v>
      </c>
      <c r="BD7" s="16"/>
      <c r="BE7" s="16"/>
      <c r="BF7" s="16"/>
      <c r="BG7" s="16"/>
      <c r="BH7" s="16"/>
      <c r="BI7" s="16">
        <v>1</v>
      </c>
      <c r="BJ7" s="16"/>
      <c r="BK7" s="16">
        <v>23</v>
      </c>
      <c r="BL7" s="16"/>
      <c r="BM7" s="16">
        <v>0</v>
      </c>
      <c r="BN7" s="16">
        <v>0</v>
      </c>
      <c r="BO7" s="16"/>
      <c r="BP7" s="16"/>
      <c r="BQ7" s="16"/>
      <c r="BR7" s="16"/>
      <c r="BS7" s="16"/>
      <c r="BT7" s="16"/>
      <c r="BU7" s="16"/>
      <c r="BV7" s="16">
        <v>0</v>
      </c>
      <c r="BW7" s="16"/>
      <c r="BX7" s="16"/>
      <c r="BY7" s="16"/>
      <c r="BZ7" s="16">
        <v>0</v>
      </c>
      <c r="CA7" s="16"/>
      <c r="CB7" s="16"/>
      <c r="CC7" s="16"/>
      <c r="CD7" s="16">
        <v>0</v>
      </c>
      <c r="CE7" s="16"/>
      <c r="CF7" s="16"/>
      <c r="CG7" s="16"/>
      <c r="CH7" s="16">
        <v>0</v>
      </c>
      <c r="CI7" s="16"/>
      <c r="CJ7" s="16"/>
      <c r="CK7" s="16"/>
      <c r="CL7" s="16"/>
      <c r="CM7" s="16">
        <v>0</v>
      </c>
      <c r="CN7" s="16"/>
      <c r="CO7" s="16"/>
      <c r="CP7" s="16"/>
      <c r="CQ7" s="16"/>
      <c r="CR7" s="16">
        <v>0</v>
      </c>
      <c r="CS7" s="16"/>
      <c r="CT7" s="16"/>
      <c r="CU7" s="16"/>
      <c r="CV7" s="62"/>
      <c r="CW7" s="63"/>
      <c r="CX7" s="62"/>
      <c r="CY7" s="62"/>
      <c r="CZ7" s="63">
        <v>0</v>
      </c>
      <c r="DA7" s="62">
        <v>0</v>
      </c>
      <c r="DB7" s="62">
        <v>42</v>
      </c>
      <c r="DC7" s="62">
        <v>50</v>
      </c>
      <c r="DD7" s="69">
        <v>42438.979166666664</v>
      </c>
      <c r="DE7" s="69">
        <v>42439.3125</v>
      </c>
      <c r="DF7" s="59">
        <v>0.33333333333575865</v>
      </c>
      <c r="DG7" s="6">
        <v>8</v>
      </c>
      <c r="DH7" s="35">
        <v>0</v>
      </c>
      <c r="DI7" s="91">
        <v>8</v>
      </c>
      <c r="DJ7" s="22">
        <v>0</v>
      </c>
      <c r="DK7" s="22">
        <v>8</v>
      </c>
      <c r="DL7" s="71">
        <v>42439.979166666664</v>
      </c>
      <c r="DM7" s="71">
        <v>42440.333333333336</v>
      </c>
      <c r="DN7" s="59">
        <v>0.35416666667151731</v>
      </c>
      <c r="DO7" s="22">
        <v>8</v>
      </c>
      <c r="DP7" s="22">
        <v>30</v>
      </c>
      <c r="DQ7" s="6">
        <v>8.5</v>
      </c>
      <c r="DR7" s="33">
        <v>0</v>
      </c>
      <c r="DS7" s="33">
        <v>8</v>
      </c>
      <c r="DT7" s="33">
        <v>0</v>
      </c>
      <c r="DU7" s="33">
        <v>0</v>
      </c>
      <c r="DV7" s="33">
        <v>0</v>
      </c>
      <c r="DW7" s="22">
        <v>0</v>
      </c>
      <c r="DX7" s="22">
        <v>0</v>
      </c>
      <c r="DY7" s="22">
        <v>0</v>
      </c>
      <c r="DZ7" s="22">
        <v>0</v>
      </c>
      <c r="EA7" s="22">
        <v>0</v>
      </c>
      <c r="EB7" s="62">
        <v>14</v>
      </c>
      <c r="EC7" s="62" t="s">
        <v>285</v>
      </c>
      <c r="ED7" s="29">
        <v>10</v>
      </c>
      <c r="EE7" s="66">
        <v>48</v>
      </c>
      <c r="EF7" s="29"/>
      <c r="EG7" s="29"/>
      <c r="EH7" s="29"/>
      <c r="EI7" s="29">
        <v>1</v>
      </c>
      <c r="EJ7" s="29">
        <v>1</v>
      </c>
      <c r="EK7" s="29">
        <v>0</v>
      </c>
      <c r="EL7" s="29">
        <v>20</v>
      </c>
      <c r="EM7" s="6">
        <v>0.33333333333333331</v>
      </c>
      <c r="EN7" s="36">
        <v>6</v>
      </c>
      <c r="EO7" s="36"/>
      <c r="EP7" s="36"/>
      <c r="EQ7" s="36"/>
      <c r="ER7" s="36">
        <v>0</v>
      </c>
      <c r="ES7" s="36"/>
      <c r="ET7" s="36">
        <v>9</v>
      </c>
      <c r="EU7" s="36"/>
      <c r="EV7" s="36">
        <v>5</v>
      </c>
      <c r="EW7" s="36"/>
      <c r="EX7" s="36">
        <v>14</v>
      </c>
      <c r="EY7" s="36"/>
      <c r="EZ7" s="36"/>
      <c r="FA7" s="36" t="s">
        <v>310</v>
      </c>
      <c r="FB7" s="36"/>
      <c r="FC7" s="2">
        <v>0.3968253968253968</v>
      </c>
      <c r="FD7" s="2">
        <v>0.59523809523809523</v>
      </c>
      <c r="FE7" s="117">
        <v>99.007936507936506</v>
      </c>
      <c r="FF7" s="2">
        <v>0.79365079365079361</v>
      </c>
      <c r="FG7" s="2">
        <v>1.1904761904761905</v>
      </c>
      <c r="FH7" s="117">
        <v>98.015873015873012</v>
      </c>
      <c r="FI7" s="2">
        <v>0.99206349206349209</v>
      </c>
      <c r="FJ7" s="2">
        <v>1.5873015873015872</v>
      </c>
      <c r="FK7" s="117">
        <v>97.420634920634924</v>
      </c>
      <c r="FL7" s="2">
        <v>1.5873015873015872</v>
      </c>
      <c r="FM7" s="2">
        <v>1.1904761904761905</v>
      </c>
      <c r="FN7" s="117">
        <v>97.222222222222229</v>
      </c>
      <c r="FO7" s="117">
        <v>-1.5873015873015817</v>
      </c>
      <c r="FP7" s="117">
        <v>-0.99206349206349387</v>
      </c>
      <c r="FQ7" s="117">
        <v>-0.79365079365078373</v>
      </c>
      <c r="FR7" s="117">
        <v>-0.19841269841269593</v>
      </c>
      <c r="FS7" s="115">
        <v>433</v>
      </c>
      <c r="FT7" s="118">
        <v>445.63</v>
      </c>
      <c r="FU7" s="115">
        <v>462.33</v>
      </c>
      <c r="FV7" s="118">
        <v>466.6</v>
      </c>
      <c r="FW7" s="115">
        <v>474.13</v>
      </c>
      <c r="FX7" s="118">
        <v>475.01</v>
      </c>
      <c r="FY7" s="115">
        <v>473</v>
      </c>
      <c r="FZ7" s="118">
        <v>484.83</v>
      </c>
      <c r="GA7">
        <v>450.09523046092187</v>
      </c>
      <c r="GB7">
        <v>476.04534412955468</v>
      </c>
      <c r="GC7">
        <v>487.58663951120161</v>
      </c>
      <c r="GD7">
        <v>498.68228571428568</v>
      </c>
    </row>
    <row r="8" spans="1:186" x14ac:dyDescent="0.2">
      <c r="A8" s="28" t="s">
        <v>271</v>
      </c>
      <c r="B8" s="29">
        <v>1028</v>
      </c>
      <c r="C8">
        <v>1</v>
      </c>
      <c r="D8" s="29"/>
      <c r="E8" s="29" t="s">
        <v>308</v>
      </c>
      <c r="F8" s="36" t="s">
        <v>79</v>
      </c>
      <c r="G8" s="36" t="s">
        <v>324</v>
      </c>
      <c r="H8" s="30" t="s">
        <v>329</v>
      </c>
      <c r="I8" s="29">
        <v>1</v>
      </c>
      <c r="J8" s="29">
        <v>27</v>
      </c>
      <c r="K8" s="31">
        <v>32341</v>
      </c>
      <c r="L8" s="29" t="s">
        <v>330</v>
      </c>
      <c r="M8" s="56" t="s">
        <v>331</v>
      </c>
      <c r="N8" s="67" t="s">
        <v>332</v>
      </c>
      <c r="O8" s="33">
        <v>18</v>
      </c>
      <c r="P8" s="33">
        <v>8.73</v>
      </c>
      <c r="Q8" s="33">
        <v>71</v>
      </c>
      <c r="R8" s="34">
        <v>1.78</v>
      </c>
      <c r="S8" s="48">
        <v>22.408786769347305</v>
      </c>
      <c r="T8" s="15"/>
      <c r="U8" s="15"/>
      <c r="V8" s="22"/>
      <c r="W8" s="17"/>
      <c r="X8" s="47" t="e">
        <v>#DIV/0!</v>
      </c>
      <c r="Y8" s="15"/>
      <c r="Z8" s="15"/>
      <c r="AA8" s="15"/>
      <c r="AB8" s="15"/>
      <c r="AC8" s="22"/>
      <c r="AD8" s="17"/>
      <c r="AE8" s="47" t="e">
        <v>#DIV/0!</v>
      </c>
      <c r="AF8" s="15"/>
      <c r="AG8" s="15"/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57.1</v>
      </c>
      <c r="AV8" s="16">
        <v>2</v>
      </c>
      <c r="AW8" s="16">
        <v>1</v>
      </c>
      <c r="AX8" s="16"/>
      <c r="AY8" s="16">
        <v>10</v>
      </c>
      <c r="AZ8" s="16">
        <v>17</v>
      </c>
      <c r="BA8" s="16">
        <v>1</v>
      </c>
      <c r="BB8" s="16">
        <v>0</v>
      </c>
      <c r="BC8" s="16">
        <v>0</v>
      </c>
      <c r="BD8" s="16"/>
      <c r="BE8" s="16"/>
      <c r="BF8" s="16"/>
      <c r="BG8" s="16"/>
      <c r="BH8" s="16"/>
      <c r="BI8" s="16">
        <v>1</v>
      </c>
      <c r="BJ8" s="16"/>
      <c r="BK8" s="16">
        <v>14</v>
      </c>
      <c r="BL8" s="16"/>
      <c r="BM8" s="16">
        <v>1</v>
      </c>
      <c r="BN8" s="16">
        <v>0</v>
      </c>
      <c r="BO8" s="16"/>
      <c r="BP8" s="16"/>
      <c r="BQ8" s="16"/>
      <c r="BR8" s="16"/>
      <c r="BS8" s="16"/>
      <c r="BT8" s="16"/>
      <c r="BU8" s="16"/>
      <c r="BV8" s="16">
        <v>0</v>
      </c>
      <c r="BW8" s="16"/>
      <c r="BX8" s="16"/>
      <c r="BY8" s="16"/>
      <c r="BZ8" s="16">
        <v>0</v>
      </c>
      <c r="CA8" s="16"/>
      <c r="CB8" s="16"/>
      <c r="CC8" s="16"/>
      <c r="CD8" s="16">
        <v>0</v>
      </c>
      <c r="CE8" s="16"/>
      <c r="CF8" s="16"/>
      <c r="CG8" s="16"/>
      <c r="CH8" s="16">
        <v>0</v>
      </c>
      <c r="CI8" s="16"/>
      <c r="CJ8" s="16"/>
      <c r="CK8" s="16"/>
      <c r="CL8" s="16"/>
      <c r="CM8" s="16">
        <v>1</v>
      </c>
      <c r="CN8" s="16">
        <v>1</v>
      </c>
      <c r="CO8" s="16">
        <v>27</v>
      </c>
      <c r="CP8" s="16">
        <v>1</v>
      </c>
      <c r="CQ8" s="16">
        <v>1</v>
      </c>
      <c r="CR8" s="16">
        <v>0</v>
      </c>
      <c r="CS8" s="16"/>
      <c r="CT8" s="16"/>
      <c r="CU8" s="16"/>
      <c r="CV8" s="62"/>
      <c r="CW8" s="63"/>
      <c r="CX8" s="62"/>
      <c r="CY8" s="62"/>
      <c r="CZ8" s="63">
        <v>10</v>
      </c>
      <c r="DA8" s="62">
        <v>2</v>
      </c>
      <c r="DB8" s="62">
        <v>48</v>
      </c>
      <c r="DC8" s="62">
        <v>50</v>
      </c>
      <c r="DD8" s="69">
        <v>42531.010416666664</v>
      </c>
      <c r="DE8" s="69">
        <v>42531.34375</v>
      </c>
      <c r="DF8" s="59">
        <v>0.33333333333575865</v>
      </c>
      <c r="DG8" s="6">
        <v>8</v>
      </c>
      <c r="DH8" s="35">
        <v>0</v>
      </c>
      <c r="DI8" s="91">
        <v>8</v>
      </c>
      <c r="DJ8" s="22">
        <v>1</v>
      </c>
      <c r="DK8" s="22">
        <v>7.5</v>
      </c>
      <c r="DL8" s="71">
        <v>42536</v>
      </c>
      <c r="DM8" s="71">
        <v>42536.34375</v>
      </c>
      <c r="DN8" s="59">
        <v>0.34375</v>
      </c>
      <c r="DO8" s="22">
        <v>8</v>
      </c>
      <c r="DP8" s="22">
        <v>15</v>
      </c>
      <c r="DQ8" s="6">
        <v>8.25</v>
      </c>
      <c r="DR8" s="33">
        <v>1</v>
      </c>
      <c r="DS8" s="33">
        <v>7.5</v>
      </c>
      <c r="DT8" s="33">
        <v>1</v>
      </c>
      <c r="DU8" s="33">
        <v>1.5</v>
      </c>
      <c r="DV8" s="33">
        <v>7</v>
      </c>
      <c r="DW8" s="22">
        <v>3.5</v>
      </c>
      <c r="DX8" s="22">
        <v>1</v>
      </c>
      <c r="DY8" s="22">
        <v>1.5</v>
      </c>
      <c r="DZ8" s="22">
        <v>8</v>
      </c>
      <c r="EA8" s="22">
        <v>5</v>
      </c>
      <c r="EB8" s="62">
        <v>14</v>
      </c>
      <c r="EC8" s="62" t="s">
        <v>285</v>
      </c>
      <c r="ED8" s="29">
        <v>6</v>
      </c>
      <c r="EE8" s="66">
        <v>79</v>
      </c>
      <c r="EF8" s="29"/>
      <c r="EG8" s="29"/>
      <c r="EH8" s="29"/>
      <c r="EI8" s="29">
        <v>1</v>
      </c>
      <c r="EJ8" s="29">
        <v>6</v>
      </c>
      <c r="EK8" s="29">
        <v>2</v>
      </c>
      <c r="EL8" s="29">
        <v>0</v>
      </c>
      <c r="EM8" s="6">
        <v>2</v>
      </c>
      <c r="EN8" s="36">
        <v>16</v>
      </c>
      <c r="EO8" s="36"/>
      <c r="EP8" s="36"/>
      <c r="EQ8" s="36"/>
      <c r="ER8" s="36">
        <v>0</v>
      </c>
      <c r="ES8" s="36"/>
      <c r="ET8" s="36">
        <v>9</v>
      </c>
      <c r="EU8" s="36"/>
      <c r="EV8" s="36">
        <v>5</v>
      </c>
      <c r="EW8" s="36"/>
      <c r="EX8" s="36">
        <v>14</v>
      </c>
      <c r="EY8" s="36"/>
      <c r="EZ8" s="36" t="s">
        <v>79</v>
      </c>
      <c r="FA8" s="36" t="s">
        <v>324</v>
      </c>
      <c r="FB8" s="36"/>
      <c r="FC8" s="2">
        <v>0.99206349206349209</v>
      </c>
      <c r="FD8" s="2">
        <v>6.3492063492063489</v>
      </c>
      <c r="FE8" s="117">
        <v>92.658730158730165</v>
      </c>
      <c r="FF8" s="2">
        <v>1.7857142857142858</v>
      </c>
      <c r="FG8" s="2">
        <v>8.3333333333333339</v>
      </c>
      <c r="FH8" s="117">
        <v>89.88095238095238</v>
      </c>
      <c r="FI8" s="2">
        <v>0.59523809523809523</v>
      </c>
      <c r="FJ8" s="2">
        <v>10.317460317460318</v>
      </c>
      <c r="FK8" s="117">
        <v>89.087301587301582</v>
      </c>
      <c r="FL8" s="2">
        <v>0.99206349206349209</v>
      </c>
      <c r="FM8" s="2">
        <v>9.325396825396826</v>
      </c>
      <c r="FN8" s="117">
        <v>89.682539682539684</v>
      </c>
      <c r="FO8" s="117">
        <v>-3.5714285714285836</v>
      </c>
      <c r="FP8" s="117">
        <v>-2.7777777777777857</v>
      </c>
      <c r="FQ8" s="117">
        <v>-0.19841269841269593</v>
      </c>
      <c r="FR8" s="117">
        <v>0.59523809523810201</v>
      </c>
      <c r="FS8" s="115">
        <v>489.69</v>
      </c>
      <c r="FT8" s="118">
        <v>463.35</v>
      </c>
      <c r="FU8" s="115">
        <v>472.4</v>
      </c>
      <c r="FV8" s="118">
        <v>488.4</v>
      </c>
      <c r="FW8" s="115">
        <v>449.48</v>
      </c>
      <c r="FX8" s="118">
        <v>468.72</v>
      </c>
      <c r="FY8" s="115">
        <v>457.04</v>
      </c>
      <c r="FZ8" s="118">
        <v>483.62</v>
      </c>
      <c r="GA8">
        <v>500.06081370449675</v>
      </c>
      <c r="GB8">
        <v>543.3854304635762</v>
      </c>
      <c r="GC8">
        <v>526.13559020044545</v>
      </c>
      <c r="GD8">
        <v>539.25769911504426</v>
      </c>
    </row>
    <row r="9" spans="1:186" x14ac:dyDescent="0.2">
      <c r="A9" s="28"/>
      <c r="B9" s="29">
        <v>2001</v>
      </c>
      <c r="C9">
        <v>1</v>
      </c>
      <c r="D9" s="29"/>
      <c r="E9" s="29" t="s">
        <v>308</v>
      </c>
      <c r="F9" s="96" t="s">
        <v>79</v>
      </c>
      <c r="G9" s="36" t="s">
        <v>321</v>
      </c>
      <c r="H9" s="30" t="s">
        <v>334</v>
      </c>
      <c r="I9" s="29">
        <v>2</v>
      </c>
      <c r="J9" s="29">
        <v>24</v>
      </c>
      <c r="K9" s="31">
        <v>32985</v>
      </c>
      <c r="L9" s="29" t="s">
        <v>335</v>
      </c>
      <c r="M9" s="56" t="s">
        <v>336</v>
      </c>
      <c r="N9" s="67" t="s">
        <v>337</v>
      </c>
      <c r="O9" s="33">
        <v>12</v>
      </c>
      <c r="P9" s="33">
        <v>8.5</v>
      </c>
      <c r="Q9" s="33">
        <v>53</v>
      </c>
      <c r="R9" s="34">
        <v>1.55</v>
      </c>
      <c r="S9" s="48">
        <v>22.060353798126947</v>
      </c>
      <c r="T9" s="15">
        <v>42028</v>
      </c>
      <c r="U9" s="15">
        <v>42085</v>
      </c>
      <c r="V9" s="22">
        <v>3</v>
      </c>
      <c r="W9" s="17">
        <v>3</v>
      </c>
      <c r="X9" s="47">
        <v>3</v>
      </c>
      <c r="Y9" s="15"/>
      <c r="Z9" s="15"/>
      <c r="AA9" s="15">
        <v>42028</v>
      </c>
      <c r="AB9" s="15">
        <v>42085</v>
      </c>
      <c r="AC9" s="22">
        <v>3</v>
      </c>
      <c r="AD9" s="17">
        <v>3</v>
      </c>
      <c r="AE9" s="47">
        <v>3</v>
      </c>
      <c r="AF9" s="15"/>
      <c r="AG9" s="15"/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100</v>
      </c>
      <c r="AV9" s="16">
        <v>2</v>
      </c>
      <c r="AW9" s="16"/>
      <c r="AX9" s="16"/>
      <c r="AY9" s="16"/>
      <c r="AZ9" s="16"/>
      <c r="BA9" s="16"/>
      <c r="BB9" s="16"/>
      <c r="BC9" s="16">
        <v>0</v>
      </c>
      <c r="BD9" s="16"/>
      <c r="BE9" s="16"/>
      <c r="BF9" s="16"/>
      <c r="BG9" s="16"/>
      <c r="BH9" s="16"/>
      <c r="BI9" s="16">
        <v>1</v>
      </c>
      <c r="BJ9" s="16"/>
      <c r="BK9" s="16">
        <v>15</v>
      </c>
      <c r="BL9" s="16"/>
      <c r="BM9" s="16">
        <v>1</v>
      </c>
      <c r="BN9" s="16">
        <v>0</v>
      </c>
      <c r="BO9" s="16"/>
      <c r="BP9" s="16"/>
      <c r="BQ9" s="16"/>
      <c r="BR9" s="16">
        <v>0</v>
      </c>
      <c r="BS9" s="16"/>
      <c r="BT9" s="16"/>
      <c r="BU9" s="16"/>
      <c r="BV9" s="16">
        <v>0</v>
      </c>
      <c r="BW9" s="16"/>
      <c r="BX9" s="16"/>
      <c r="BY9" s="16"/>
      <c r="BZ9" s="16">
        <v>0</v>
      </c>
      <c r="CA9" s="16"/>
      <c r="CB9" s="16"/>
      <c r="CC9" s="16"/>
      <c r="CD9" s="16">
        <v>0</v>
      </c>
      <c r="CE9" s="16"/>
      <c r="CF9" s="16"/>
      <c r="CG9" s="16"/>
      <c r="CH9" s="16">
        <v>1</v>
      </c>
      <c r="CI9" s="16">
        <v>60</v>
      </c>
      <c r="CJ9" s="16">
        <v>24</v>
      </c>
      <c r="CK9" s="16">
        <v>1</v>
      </c>
      <c r="CL9" s="16">
        <v>1</v>
      </c>
      <c r="CM9" s="16">
        <v>1</v>
      </c>
      <c r="CN9" s="16">
        <v>3</v>
      </c>
      <c r="CO9" s="16">
        <v>21</v>
      </c>
      <c r="CP9" s="16">
        <v>2</v>
      </c>
      <c r="CQ9" s="16">
        <v>0</v>
      </c>
      <c r="CR9" s="16">
        <v>0</v>
      </c>
      <c r="CS9" s="16"/>
      <c r="CT9" s="16"/>
      <c r="CU9" s="16"/>
      <c r="CV9" s="62"/>
      <c r="CW9" s="63">
        <v>0</v>
      </c>
      <c r="CX9" s="62">
        <v>0</v>
      </c>
      <c r="CY9" s="62"/>
      <c r="CZ9" s="63">
        <v>6</v>
      </c>
      <c r="DA9" s="62">
        <v>3</v>
      </c>
      <c r="DB9" s="62">
        <v>38</v>
      </c>
      <c r="DC9" s="62">
        <v>25</v>
      </c>
      <c r="DD9" s="69">
        <v>42045.0625</v>
      </c>
      <c r="DE9" s="69">
        <v>42045.298611111109</v>
      </c>
      <c r="DF9" s="59">
        <v>0.23611111110949423</v>
      </c>
      <c r="DG9" s="6">
        <v>5</v>
      </c>
      <c r="DH9" s="35">
        <v>40</v>
      </c>
      <c r="DI9" s="91">
        <v>5.666666666666667</v>
      </c>
      <c r="DJ9" s="22">
        <v>1</v>
      </c>
      <c r="DK9" s="22">
        <v>7</v>
      </c>
      <c r="DL9" s="71">
        <v>42044.041666666664</v>
      </c>
      <c r="DM9" s="71">
        <v>42044.291666666664</v>
      </c>
      <c r="DN9" s="59">
        <v>0.25</v>
      </c>
      <c r="DO9" s="22">
        <v>6</v>
      </c>
      <c r="DP9" s="22">
        <v>0</v>
      </c>
      <c r="DQ9" s="6">
        <v>6</v>
      </c>
      <c r="DR9" s="33">
        <v>1</v>
      </c>
      <c r="DS9" s="33">
        <v>7</v>
      </c>
      <c r="DT9" s="33">
        <v>0</v>
      </c>
      <c r="DU9" s="33">
        <v>1</v>
      </c>
      <c r="DV9" s="33">
        <v>2</v>
      </c>
      <c r="DW9" s="22">
        <v>2</v>
      </c>
      <c r="DX9" s="22">
        <v>0</v>
      </c>
      <c r="DY9" s="22">
        <v>5</v>
      </c>
      <c r="DZ9" s="22">
        <v>1</v>
      </c>
      <c r="EA9" s="22">
        <v>6</v>
      </c>
      <c r="EB9" s="62">
        <v>13</v>
      </c>
      <c r="EC9" s="62" t="s">
        <v>285</v>
      </c>
      <c r="ED9" s="29">
        <v>6</v>
      </c>
      <c r="EE9" s="66">
        <v>78</v>
      </c>
      <c r="EF9" s="29"/>
      <c r="EG9" s="29"/>
      <c r="EH9" s="29"/>
      <c r="EI9" s="29">
        <v>1</v>
      </c>
      <c r="EJ9" s="29">
        <v>7</v>
      </c>
      <c r="EK9" s="29">
        <v>1</v>
      </c>
      <c r="EL9" s="29">
        <v>0</v>
      </c>
      <c r="EM9" s="6">
        <v>1</v>
      </c>
      <c r="EN9" s="36">
        <v>14</v>
      </c>
      <c r="EO9" s="36"/>
      <c r="EP9" s="36"/>
      <c r="EQ9" s="36"/>
      <c r="ER9" s="36">
        <v>0</v>
      </c>
      <c r="ES9" s="36"/>
      <c r="ET9" s="36"/>
      <c r="EU9" s="36"/>
      <c r="EV9" s="36"/>
      <c r="EW9" s="36"/>
      <c r="EX9" s="36"/>
      <c r="EY9" s="36"/>
      <c r="EZ9" s="96" t="s">
        <v>79</v>
      </c>
      <c r="FA9" s="36" t="s">
        <v>321</v>
      </c>
      <c r="FB9" s="36"/>
      <c r="FC9" s="2">
        <v>0.1984126984126984</v>
      </c>
      <c r="FD9" s="2">
        <v>7.5396825396825395</v>
      </c>
      <c r="FE9" s="117">
        <v>92.261904761904759</v>
      </c>
      <c r="FF9" s="2">
        <v>0.1984126984126984</v>
      </c>
      <c r="FG9" s="2">
        <v>7.7380952380952381</v>
      </c>
      <c r="FH9" s="117">
        <v>92.063492063492063</v>
      </c>
      <c r="FI9" s="2">
        <v>0</v>
      </c>
      <c r="FJ9" s="2">
        <v>12.301587301587302</v>
      </c>
      <c r="FK9" s="117">
        <v>87.698412698412696</v>
      </c>
      <c r="FL9" s="2">
        <v>0.1984126984126984</v>
      </c>
      <c r="FM9" s="2">
        <v>7.5396825396825395</v>
      </c>
      <c r="FN9" s="117">
        <v>92.261904761904759</v>
      </c>
      <c r="FO9" s="117">
        <v>-4.5634920634920633</v>
      </c>
      <c r="FP9" s="117">
        <v>-0.19841269841269593</v>
      </c>
      <c r="FQ9" s="117">
        <v>0.19841269841269593</v>
      </c>
      <c r="FR9" s="117">
        <v>4.5634920634920633</v>
      </c>
      <c r="FS9" s="115">
        <v>377.87</v>
      </c>
      <c r="FT9" s="118">
        <v>405.41</v>
      </c>
      <c r="FU9" s="115">
        <v>398.38</v>
      </c>
      <c r="FV9" s="118">
        <v>413.42</v>
      </c>
      <c r="FW9" s="115">
        <v>393.97</v>
      </c>
      <c r="FX9" s="118">
        <v>425.07</v>
      </c>
      <c r="FY9" s="115">
        <v>387.74</v>
      </c>
      <c r="FZ9" s="118">
        <v>427.05</v>
      </c>
      <c r="GA9">
        <v>439.41212903225806</v>
      </c>
      <c r="GB9">
        <v>449.05965517241378</v>
      </c>
      <c r="GC9">
        <v>484.69520361990953</v>
      </c>
      <c r="GD9">
        <v>462.86709677419356</v>
      </c>
    </row>
    <row r="10" spans="1:186" x14ac:dyDescent="0.2">
      <c r="A10" s="28"/>
      <c r="B10" s="29">
        <v>2002</v>
      </c>
      <c r="C10">
        <v>1</v>
      </c>
      <c r="D10" s="29"/>
      <c r="E10" s="29" t="s">
        <v>308</v>
      </c>
      <c r="F10" s="96" t="s">
        <v>79</v>
      </c>
      <c r="G10" s="36"/>
      <c r="H10" s="30" t="s">
        <v>338</v>
      </c>
      <c r="I10" s="29">
        <v>2</v>
      </c>
      <c r="J10" s="29">
        <v>20</v>
      </c>
      <c r="K10" s="31">
        <v>34683</v>
      </c>
      <c r="L10" s="29" t="s">
        <v>339</v>
      </c>
      <c r="M10" s="56" t="s">
        <v>340</v>
      </c>
      <c r="N10" s="67" t="s">
        <v>341</v>
      </c>
      <c r="O10" s="33">
        <v>14.5</v>
      </c>
      <c r="P10" s="33">
        <v>9.4</v>
      </c>
      <c r="Q10" s="33">
        <v>62</v>
      </c>
      <c r="R10" s="34">
        <v>1.54</v>
      </c>
      <c r="S10" s="48">
        <v>26.14268848035082</v>
      </c>
      <c r="T10" s="15">
        <v>42070</v>
      </c>
      <c r="U10" s="15">
        <v>42136</v>
      </c>
      <c r="V10" s="22">
        <v>7</v>
      </c>
      <c r="W10" s="17">
        <v>6</v>
      </c>
      <c r="X10" s="47">
        <v>6.5</v>
      </c>
      <c r="Y10" s="15"/>
      <c r="Z10" s="15"/>
      <c r="AA10" s="15">
        <v>42070</v>
      </c>
      <c r="AB10" s="15">
        <v>42136</v>
      </c>
      <c r="AC10" s="22">
        <v>7</v>
      </c>
      <c r="AD10" s="17">
        <v>6</v>
      </c>
      <c r="AE10" s="47">
        <v>6.5</v>
      </c>
      <c r="AF10" s="15"/>
      <c r="AG10" s="15"/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78.94</v>
      </c>
      <c r="AV10" s="16">
        <v>3</v>
      </c>
      <c r="AW10" s="16"/>
      <c r="AX10" s="16"/>
      <c r="AY10" s="16"/>
      <c r="AZ10" s="16"/>
      <c r="BA10" s="16"/>
      <c r="BB10" s="16"/>
      <c r="BC10" s="16">
        <v>0</v>
      </c>
      <c r="BD10" s="16"/>
      <c r="BE10" s="16"/>
      <c r="BF10" s="16"/>
      <c r="BG10" s="16"/>
      <c r="BH10" s="16"/>
      <c r="BI10" s="16">
        <v>1</v>
      </c>
      <c r="BJ10" s="16"/>
      <c r="BK10" s="16">
        <v>3</v>
      </c>
      <c r="BL10" s="16"/>
      <c r="BM10" s="16">
        <v>1</v>
      </c>
      <c r="BN10" s="16">
        <v>0</v>
      </c>
      <c r="BO10" s="16"/>
      <c r="BP10" s="16"/>
      <c r="BQ10" s="16"/>
      <c r="BR10" s="16">
        <v>0</v>
      </c>
      <c r="BS10" s="16"/>
      <c r="BT10" s="16"/>
      <c r="BU10" s="16"/>
      <c r="BV10" s="16">
        <v>0</v>
      </c>
      <c r="BW10" s="16"/>
      <c r="BX10" s="16"/>
      <c r="BY10" s="16"/>
      <c r="BZ10" s="16">
        <v>0</v>
      </c>
      <c r="CA10" s="16"/>
      <c r="CB10" s="16"/>
      <c r="CC10" s="16"/>
      <c r="CD10" s="16">
        <v>0</v>
      </c>
      <c r="CE10" s="16"/>
      <c r="CF10" s="16"/>
      <c r="CG10" s="16"/>
      <c r="CH10" s="16">
        <v>1</v>
      </c>
      <c r="CI10" s="16">
        <v>30</v>
      </c>
      <c r="CJ10" s="16">
        <v>20</v>
      </c>
      <c r="CK10" s="16">
        <v>1</v>
      </c>
      <c r="CL10" s="16">
        <v>1</v>
      </c>
      <c r="CM10" s="16">
        <v>0</v>
      </c>
      <c r="CN10" s="16"/>
      <c r="CO10" s="16"/>
      <c r="CP10" s="16"/>
      <c r="CQ10" s="16"/>
      <c r="CR10" s="16">
        <v>0</v>
      </c>
      <c r="CS10" s="16"/>
      <c r="CT10" s="16"/>
      <c r="CU10" s="16"/>
      <c r="CV10" s="62"/>
      <c r="CW10" s="63">
        <v>0</v>
      </c>
      <c r="CX10" s="62">
        <v>0</v>
      </c>
      <c r="CY10" s="62"/>
      <c r="CZ10" s="63">
        <v>9</v>
      </c>
      <c r="DA10" s="62">
        <v>8</v>
      </c>
      <c r="DB10" s="62">
        <v>50</v>
      </c>
      <c r="DC10" s="62">
        <v>75</v>
      </c>
      <c r="DD10" s="69">
        <v>42100</v>
      </c>
      <c r="DE10" s="69">
        <v>42100.208333333336</v>
      </c>
      <c r="DF10" s="59">
        <v>0.20833333333575865</v>
      </c>
      <c r="DG10" s="6">
        <v>5</v>
      </c>
      <c r="DH10" s="35">
        <v>0</v>
      </c>
      <c r="DI10" s="91">
        <v>5</v>
      </c>
      <c r="DJ10" s="22">
        <v>1</v>
      </c>
      <c r="DK10" s="22">
        <v>5</v>
      </c>
      <c r="DL10" s="71">
        <v>42109</v>
      </c>
      <c r="DM10" s="71">
        <v>42109.270833333336</v>
      </c>
      <c r="DN10" s="59">
        <v>0.27083333333575865</v>
      </c>
      <c r="DO10" s="22">
        <v>6</v>
      </c>
      <c r="DP10" s="22">
        <v>30</v>
      </c>
      <c r="DQ10" s="6">
        <v>6.5</v>
      </c>
      <c r="DR10" s="33">
        <v>0</v>
      </c>
      <c r="DS10" s="33">
        <v>5</v>
      </c>
      <c r="DT10" s="33">
        <v>4</v>
      </c>
      <c r="DU10" s="33">
        <v>2</v>
      </c>
      <c r="DV10" s="33">
        <v>0</v>
      </c>
      <c r="DW10" s="22">
        <v>7</v>
      </c>
      <c r="DX10" s="22">
        <v>0</v>
      </c>
      <c r="DY10" s="22">
        <v>2</v>
      </c>
      <c r="DZ10" s="22">
        <v>0</v>
      </c>
      <c r="EA10" s="22">
        <v>1</v>
      </c>
      <c r="EB10" s="62">
        <v>12</v>
      </c>
      <c r="EC10" s="62" t="s">
        <v>285</v>
      </c>
      <c r="ED10" s="29">
        <v>7</v>
      </c>
      <c r="EE10" s="66">
        <v>143</v>
      </c>
      <c r="EF10" s="29"/>
      <c r="EG10" s="29"/>
      <c r="EH10" s="29"/>
      <c r="EI10" s="29">
        <v>1</v>
      </c>
      <c r="EJ10" s="29">
        <v>7</v>
      </c>
      <c r="EK10" s="29">
        <v>1</v>
      </c>
      <c r="EL10" s="29">
        <v>0</v>
      </c>
      <c r="EM10" s="6">
        <v>1</v>
      </c>
      <c r="EN10" s="36">
        <v>15</v>
      </c>
      <c r="EO10" s="36"/>
      <c r="EP10" s="36"/>
      <c r="EQ10" s="36"/>
      <c r="ER10" s="36">
        <v>0</v>
      </c>
      <c r="ES10" s="36"/>
      <c r="ET10" s="36"/>
      <c r="EU10" s="36"/>
      <c r="EV10" s="36"/>
      <c r="EW10" s="36"/>
      <c r="EX10" s="36"/>
      <c r="EY10" s="36"/>
      <c r="EZ10" s="96" t="s">
        <v>79</v>
      </c>
      <c r="FA10" s="36"/>
      <c r="FB10" s="36"/>
      <c r="FC10" s="2">
        <v>0</v>
      </c>
      <c r="FD10" s="2">
        <v>5.3571428571428568</v>
      </c>
      <c r="FE10" s="117">
        <v>94.642857142857139</v>
      </c>
      <c r="FF10" s="2">
        <v>0.3968253968253968</v>
      </c>
      <c r="FG10" s="2">
        <v>6.5476190476190474</v>
      </c>
      <c r="FH10" s="117">
        <v>93.055555555555557</v>
      </c>
      <c r="FI10" s="2">
        <v>0</v>
      </c>
      <c r="FJ10" s="2">
        <v>5.3571428571428568</v>
      </c>
      <c r="FK10" s="117">
        <v>94.642857142857139</v>
      </c>
      <c r="FL10" s="2">
        <v>0</v>
      </c>
      <c r="FM10" s="2">
        <v>5.9523809523809526</v>
      </c>
      <c r="FN10" s="117">
        <v>94.047619047619051</v>
      </c>
      <c r="FO10" s="117">
        <v>0</v>
      </c>
      <c r="FP10" s="117">
        <v>-1.5873015873015817</v>
      </c>
      <c r="FQ10" s="117">
        <v>0.99206349206349387</v>
      </c>
      <c r="FR10" s="117">
        <v>-0.59523809523808779</v>
      </c>
      <c r="FS10" s="115">
        <v>450.85</v>
      </c>
      <c r="FT10" s="118">
        <v>468.19</v>
      </c>
      <c r="FU10" s="115">
        <v>466.27</v>
      </c>
      <c r="FV10" s="118">
        <v>460.73</v>
      </c>
      <c r="FW10" s="115">
        <v>443.22</v>
      </c>
      <c r="FX10" s="118">
        <v>460.93</v>
      </c>
      <c r="FY10" s="115">
        <v>466.83</v>
      </c>
      <c r="FZ10" s="118">
        <v>454.64</v>
      </c>
      <c r="GA10">
        <v>494.69132075471703</v>
      </c>
      <c r="GB10">
        <v>495.1128358208955</v>
      </c>
      <c r="GC10">
        <v>487.02037735849058</v>
      </c>
      <c r="GD10">
        <v>483.41468354430378</v>
      </c>
    </row>
    <row r="11" spans="1:186" x14ac:dyDescent="0.2">
      <c r="A11" s="28"/>
      <c r="B11" s="29">
        <v>2007</v>
      </c>
      <c r="C11">
        <v>1</v>
      </c>
      <c r="D11" s="29"/>
      <c r="E11" s="29" t="s">
        <v>310</v>
      </c>
      <c r="F11" s="96"/>
      <c r="G11" s="36" t="s">
        <v>321</v>
      </c>
      <c r="H11" s="30" t="s">
        <v>352</v>
      </c>
      <c r="I11" s="29">
        <v>2</v>
      </c>
      <c r="J11" s="29">
        <v>20</v>
      </c>
      <c r="K11" s="31">
        <v>34561</v>
      </c>
      <c r="L11" s="29" t="s">
        <v>353</v>
      </c>
      <c r="M11" s="56" t="s">
        <v>354</v>
      </c>
      <c r="N11" s="67" t="s">
        <v>355</v>
      </c>
      <c r="O11" s="33">
        <v>13.5</v>
      </c>
      <c r="P11" s="33">
        <v>9.1999999999999993</v>
      </c>
      <c r="Q11" s="33">
        <v>55.5</v>
      </c>
      <c r="R11" s="34">
        <v>1.57</v>
      </c>
      <c r="S11" s="48">
        <v>22.516126414864701</v>
      </c>
      <c r="T11" s="15">
        <v>42087</v>
      </c>
      <c r="U11" s="15">
        <v>42122</v>
      </c>
      <c r="V11" s="22">
        <v>5</v>
      </c>
      <c r="W11" s="17">
        <v>4</v>
      </c>
      <c r="X11" s="47">
        <v>4.5</v>
      </c>
      <c r="Y11" s="15"/>
      <c r="Z11" s="15"/>
      <c r="AA11" s="15">
        <v>42087</v>
      </c>
      <c r="AB11" s="15">
        <v>42122</v>
      </c>
      <c r="AC11" s="22">
        <v>5</v>
      </c>
      <c r="AD11" s="17">
        <v>4</v>
      </c>
      <c r="AE11" s="47">
        <v>4.5</v>
      </c>
      <c r="AF11" s="15"/>
      <c r="AG11" s="15"/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100</v>
      </c>
      <c r="AV11" s="16">
        <v>9</v>
      </c>
      <c r="AW11" s="16"/>
      <c r="AX11" s="16"/>
      <c r="AY11" s="16"/>
      <c r="AZ11" s="16"/>
      <c r="BA11" s="16"/>
      <c r="BB11" s="16"/>
      <c r="BC11" s="16">
        <v>1</v>
      </c>
      <c r="BD11" s="16"/>
      <c r="BE11" s="16">
        <v>16</v>
      </c>
      <c r="BF11" s="16"/>
      <c r="BG11" s="16">
        <v>1</v>
      </c>
      <c r="BH11" s="16">
        <v>1</v>
      </c>
      <c r="BI11" s="16">
        <v>1</v>
      </c>
      <c r="BJ11" s="16"/>
      <c r="BK11" s="16">
        <v>16</v>
      </c>
      <c r="BL11" s="16"/>
      <c r="BM11" s="16">
        <v>1</v>
      </c>
      <c r="BN11" s="16">
        <v>0</v>
      </c>
      <c r="BO11" s="16"/>
      <c r="BP11" s="16"/>
      <c r="BQ11" s="16"/>
      <c r="BR11" s="16">
        <v>0</v>
      </c>
      <c r="BS11" s="16"/>
      <c r="BT11" s="16"/>
      <c r="BU11" s="16"/>
      <c r="BV11" s="16">
        <v>0</v>
      </c>
      <c r="BW11" s="16"/>
      <c r="BX11" s="16"/>
      <c r="BY11" s="16"/>
      <c r="BZ11" s="16">
        <v>0</v>
      </c>
      <c r="CA11" s="16"/>
      <c r="CB11" s="16"/>
      <c r="CC11" s="16"/>
      <c r="CD11" s="16">
        <v>0</v>
      </c>
      <c r="CE11" s="16"/>
      <c r="CF11" s="16"/>
      <c r="CG11" s="16"/>
      <c r="CH11" s="16">
        <v>1</v>
      </c>
      <c r="CI11" s="16">
        <v>15</v>
      </c>
      <c r="CJ11" s="16">
        <v>20</v>
      </c>
      <c r="CK11" s="16">
        <v>1</v>
      </c>
      <c r="CL11" s="16">
        <v>1</v>
      </c>
      <c r="CM11" s="16">
        <v>0</v>
      </c>
      <c r="CN11" s="16"/>
      <c r="CO11" s="16"/>
      <c r="CP11" s="16"/>
      <c r="CQ11" s="16"/>
      <c r="CR11" s="16">
        <v>0</v>
      </c>
      <c r="CS11" s="16"/>
      <c r="CT11" s="16"/>
      <c r="CU11" s="16"/>
      <c r="CV11" s="62">
        <v>1</v>
      </c>
      <c r="CW11" s="63">
        <v>0</v>
      </c>
      <c r="CX11" s="62">
        <v>0</v>
      </c>
      <c r="CY11" s="62"/>
      <c r="CZ11" s="63">
        <v>12</v>
      </c>
      <c r="DA11" s="62">
        <v>21</v>
      </c>
      <c r="DB11" s="62">
        <v>50</v>
      </c>
      <c r="DC11" s="62">
        <v>75</v>
      </c>
      <c r="DD11" s="69">
        <v>42094</v>
      </c>
      <c r="DE11" s="69">
        <v>42094.354166666664</v>
      </c>
      <c r="DF11" s="59">
        <v>0.35416666666424135</v>
      </c>
      <c r="DG11" s="6">
        <v>8</v>
      </c>
      <c r="DH11" s="35">
        <v>30</v>
      </c>
      <c r="DI11" s="91">
        <v>8.5</v>
      </c>
      <c r="DJ11" s="22">
        <v>0</v>
      </c>
      <c r="DK11" s="22">
        <v>5</v>
      </c>
      <c r="DL11" s="71">
        <v>42087</v>
      </c>
      <c r="DM11" s="71">
        <v>42087.194444444445</v>
      </c>
      <c r="DN11" s="59">
        <v>0.19444444444525288</v>
      </c>
      <c r="DO11" s="22">
        <v>4</v>
      </c>
      <c r="DP11" s="22">
        <v>40</v>
      </c>
      <c r="DQ11" s="6">
        <v>4.666666666666667</v>
      </c>
      <c r="DR11" s="33">
        <v>1</v>
      </c>
      <c r="DS11" s="33">
        <v>5</v>
      </c>
      <c r="DT11" s="33">
        <v>2</v>
      </c>
      <c r="DU11" s="33">
        <v>2</v>
      </c>
      <c r="DV11" s="33">
        <v>6</v>
      </c>
      <c r="DW11" s="22">
        <v>6</v>
      </c>
      <c r="DX11" s="22">
        <v>6.5</v>
      </c>
      <c r="DY11" s="22">
        <v>5</v>
      </c>
      <c r="DZ11" s="22">
        <v>8</v>
      </c>
      <c r="EA11" s="22">
        <v>6</v>
      </c>
      <c r="EB11" s="62">
        <v>15</v>
      </c>
      <c r="EC11" s="62" t="s">
        <v>285</v>
      </c>
      <c r="ED11" s="29">
        <v>8</v>
      </c>
      <c r="EE11" s="66">
        <v>18</v>
      </c>
      <c r="EF11" s="29"/>
      <c r="EG11" s="29"/>
      <c r="EH11" s="29"/>
      <c r="EI11" s="29">
        <v>1</v>
      </c>
      <c r="EJ11" s="29">
        <v>7</v>
      </c>
      <c r="EK11" s="29">
        <v>2</v>
      </c>
      <c r="EL11" s="29"/>
      <c r="EM11" s="6">
        <v>2</v>
      </c>
      <c r="EN11" s="36">
        <v>7</v>
      </c>
      <c r="EO11" s="36"/>
      <c r="EP11" s="36"/>
      <c r="EQ11" s="36"/>
      <c r="ER11" s="36">
        <v>0</v>
      </c>
      <c r="ES11" s="36"/>
      <c r="ET11" s="36"/>
      <c r="EU11" s="36"/>
      <c r="EV11" s="36"/>
      <c r="EW11" s="36"/>
      <c r="EX11" s="36"/>
      <c r="EY11" s="36"/>
      <c r="EZ11" s="96"/>
      <c r="FA11" s="36" t="s">
        <v>321</v>
      </c>
      <c r="FB11" s="36"/>
      <c r="FC11" s="2">
        <v>2.7777777777777777</v>
      </c>
      <c r="FD11" s="2">
        <v>17.063492063492063</v>
      </c>
      <c r="FE11" s="117">
        <v>80.158730158730165</v>
      </c>
      <c r="FF11" s="2">
        <v>2.5793650793650795</v>
      </c>
      <c r="FG11" s="2">
        <v>18.452380952380953</v>
      </c>
      <c r="FH11" s="117">
        <v>78.968253968253961</v>
      </c>
      <c r="FI11" s="2">
        <v>2.7777777777777777</v>
      </c>
      <c r="FJ11" s="2">
        <v>17.063492063492063</v>
      </c>
      <c r="FK11" s="117">
        <v>80.158730158730165</v>
      </c>
      <c r="FL11" s="2">
        <v>3.7698412698412698</v>
      </c>
      <c r="FM11" s="2">
        <v>17.261904761904763</v>
      </c>
      <c r="FN11" s="117">
        <v>78.968253968253961</v>
      </c>
      <c r="FO11" s="117">
        <v>0</v>
      </c>
      <c r="FP11" s="117">
        <v>-1.190476190476204</v>
      </c>
      <c r="FQ11" s="117">
        <v>0</v>
      </c>
      <c r="FR11" s="117">
        <v>-1.190476190476204</v>
      </c>
      <c r="FS11" s="115">
        <v>468.51</v>
      </c>
      <c r="FT11" s="118">
        <v>471.05</v>
      </c>
      <c r="FU11" s="115">
        <v>463.87</v>
      </c>
      <c r="FV11" s="118">
        <v>474.8</v>
      </c>
      <c r="FW11" s="115">
        <v>463.42</v>
      </c>
      <c r="FX11" s="118">
        <v>466.19</v>
      </c>
      <c r="FY11" s="115">
        <v>488.75</v>
      </c>
      <c r="FZ11" s="118">
        <v>470.32</v>
      </c>
      <c r="GA11">
        <v>587.64653465346532</v>
      </c>
      <c r="GB11">
        <v>601.25427135678399</v>
      </c>
      <c r="GC11">
        <v>581.58356435643555</v>
      </c>
      <c r="GD11">
        <v>595.58110552763821</v>
      </c>
    </row>
    <row r="12" spans="1:186" x14ac:dyDescent="0.2">
      <c r="A12" s="28"/>
      <c r="B12" s="29">
        <v>2014</v>
      </c>
      <c r="C12">
        <v>1</v>
      </c>
      <c r="D12" s="29"/>
      <c r="E12" s="29" t="s">
        <v>308</v>
      </c>
      <c r="F12" s="96" t="s">
        <v>79</v>
      </c>
      <c r="G12" s="36" t="s">
        <v>321</v>
      </c>
      <c r="H12" s="30" t="s">
        <v>376</v>
      </c>
      <c r="I12" s="29">
        <v>2</v>
      </c>
      <c r="J12" s="29">
        <v>20</v>
      </c>
      <c r="K12" s="31">
        <v>34676</v>
      </c>
      <c r="L12" s="29" t="s">
        <v>377</v>
      </c>
      <c r="M12" s="56" t="s">
        <v>378</v>
      </c>
      <c r="N12" s="67" t="s">
        <v>379</v>
      </c>
      <c r="O12" s="33">
        <v>13.5</v>
      </c>
      <c r="P12" s="33">
        <v>9.1</v>
      </c>
      <c r="Q12" s="33">
        <v>64.5</v>
      </c>
      <c r="R12" s="34">
        <v>1.67</v>
      </c>
      <c r="S12" s="48">
        <v>23.127397898813154</v>
      </c>
      <c r="T12" s="15">
        <v>42090</v>
      </c>
      <c r="U12" s="15">
        <v>42124</v>
      </c>
      <c r="V12" s="22">
        <v>8</v>
      </c>
      <c r="W12" s="17">
        <v>8</v>
      </c>
      <c r="X12" s="47">
        <v>8</v>
      </c>
      <c r="Y12" s="15"/>
      <c r="Z12" s="15"/>
      <c r="AA12" s="15">
        <v>42090</v>
      </c>
      <c r="AB12" s="15">
        <v>42124</v>
      </c>
      <c r="AC12" s="22">
        <v>8</v>
      </c>
      <c r="AD12" s="17">
        <v>8</v>
      </c>
      <c r="AE12" s="47">
        <v>8</v>
      </c>
      <c r="AF12" s="15"/>
      <c r="AG12" s="15"/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90.9</v>
      </c>
      <c r="AV12" s="16">
        <v>3</v>
      </c>
      <c r="AW12" s="16"/>
      <c r="AX12" s="16"/>
      <c r="AY12" s="16"/>
      <c r="AZ12" s="16"/>
      <c r="BA12" s="16"/>
      <c r="BB12" s="16"/>
      <c r="BC12" s="16">
        <v>0</v>
      </c>
      <c r="BD12" s="16"/>
      <c r="BE12" s="16"/>
      <c r="BF12" s="16"/>
      <c r="BG12" s="16"/>
      <c r="BH12" s="16"/>
      <c r="BI12" s="16">
        <v>1</v>
      </c>
      <c r="BJ12" s="16"/>
      <c r="BK12" s="16">
        <v>16</v>
      </c>
      <c r="BL12" s="16"/>
      <c r="BM12" s="16">
        <v>1</v>
      </c>
      <c r="BN12" s="16">
        <v>0</v>
      </c>
      <c r="BO12" s="16"/>
      <c r="BP12" s="16"/>
      <c r="BQ12" s="16"/>
      <c r="BR12" s="16">
        <v>0</v>
      </c>
      <c r="BS12" s="16"/>
      <c r="BT12" s="16"/>
      <c r="BU12" s="16"/>
      <c r="BV12" s="16">
        <v>0</v>
      </c>
      <c r="BW12" s="16"/>
      <c r="BX12" s="16"/>
      <c r="BY12" s="16"/>
      <c r="BZ12" s="16">
        <v>0</v>
      </c>
      <c r="CA12" s="16"/>
      <c r="CB12" s="16"/>
      <c r="CC12" s="16"/>
      <c r="CD12" s="16">
        <v>0</v>
      </c>
      <c r="CE12" s="16"/>
      <c r="CF12" s="16"/>
      <c r="CG12" s="16"/>
      <c r="CH12" s="16">
        <v>0</v>
      </c>
      <c r="CI12" s="16"/>
      <c r="CJ12" s="16"/>
      <c r="CK12" s="16"/>
      <c r="CL12" s="16"/>
      <c r="CM12" s="16">
        <v>0</v>
      </c>
      <c r="CN12" s="16"/>
      <c r="CO12" s="16"/>
      <c r="CP12" s="16"/>
      <c r="CQ12" s="16"/>
      <c r="CR12" s="16">
        <v>0</v>
      </c>
      <c r="CS12" s="16"/>
      <c r="CT12" s="16"/>
      <c r="CU12" s="16"/>
      <c r="CV12" s="62">
        <v>0</v>
      </c>
      <c r="CW12" s="63">
        <v>1</v>
      </c>
      <c r="CX12" s="62">
        <v>1</v>
      </c>
      <c r="CY12" s="62">
        <v>1</v>
      </c>
      <c r="CZ12" s="63">
        <v>4</v>
      </c>
      <c r="DA12" s="62">
        <v>6</v>
      </c>
      <c r="DB12" s="62">
        <v>52</v>
      </c>
      <c r="DC12" s="62">
        <v>75</v>
      </c>
      <c r="DD12" s="69">
        <v>42113.958333333336</v>
      </c>
      <c r="DE12" s="69">
        <v>42114.25</v>
      </c>
      <c r="DF12" s="59">
        <v>0.29166666666424135</v>
      </c>
      <c r="DG12" s="6">
        <v>7</v>
      </c>
      <c r="DH12" s="35">
        <v>0</v>
      </c>
      <c r="DI12" s="91">
        <v>7</v>
      </c>
      <c r="DJ12" s="22">
        <v>0</v>
      </c>
      <c r="DK12" s="22">
        <v>6.5</v>
      </c>
      <c r="DL12" s="71">
        <v>42116.979166666664</v>
      </c>
      <c r="DM12" s="71">
        <v>42117.25</v>
      </c>
      <c r="DN12" s="59">
        <v>0.27083333333575865</v>
      </c>
      <c r="DO12" s="22">
        <v>6</v>
      </c>
      <c r="DP12" s="22">
        <v>30</v>
      </c>
      <c r="DQ12" s="6">
        <v>6.5</v>
      </c>
      <c r="DR12" s="33">
        <v>1</v>
      </c>
      <c r="DS12" s="33">
        <v>7</v>
      </c>
      <c r="DT12" s="33">
        <v>6</v>
      </c>
      <c r="DU12" s="33">
        <v>7.5</v>
      </c>
      <c r="DV12" s="33">
        <v>3.5</v>
      </c>
      <c r="DW12" s="22">
        <v>4.5</v>
      </c>
      <c r="DX12" s="22">
        <v>4</v>
      </c>
      <c r="DY12" s="22">
        <v>5</v>
      </c>
      <c r="DZ12" s="22">
        <v>5.5</v>
      </c>
      <c r="EA12" s="22">
        <v>4</v>
      </c>
      <c r="EB12" s="62">
        <v>17</v>
      </c>
      <c r="EC12" s="62" t="s">
        <v>285</v>
      </c>
      <c r="ED12" s="29">
        <v>9</v>
      </c>
      <c r="EE12" s="66">
        <v>88</v>
      </c>
      <c r="EF12" s="29"/>
      <c r="EG12" s="29"/>
      <c r="EH12" s="29"/>
      <c r="EI12" s="29">
        <v>1</v>
      </c>
      <c r="EJ12" s="29">
        <v>7</v>
      </c>
      <c r="EK12" s="29">
        <v>5</v>
      </c>
      <c r="EL12" s="29">
        <v>0</v>
      </c>
      <c r="EM12" s="6">
        <v>5</v>
      </c>
      <c r="EN12" s="36">
        <v>20</v>
      </c>
      <c r="EO12" s="36"/>
      <c r="EP12" s="36"/>
      <c r="EQ12" s="36"/>
      <c r="ER12" s="36">
        <v>0</v>
      </c>
      <c r="ES12" s="36"/>
      <c r="ET12" s="36"/>
      <c r="EU12" s="36"/>
      <c r="EV12" s="36"/>
      <c r="EW12" s="36"/>
      <c r="EX12" s="36"/>
      <c r="EY12" s="36"/>
      <c r="EZ12" s="96" t="s">
        <v>79</v>
      </c>
      <c r="FA12" s="36" t="s">
        <v>321</v>
      </c>
      <c r="FB12" s="36"/>
      <c r="FC12" s="2">
        <v>2.3809523809523809</v>
      </c>
      <c r="FD12" s="2">
        <v>6.3492063492063489</v>
      </c>
      <c r="FE12" s="117">
        <v>91.269841269841265</v>
      </c>
      <c r="FF12" s="2">
        <v>2.1825396825396823</v>
      </c>
      <c r="FG12" s="2">
        <v>6.1507936507936511</v>
      </c>
      <c r="FH12" s="117">
        <v>91.666666666666671</v>
      </c>
      <c r="FI12" s="2">
        <v>2.1825396825396823</v>
      </c>
      <c r="FJ12" s="2">
        <v>4.5634920634920633</v>
      </c>
      <c r="FK12" s="117">
        <v>93.253968253968253</v>
      </c>
      <c r="FL12" s="2">
        <v>1.9841269841269842</v>
      </c>
      <c r="FM12" s="2">
        <v>5.5555555555555554</v>
      </c>
      <c r="FN12" s="117">
        <v>92.460317460317455</v>
      </c>
      <c r="FO12" s="117">
        <v>1.9841269841269877</v>
      </c>
      <c r="FP12" s="117">
        <v>0.39682539682540607</v>
      </c>
      <c r="FQ12" s="117">
        <v>0.79365079365078373</v>
      </c>
      <c r="FR12" s="117">
        <v>-0.79365079365079794</v>
      </c>
      <c r="FS12" s="115">
        <v>506.56</v>
      </c>
      <c r="FT12" s="118">
        <v>530.04999999999995</v>
      </c>
      <c r="FU12" s="115">
        <v>539.32000000000005</v>
      </c>
      <c r="FV12" s="118">
        <v>529.24</v>
      </c>
      <c r="FW12" s="115">
        <v>592.48</v>
      </c>
      <c r="FX12" s="118">
        <v>503.01</v>
      </c>
      <c r="FY12" s="115">
        <v>565.57000000000005</v>
      </c>
      <c r="FZ12" s="118">
        <v>510.63</v>
      </c>
      <c r="GA12">
        <v>580.75043478260864</v>
      </c>
      <c r="GB12">
        <v>577.35272727272729</v>
      </c>
      <c r="GC12">
        <v>539.3979574468085</v>
      </c>
      <c r="GD12">
        <v>552.26935622317603</v>
      </c>
    </row>
    <row r="13" spans="1:186" x14ac:dyDescent="0.2">
      <c r="A13" s="28"/>
      <c r="B13" s="29">
        <v>2015</v>
      </c>
      <c r="C13">
        <v>1</v>
      </c>
      <c r="D13" s="29"/>
      <c r="E13" s="29" t="s">
        <v>310</v>
      </c>
      <c r="F13" s="96"/>
      <c r="G13" s="36" t="s">
        <v>321</v>
      </c>
      <c r="H13" s="30" t="s">
        <v>380</v>
      </c>
      <c r="I13" s="29">
        <v>2</v>
      </c>
      <c r="J13" s="29">
        <v>22</v>
      </c>
      <c r="K13" s="31">
        <v>33971</v>
      </c>
      <c r="L13" s="29" t="s">
        <v>381</v>
      </c>
      <c r="M13" s="56" t="s">
        <v>382</v>
      </c>
      <c r="N13" s="67" t="s">
        <v>383</v>
      </c>
      <c r="O13" s="33">
        <v>14.5</v>
      </c>
      <c r="P13" s="33">
        <v>8.4700000000000006</v>
      </c>
      <c r="Q13" s="33">
        <v>8</v>
      </c>
      <c r="R13" s="34">
        <v>1.62</v>
      </c>
      <c r="S13" s="48">
        <v>3.0483158055174511</v>
      </c>
      <c r="T13" s="15">
        <v>42071</v>
      </c>
      <c r="U13" s="15"/>
      <c r="V13" s="22"/>
      <c r="W13" s="17"/>
      <c r="X13" s="47" t="e">
        <v>#DIV/0!</v>
      </c>
      <c r="Y13" s="15"/>
      <c r="Z13" s="15"/>
      <c r="AA13" s="15">
        <v>42102</v>
      </c>
      <c r="AB13" s="15"/>
      <c r="AC13" s="22">
        <v>4</v>
      </c>
      <c r="AD13" s="17"/>
      <c r="AE13" s="47">
        <v>4</v>
      </c>
      <c r="AF13" s="15"/>
      <c r="AG13" s="15"/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1</v>
      </c>
      <c r="AU13" s="16">
        <v>91.66</v>
      </c>
      <c r="AV13" s="16">
        <v>2</v>
      </c>
      <c r="AW13" s="16"/>
      <c r="AX13" s="16"/>
      <c r="AY13" s="16"/>
      <c r="AZ13" s="16"/>
      <c r="BA13" s="16"/>
      <c r="BB13" s="16"/>
      <c r="BC13" s="16">
        <v>0</v>
      </c>
      <c r="BD13" s="16"/>
      <c r="BE13" s="16"/>
      <c r="BF13" s="16"/>
      <c r="BG13" s="16"/>
      <c r="BH13" s="16"/>
      <c r="BI13" s="16">
        <v>1</v>
      </c>
      <c r="BJ13" s="16"/>
      <c r="BK13" s="16">
        <v>16</v>
      </c>
      <c r="BL13" s="16"/>
      <c r="BM13" s="16">
        <v>1</v>
      </c>
      <c r="BN13" s="16">
        <v>0</v>
      </c>
      <c r="BO13" s="16"/>
      <c r="BP13" s="16"/>
      <c r="BQ13" s="16"/>
      <c r="BR13" s="16">
        <v>0</v>
      </c>
      <c r="BS13" s="16"/>
      <c r="BT13" s="16"/>
      <c r="BU13" s="16"/>
      <c r="BV13" s="16">
        <v>0</v>
      </c>
      <c r="BW13" s="16"/>
      <c r="BX13" s="16"/>
      <c r="BY13" s="16"/>
      <c r="BZ13" s="16">
        <v>0</v>
      </c>
      <c r="CA13" s="16"/>
      <c r="CB13" s="16"/>
      <c r="CC13" s="16"/>
      <c r="CD13" s="16">
        <v>0</v>
      </c>
      <c r="CE13" s="16"/>
      <c r="CF13" s="16"/>
      <c r="CG13" s="16"/>
      <c r="CH13" s="16">
        <v>0</v>
      </c>
      <c r="CI13" s="16"/>
      <c r="CJ13" s="16"/>
      <c r="CK13" s="16"/>
      <c r="CL13" s="16"/>
      <c r="CM13" s="16">
        <v>0</v>
      </c>
      <c r="CN13" s="16"/>
      <c r="CO13" s="16"/>
      <c r="CP13" s="16"/>
      <c r="CQ13" s="16"/>
      <c r="CR13" s="16">
        <v>0</v>
      </c>
      <c r="CS13" s="16"/>
      <c r="CT13" s="16"/>
      <c r="CU13" s="16"/>
      <c r="CV13" s="62"/>
      <c r="CW13" s="63">
        <v>0</v>
      </c>
      <c r="CX13" s="62">
        <v>0</v>
      </c>
      <c r="CY13" s="62"/>
      <c r="CZ13" s="63">
        <v>7</v>
      </c>
      <c r="DA13" s="62">
        <v>3</v>
      </c>
      <c r="DB13" s="62">
        <v>51</v>
      </c>
      <c r="DC13" s="62">
        <v>75</v>
      </c>
      <c r="DD13" s="69">
        <v>42139.916666666664</v>
      </c>
      <c r="DE13" s="69">
        <v>42140.3125</v>
      </c>
      <c r="DF13" s="59">
        <v>0.39583333333575865</v>
      </c>
      <c r="DG13" s="6">
        <v>9</v>
      </c>
      <c r="DH13" s="35">
        <v>30</v>
      </c>
      <c r="DI13" s="91">
        <v>9.5</v>
      </c>
      <c r="DJ13" s="22">
        <v>0</v>
      </c>
      <c r="DK13" s="22">
        <v>5</v>
      </c>
      <c r="DL13" s="71">
        <v>42132.979166666664</v>
      </c>
      <c r="DM13" s="71">
        <v>42133.3125</v>
      </c>
      <c r="DN13" s="59">
        <v>0.33333333333575865</v>
      </c>
      <c r="DO13" s="22">
        <v>8</v>
      </c>
      <c r="DP13" s="22">
        <v>0</v>
      </c>
      <c r="DQ13" s="6">
        <v>8</v>
      </c>
      <c r="DR13" s="33">
        <v>1</v>
      </c>
      <c r="DS13" s="33">
        <v>6</v>
      </c>
      <c r="DT13" s="33">
        <v>1.5</v>
      </c>
      <c r="DU13" s="33">
        <v>4</v>
      </c>
      <c r="DV13" s="33">
        <v>2</v>
      </c>
      <c r="DW13" s="22">
        <v>4</v>
      </c>
      <c r="DX13" s="22">
        <v>1.5</v>
      </c>
      <c r="DY13" s="22">
        <v>3</v>
      </c>
      <c r="DZ13" s="22">
        <v>2</v>
      </c>
      <c r="EA13" s="22">
        <v>3</v>
      </c>
      <c r="EB13" s="62">
        <v>17</v>
      </c>
      <c r="EC13" s="62" t="s">
        <v>285</v>
      </c>
      <c r="ED13" s="29">
        <v>7</v>
      </c>
      <c r="EE13" s="66">
        <v>106</v>
      </c>
      <c r="EF13" s="29"/>
      <c r="EG13" s="29"/>
      <c r="EH13" s="29"/>
      <c r="EI13" s="29">
        <v>1</v>
      </c>
      <c r="EJ13" s="29">
        <v>7</v>
      </c>
      <c r="EK13" s="29">
        <v>1</v>
      </c>
      <c r="EL13" s="29">
        <v>0</v>
      </c>
      <c r="EM13" s="6">
        <v>1</v>
      </c>
      <c r="EN13" s="36">
        <v>16</v>
      </c>
      <c r="EO13" s="36"/>
      <c r="EP13" s="36"/>
      <c r="EQ13" s="36"/>
      <c r="ER13" s="36">
        <v>0</v>
      </c>
      <c r="ES13" s="36"/>
      <c r="ET13" s="36"/>
      <c r="EU13" s="36"/>
      <c r="EV13" s="36"/>
      <c r="EW13" s="36"/>
      <c r="EX13" s="36"/>
      <c r="EY13" s="36"/>
      <c r="EZ13" s="96"/>
      <c r="FA13" s="36" t="s">
        <v>321</v>
      </c>
      <c r="FB13" s="36"/>
      <c r="FC13" s="2">
        <v>0.1984126984126984</v>
      </c>
      <c r="FD13" s="2">
        <v>6.9444444444444446</v>
      </c>
      <c r="FE13" s="117">
        <v>92.857142857142861</v>
      </c>
      <c r="FF13" s="2">
        <v>0</v>
      </c>
      <c r="FG13" s="2">
        <v>8.3333333333333339</v>
      </c>
      <c r="FH13" s="117">
        <v>91.666666666666671</v>
      </c>
      <c r="FI13" s="2">
        <v>0.1984126984126984</v>
      </c>
      <c r="FJ13" s="2">
        <v>10.119047619047619</v>
      </c>
      <c r="FK13" s="117">
        <v>89.682539682539684</v>
      </c>
      <c r="FL13" s="2">
        <v>0</v>
      </c>
      <c r="FM13" s="2">
        <v>14.880952380952381</v>
      </c>
      <c r="FN13" s="117">
        <v>85.11904761904762</v>
      </c>
      <c r="FO13" s="117">
        <v>-3.1746031746031775</v>
      </c>
      <c r="FP13" s="117">
        <v>-1.1904761904761898</v>
      </c>
      <c r="FQ13" s="117">
        <v>-6.547619047619051</v>
      </c>
      <c r="FR13" s="117">
        <v>-4.5634920634920633</v>
      </c>
      <c r="FS13" s="115">
        <v>472.14</v>
      </c>
      <c r="FT13" s="118">
        <v>479.91</v>
      </c>
      <c r="FU13" s="115">
        <v>472.83</v>
      </c>
      <c r="FV13" s="118">
        <v>480.4</v>
      </c>
      <c r="FW13" s="115">
        <v>466.37</v>
      </c>
      <c r="FX13" s="118">
        <v>492.66</v>
      </c>
      <c r="FY13" s="115">
        <v>450.77</v>
      </c>
      <c r="FZ13" s="118">
        <v>479.23</v>
      </c>
      <c r="GA13">
        <v>516.82615384615383</v>
      </c>
      <c r="GB13">
        <v>524.07272727272721</v>
      </c>
      <c r="GC13">
        <v>549.33769911504419</v>
      </c>
      <c r="GD13">
        <v>563.01146853146849</v>
      </c>
    </row>
    <row r="14" spans="1:186" x14ac:dyDescent="0.2">
      <c r="A14" s="28"/>
      <c r="B14" s="29">
        <v>2017</v>
      </c>
      <c r="C14">
        <v>1</v>
      </c>
      <c r="D14" s="29"/>
      <c r="E14" s="29" t="s">
        <v>310</v>
      </c>
      <c r="F14" s="96"/>
      <c r="G14" s="36" t="s">
        <v>310</v>
      </c>
      <c r="H14" s="30" t="s">
        <v>388</v>
      </c>
      <c r="I14" s="29">
        <v>2</v>
      </c>
      <c r="J14" s="29">
        <v>26</v>
      </c>
      <c r="K14" s="31">
        <v>32332</v>
      </c>
      <c r="L14" s="29" t="s">
        <v>389</v>
      </c>
      <c r="M14" s="56" t="s">
        <v>390</v>
      </c>
      <c r="N14" s="67" t="s">
        <v>391</v>
      </c>
      <c r="O14" s="33">
        <v>16</v>
      </c>
      <c r="P14" s="33">
        <v>8.01</v>
      </c>
      <c r="Q14" s="33"/>
      <c r="R14" s="34">
        <v>1.58</v>
      </c>
      <c r="S14" s="48">
        <v>0</v>
      </c>
      <c r="T14" s="15">
        <v>42108</v>
      </c>
      <c r="U14" s="15">
        <v>42136</v>
      </c>
      <c r="V14" s="22">
        <v>5</v>
      </c>
      <c r="W14" s="17">
        <v>4</v>
      </c>
      <c r="X14" s="47">
        <v>4.5</v>
      </c>
      <c r="Y14" s="15"/>
      <c r="Z14" s="15"/>
      <c r="AA14" s="15">
        <v>42108</v>
      </c>
      <c r="AB14" s="15">
        <v>42136</v>
      </c>
      <c r="AC14" s="22">
        <v>5</v>
      </c>
      <c r="AD14" s="17">
        <v>4</v>
      </c>
      <c r="AE14" s="47">
        <v>4.5</v>
      </c>
      <c r="AF14" s="15"/>
      <c r="AG14" s="15"/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63.63</v>
      </c>
      <c r="AV14" s="16"/>
      <c r="AW14" s="16"/>
      <c r="AX14" s="16"/>
      <c r="AY14" s="16"/>
      <c r="AZ14" s="16"/>
      <c r="BA14" s="16"/>
      <c r="BB14" s="16"/>
      <c r="BC14" s="16">
        <v>1</v>
      </c>
      <c r="BD14" s="16"/>
      <c r="BE14" s="16">
        <v>16</v>
      </c>
      <c r="BF14" s="16"/>
      <c r="BG14" s="16">
        <v>0</v>
      </c>
      <c r="BH14" s="16">
        <v>0</v>
      </c>
      <c r="BI14" s="16">
        <v>1</v>
      </c>
      <c r="BJ14" s="16"/>
      <c r="BK14" s="16">
        <v>17</v>
      </c>
      <c r="BL14" s="16"/>
      <c r="BM14" s="16">
        <v>1</v>
      </c>
      <c r="BN14" s="16">
        <v>0</v>
      </c>
      <c r="BO14" s="16"/>
      <c r="BP14" s="16"/>
      <c r="BQ14" s="16"/>
      <c r="BR14" s="16">
        <v>0</v>
      </c>
      <c r="BS14" s="16"/>
      <c r="BT14" s="16"/>
      <c r="BU14" s="16"/>
      <c r="BV14" s="16">
        <v>0</v>
      </c>
      <c r="BW14" s="16"/>
      <c r="BX14" s="16"/>
      <c r="BY14" s="16"/>
      <c r="BZ14" s="16">
        <v>0</v>
      </c>
      <c r="CA14" s="16"/>
      <c r="CB14" s="16"/>
      <c r="CC14" s="16"/>
      <c r="CD14" s="16">
        <v>0</v>
      </c>
      <c r="CE14" s="16"/>
      <c r="CF14" s="16"/>
      <c r="CG14" s="16"/>
      <c r="CH14" s="16">
        <v>0</v>
      </c>
      <c r="CI14" s="16"/>
      <c r="CJ14" s="16"/>
      <c r="CK14" s="16"/>
      <c r="CL14" s="16"/>
      <c r="CM14" s="16">
        <v>0</v>
      </c>
      <c r="CN14" s="16"/>
      <c r="CO14" s="16"/>
      <c r="CP14" s="16"/>
      <c r="CQ14" s="16"/>
      <c r="CR14" s="16">
        <v>0</v>
      </c>
      <c r="CS14" s="16"/>
      <c r="CT14" s="16"/>
      <c r="CU14" s="16"/>
      <c r="CV14" s="62"/>
      <c r="CW14" s="63">
        <v>0</v>
      </c>
      <c r="CX14" s="62">
        <v>0</v>
      </c>
      <c r="CY14" s="62"/>
      <c r="CZ14" s="63">
        <v>10</v>
      </c>
      <c r="DA14" s="62">
        <v>10</v>
      </c>
      <c r="DB14" s="62">
        <v>44</v>
      </c>
      <c r="DC14" s="62">
        <v>50</v>
      </c>
      <c r="DD14" s="69"/>
      <c r="DE14" s="69"/>
      <c r="DF14" s="59">
        <v>0</v>
      </c>
      <c r="DG14" s="6"/>
      <c r="DH14" s="35"/>
      <c r="DI14" s="91">
        <v>0</v>
      </c>
      <c r="DJ14" s="22"/>
      <c r="DK14" s="22"/>
      <c r="DL14" s="71"/>
      <c r="DM14" s="71"/>
      <c r="DN14" s="59">
        <v>0</v>
      </c>
      <c r="DO14" s="22"/>
      <c r="DP14" s="22"/>
      <c r="DQ14" s="6">
        <v>0</v>
      </c>
      <c r="DR14" s="33"/>
      <c r="DS14" s="33"/>
      <c r="DT14" s="33"/>
      <c r="DU14" s="33"/>
      <c r="DV14" s="33"/>
      <c r="DW14" s="22"/>
      <c r="DX14" s="22"/>
      <c r="DY14" s="22"/>
      <c r="DZ14" s="22"/>
      <c r="EA14" s="22"/>
      <c r="EB14" s="64"/>
      <c r="EC14" s="64"/>
      <c r="ED14" s="64"/>
      <c r="EE14" s="36"/>
      <c r="EF14" s="29"/>
      <c r="EG14" s="29"/>
      <c r="EH14" s="29"/>
      <c r="EI14" s="29"/>
      <c r="EJ14" s="29"/>
      <c r="EK14" s="29"/>
      <c r="EL14" s="29"/>
      <c r="EM14" s="6">
        <v>0</v>
      </c>
      <c r="EN14" s="107" t="s">
        <v>529</v>
      </c>
      <c r="EO14" s="36"/>
      <c r="EP14" s="36"/>
      <c r="EQ14" s="36"/>
      <c r="ER14" s="36">
        <v>0</v>
      </c>
      <c r="ES14" s="36"/>
      <c r="ET14" s="36"/>
      <c r="EU14" s="36"/>
      <c r="EV14" s="36"/>
      <c r="EW14" s="36"/>
      <c r="EX14" s="36"/>
      <c r="EY14" s="36"/>
      <c r="EZ14" s="96"/>
      <c r="FA14" s="36" t="s">
        <v>310</v>
      </c>
      <c r="FB14" s="36"/>
      <c r="FC14" s="2">
        <v>0.3968253968253968</v>
      </c>
      <c r="FD14" s="2">
        <v>8.7301587301587293</v>
      </c>
      <c r="FE14" s="117">
        <v>90.873015873015873</v>
      </c>
      <c r="FF14" s="2">
        <v>0.1984126984126984</v>
      </c>
      <c r="FG14" s="2">
        <v>9.7222222222222214</v>
      </c>
      <c r="FH14" s="117">
        <v>90.079365079365076</v>
      </c>
      <c r="FI14" s="2">
        <v>0.59523809523809523</v>
      </c>
      <c r="FJ14" s="2">
        <v>8.5317460317460316</v>
      </c>
      <c r="FK14" s="117">
        <v>90.873015873015873</v>
      </c>
      <c r="FL14" s="2">
        <v>0.99206349206349209</v>
      </c>
      <c r="FM14" s="2">
        <v>7.3412698412698409</v>
      </c>
      <c r="FN14" s="117">
        <v>91.666666666666671</v>
      </c>
      <c r="FO14" s="117">
        <v>0</v>
      </c>
      <c r="FP14" s="117">
        <v>-0.79365079365079794</v>
      </c>
      <c r="FQ14" s="117">
        <v>1.5873015873015959</v>
      </c>
      <c r="FR14" s="117">
        <v>0.79365079365079794</v>
      </c>
      <c r="FS14" s="115">
        <v>409.48</v>
      </c>
      <c r="FT14" s="118">
        <v>446.38</v>
      </c>
      <c r="FU14" s="115">
        <v>420.24</v>
      </c>
      <c r="FV14" s="118">
        <v>439.66</v>
      </c>
      <c r="FW14" s="115">
        <v>407.95</v>
      </c>
      <c r="FX14" s="118">
        <v>443.24</v>
      </c>
      <c r="FY14" s="115">
        <v>393.65</v>
      </c>
      <c r="FZ14" s="118">
        <v>430.39</v>
      </c>
      <c r="GA14">
        <v>491.21292576419216</v>
      </c>
      <c r="GB14">
        <v>488.08070484581498</v>
      </c>
      <c r="GC14">
        <v>487.75755458515283</v>
      </c>
      <c r="GD14">
        <v>469.51636363636362</v>
      </c>
    </row>
    <row r="15" spans="1:186" x14ac:dyDescent="0.2">
      <c r="A15" s="28"/>
      <c r="B15" s="29">
        <v>2020</v>
      </c>
      <c r="C15">
        <v>1</v>
      </c>
      <c r="D15" s="29"/>
      <c r="E15" s="29" t="s">
        <v>308</v>
      </c>
      <c r="F15" s="96"/>
      <c r="G15" s="36" t="s">
        <v>324</v>
      </c>
      <c r="H15" s="30" t="s">
        <v>400</v>
      </c>
      <c r="I15" s="29">
        <v>2</v>
      </c>
      <c r="J15" s="29">
        <v>20</v>
      </c>
      <c r="K15" s="31">
        <v>34708</v>
      </c>
      <c r="L15" s="29" t="s">
        <v>401</v>
      </c>
      <c r="M15" s="56" t="s">
        <v>402</v>
      </c>
      <c r="N15" s="67" t="s">
        <v>403</v>
      </c>
      <c r="O15" s="33">
        <v>14</v>
      </c>
      <c r="P15" s="33">
        <v>9.5</v>
      </c>
      <c r="Q15" s="33">
        <v>41</v>
      </c>
      <c r="R15" s="34">
        <v>1.59</v>
      </c>
      <c r="S15" s="48">
        <v>16.217712906926149</v>
      </c>
      <c r="T15" s="15">
        <v>42190</v>
      </c>
      <c r="U15" s="15">
        <v>42225</v>
      </c>
      <c r="V15" s="22">
        <v>7</v>
      </c>
      <c r="W15" s="17">
        <v>5</v>
      </c>
      <c r="X15" s="47">
        <v>6</v>
      </c>
      <c r="Y15" s="15"/>
      <c r="Z15" s="15"/>
      <c r="AA15" s="15">
        <v>42190</v>
      </c>
      <c r="AB15" s="15">
        <v>42225</v>
      </c>
      <c r="AC15" s="22">
        <v>7</v>
      </c>
      <c r="AD15" s="17">
        <v>5</v>
      </c>
      <c r="AE15" s="47">
        <v>6</v>
      </c>
      <c r="AF15" s="15"/>
      <c r="AG15" s="15"/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72</v>
      </c>
      <c r="AV15" s="16">
        <v>8</v>
      </c>
      <c r="AW15" s="16"/>
      <c r="AX15" s="16"/>
      <c r="AY15" s="16"/>
      <c r="AZ15" s="16"/>
      <c r="BA15" s="16"/>
      <c r="BB15" s="16"/>
      <c r="BC15" s="16">
        <v>1</v>
      </c>
      <c r="BD15" s="16">
        <v>15</v>
      </c>
      <c r="BE15" s="16">
        <v>15</v>
      </c>
      <c r="BF15" s="16">
        <v>3</v>
      </c>
      <c r="BG15" s="16">
        <v>0</v>
      </c>
      <c r="BH15" s="16">
        <v>0</v>
      </c>
      <c r="BI15" s="16">
        <v>1</v>
      </c>
      <c r="BJ15" s="16">
        <v>30</v>
      </c>
      <c r="BK15" s="16">
        <v>16</v>
      </c>
      <c r="BL15" s="16">
        <v>2</v>
      </c>
      <c r="BM15" s="16">
        <v>1</v>
      </c>
      <c r="BN15" s="16">
        <v>0</v>
      </c>
      <c r="BO15" s="16"/>
      <c r="BP15" s="16"/>
      <c r="BQ15" s="16"/>
      <c r="BR15" s="16">
        <v>0</v>
      </c>
      <c r="BS15" s="16"/>
      <c r="BT15" s="16"/>
      <c r="BU15" s="16"/>
      <c r="BV15" s="16">
        <v>0</v>
      </c>
      <c r="BW15" s="16"/>
      <c r="BX15" s="16"/>
      <c r="BY15" s="16"/>
      <c r="BZ15" s="16">
        <v>0</v>
      </c>
      <c r="CA15" s="16"/>
      <c r="CB15" s="16"/>
      <c r="CC15" s="16"/>
      <c r="CD15" s="16">
        <v>1</v>
      </c>
      <c r="CE15" s="16">
        <v>40</v>
      </c>
      <c r="CF15" s="16">
        <v>19</v>
      </c>
      <c r="CG15" s="16">
        <v>2</v>
      </c>
      <c r="CH15" s="16">
        <v>1</v>
      </c>
      <c r="CI15" s="16">
        <v>5</v>
      </c>
      <c r="CJ15" s="16">
        <v>12</v>
      </c>
      <c r="CK15" s="16">
        <v>4</v>
      </c>
      <c r="CL15" s="16">
        <v>0</v>
      </c>
      <c r="CM15" s="16">
        <v>0</v>
      </c>
      <c r="CN15" s="16"/>
      <c r="CO15" s="16"/>
      <c r="CP15" s="16"/>
      <c r="CQ15" s="16"/>
      <c r="CR15" s="16">
        <v>0</v>
      </c>
      <c r="CS15" s="16"/>
      <c r="CT15" s="16"/>
      <c r="CU15" s="16"/>
      <c r="CV15" s="62">
        <v>0</v>
      </c>
      <c r="CW15" s="63">
        <v>0</v>
      </c>
      <c r="CX15" s="62">
        <v>0</v>
      </c>
      <c r="CY15" s="62"/>
      <c r="CZ15" s="63">
        <v>7</v>
      </c>
      <c r="DA15" s="62">
        <v>5</v>
      </c>
      <c r="DB15" s="62">
        <v>51</v>
      </c>
      <c r="DC15" s="62">
        <v>90</v>
      </c>
      <c r="DD15" s="69"/>
      <c r="DE15" s="69"/>
      <c r="DF15" s="59">
        <v>0</v>
      </c>
      <c r="DG15" s="6"/>
      <c r="DH15" s="35"/>
      <c r="DI15" s="91">
        <v>0</v>
      </c>
      <c r="DJ15" s="22"/>
      <c r="DK15" s="22"/>
      <c r="DL15" s="71">
        <v>42216</v>
      </c>
      <c r="DM15" s="71">
        <v>42216.3125</v>
      </c>
      <c r="DN15" s="59">
        <v>0.3125</v>
      </c>
      <c r="DO15" s="22">
        <v>7</v>
      </c>
      <c r="DP15" s="22">
        <v>30</v>
      </c>
      <c r="DQ15" s="6">
        <v>7.5</v>
      </c>
      <c r="DR15" s="33">
        <v>0</v>
      </c>
      <c r="DS15" s="33">
        <v>6</v>
      </c>
      <c r="DT15" s="33"/>
      <c r="DU15" s="33"/>
      <c r="DV15" s="33"/>
      <c r="DW15" s="22"/>
      <c r="DX15" s="22">
        <v>2</v>
      </c>
      <c r="DY15" s="22">
        <v>2</v>
      </c>
      <c r="DZ15" s="22">
        <v>4</v>
      </c>
      <c r="EA15" s="22">
        <v>2</v>
      </c>
      <c r="EB15" s="62">
        <v>14</v>
      </c>
      <c r="EC15" s="62" t="s">
        <v>285</v>
      </c>
      <c r="ED15" s="29">
        <v>9</v>
      </c>
      <c r="EE15" s="66">
        <v>106</v>
      </c>
      <c r="EF15" s="29"/>
      <c r="EG15" s="29"/>
      <c r="EH15" s="29"/>
      <c r="EI15" s="29">
        <v>1</v>
      </c>
      <c r="EJ15" s="29">
        <v>4</v>
      </c>
      <c r="EK15" s="29">
        <v>3</v>
      </c>
      <c r="EL15" s="29">
        <v>0</v>
      </c>
      <c r="EM15" s="6">
        <v>3</v>
      </c>
      <c r="EN15" s="36">
        <v>33</v>
      </c>
      <c r="EO15" s="36"/>
      <c r="EP15" s="36"/>
      <c r="EQ15" s="36"/>
      <c r="ER15" s="36">
        <v>0</v>
      </c>
      <c r="ES15" s="36"/>
      <c r="ET15" s="36"/>
      <c r="EU15" s="36"/>
      <c r="EV15" s="36"/>
      <c r="EW15" s="36"/>
      <c r="EX15" s="36"/>
      <c r="EY15" s="36"/>
      <c r="EZ15" s="96"/>
      <c r="FA15" s="36" t="s">
        <v>324</v>
      </c>
      <c r="FB15" s="36"/>
      <c r="FC15" s="2">
        <v>0.3968253968253968</v>
      </c>
      <c r="FD15" s="2">
        <v>10.119047619047619</v>
      </c>
      <c r="FE15" s="117">
        <v>89.484126984126988</v>
      </c>
      <c r="FF15" s="2">
        <v>0.79365079365079361</v>
      </c>
      <c r="FG15" s="2">
        <v>12.896825396825397</v>
      </c>
      <c r="FH15" s="117">
        <v>86.30952380952381</v>
      </c>
      <c r="FI15" s="2">
        <v>0.3968253968253968</v>
      </c>
      <c r="FJ15" s="2">
        <v>7.7380952380952381</v>
      </c>
      <c r="FK15" s="117">
        <v>91.865079365079367</v>
      </c>
      <c r="FL15" s="2">
        <v>0</v>
      </c>
      <c r="FM15" s="2">
        <v>9.5238095238095237</v>
      </c>
      <c r="FN15" s="117">
        <v>90.476190476190482</v>
      </c>
      <c r="FO15" s="117">
        <v>2.3809523809523796</v>
      </c>
      <c r="FP15" s="117">
        <v>-3.1746031746031775</v>
      </c>
      <c r="FQ15" s="117">
        <v>4.1666666666666714</v>
      </c>
      <c r="FR15" s="117">
        <v>-1.3888888888888857</v>
      </c>
      <c r="FS15" s="115">
        <v>451.69</v>
      </c>
      <c r="FT15" s="118">
        <v>454.45</v>
      </c>
      <c r="FU15" s="115">
        <v>469.72</v>
      </c>
      <c r="FV15" s="118">
        <v>457.81</v>
      </c>
      <c r="FW15" s="115">
        <v>471.9</v>
      </c>
      <c r="FX15" s="118">
        <v>462.67</v>
      </c>
      <c r="FY15" s="115">
        <v>473.73</v>
      </c>
      <c r="FZ15" s="118">
        <v>462.71</v>
      </c>
      <c r="GA15">
        <v>507.8554323725055</v>
      </c>
      <c r="GB15">
        <v>530.42813793103448</v>
      </c>
      <c r="GC15">
        <v>503.64077753779696</v>
      </c>
      <c r="GD15">
        <v>511.41631578947363</v>
      </c>
    </row>
    <row r="16" spans="1:186" x14ac:dyDescent="0.2">
      <c r="A16" s="28"/>
      <c r="B16" s="29">
        <v>2021</v>
      </c>
      <c r="C16">
        <v>1</v>
      </c>
      <c r="D16" s="29"/>
      <c r="E16" s="29" t="s">
        <v>308</v>
      </c>
      <c r="F16" s="96"/>
      <c r="G16" s="36"/>
      <c r="H16" s="30" t="s">
        <v>404</v>
      </c>
      <c r="I16" s="29">
        <v>2</v>
      </c>
      <c r="J16" s="29">
        <v>23</v>
      </c>
      <c r="K16" s="31" t="s">
        <v>405</v>
      </c>
      <c r="L16" s="29" t="s">
        <v>406</v>
      </c>
      <c r="M16" s="56" t="s">
        <v>407</v>
      </c>
      <c r="N16" s="67" t="s">
        <v>408</v>
      </c>
      <c r="O16" s="33">
        <v>18</v>
      </c>
      <c r="P16" s="33">
        <v>9.3000000000000007</v>
      </c>
      <c r="Q16" s="33">
        <v>58</v>
      </c>
      <c r="R16" s="34">
        <v>1.58</v>
      </c>
      <c r="S16" s="48">
        <v>23.233456176894723</v>
      </c>
      <c r="T16" s="15">
        <v>42164</v>
      </c>
      <c r="U16" s="15">
        <v>42226</v>
      </c>
      <c r="V16" s="22">
        <v>6</v>
      </c>
      <c r="W16" s="17">
        <v>7</v>
      </c>
      <c r="X16" s="47">
        <v>6.5</v>
      </c>
      <c r="Y16" s="15"/>
      <c r="Z16" s="15"/>
      <c r="AA16" s="15">
        <v>42164</v>
      </c>
      <c r="AB16" s="15">
        <v>42226</v>
      </c>
      <c r="AC16" s="22">
        <v>6</v>
      </c>
      <c r="AD16" s="17">
        <v>7</v>
      </c>
      <c r="AE16" s="47">
        <v>6.5</v>
      </c>
      <c r="AF16" s="15"/>
      <c r="AG16" s="15"/>
      <c r="AH16" s="16">
        <v>0</v>
      </c>
      <c r="AI16" s="16">
        <v>1</v>
      </c>
      <c r="AJ16" s="16">
        <v>1</v>
      </c>
      <c r="AK16" s="16">
        <v>0</v>
      </c>
      <c r="AL16" s="16">
        <v>0</v>
      </c>
      <c r="AM16" s="16">
        <v>0</v>
      </c>
      <c r="AN16" s="16">
        <v>0</v>
      </c>
      <c r="AO16" s="16">
        <v>1</v>
      </c>
      <c r="AP16" s="16">
        <v>1</v>
      </c>
      <c r="AQ16" s="16">
        <v>0</v>
      </c>
      <c r="AR16" s="16">
        <v>0</v>
      </c>
      <c r="AS16" s="16">
        <v>0</v>
      </c>
      <c r="AT16" s="16">
        <v>0</v>
      </c>
      <c r="AU16" s="16">
        <v>52</v>
      </c>
      <c r="AV16" s="16">
        <v>7</v>
      </c>
      <c r="AW16" s="16"/>
      <c r="AX16" s="16"/>
      <c r="AY16" s="16"/>
      <c r="AZ16" s="16"/>
      <c r="BA16" s="16"/>
      <c r="BB16" s="16"/>
      <c r="BC16" s="16">
        <v>1</v>
      </c>
      <c r="BD16" s="16">
        <v>5</v>
      </c>
      <c r="BE16" s="16">
        <v>18</v>
      </c>
      <c r="BF16" s="16">
        <v>5</v>
      </c>
      <c r="BG16" s="16">
        <v>1</v>
      </c>
      <c r="BH16" s="16">
        <v>0</v>
      </c>
      <c r="BI16" s="16">
        <v>1</v>
      </c>
      <c r="BJ16" s="16" t="s">
        <v>517</v>
      </c>
      <c r="BK16" s="16">
        <v>13</v>
      </c>
      <c r="BL16" s="16">
        <v>10</v>
      </c>
      <c r="BM16" s="16">
        <v>1</v>
      </c>
      <c r="BN16" s="16">
        <v>1</v>
      </c>
      <c r="BO16" s="16">
        <v>3</v>
      </c>
      <c r="BP16" s="16">
        <v>22</v>
      </c>
      <c r="BQ16" s="16">
        <v>2</v>
      </c>
      <c r="BR16" s="16">
        <v>0</v>
      </c>
      <c r="BS16" s="16"/>
      <c r="BT16" s="16"/>
      <c r="BU16" s="16"/>
      <c r="BV16" s="16">
        <v>0</v>
      </c>
      <c r="BW16" s="16"/>
      <c r="BX16" s="16"/>
      <c r="BY16" s="16"/>
      <c r="BZ16" s="16">
        <v>0</v>
      </c>
      <c r="CA16" s="16"/>
      <c r="CB16" s="16"/>
      <c r="CC16" s="16"/>
      <c r="CD16" s="16">
        <v>0</v>
      </c>
      <c r="CE16" s="16"/>
      <c r="CF16" s="16"/>
      <c r="CG16" s="16"/>
      <c r="CH16" s="16">
        <v>0</v>
      </c>
      <c r="CI16" s="16"/>
      <c r="CJ16" s="16"/>
      <c r="CK16" s="16"/>
      <c r="CL16" s="16"/>
      <c r="CM16" s="16">
        <v>1</v>
      </c>
      <c r="CN16" s="16">
        <v>4</v>
      </c>
      <c r="CO16" s="16">
        <v>20</v>
      </c>
      <c r="CP16" s="16">
        <v>4</v>
      </c>
      <c r="CQ16" s="16">
        <v>1</v>
      </c>
      <c r="CR16" s="16">
        <v>0</v>
      </c>
      <c r="CS16" s="16"/>
      <c r="CT16" s="16"/>
      <c r="CU16" s="16"/>
      <c r="CV16" s="62">
        <v>0</v>
      </c>
      <c r="CW16" s="63">
        <v>0</v>
      </c>
      <c r="CX16" s="62"/>
      <c r="CY16" s="62"/>
      <c r="CZ16" s="63">
        <v>5</v>
      </c>
      <c r="DA16" s="62">
        <v>2</v>
      </c>
      <c r="DB16" s="62">
        <v>52</v>
      </c>
      <c r="DC16" s="62">
        <v>90</v>
      </c>
      <c r="DD16" s="69"/>
      <c r="DE16" s="69"/>
      <c r="DF16" s="59">
        <v>0</v>
      </c>
      <c r="DG16" s="6"/>
      <c r="DH16" s="35"/>
      <c r="DI16" s="91">
        <v>0</v>
      </c>
      <c r="DJ16" s="22"/>
      <c r="DK16" s="22"/>
      <c r="DL16" s="71">
        <v>42177.041666666664</v>
      </c>
      <c r="DM16" s="71">
        <v>42177.291666666664</v>
      </c>
      <c r="DN16" s="59">
        <v>0.25</v>
      </c>
      <c r="DO16" s="22">
        <v>6</v>
      </c>
      <c r="DP16" s="22">
        <v>0</v>
      </c>
      <c r="DQ16" s="6">
        <v>6</v>
      </c>
      <c r="DR16" s="33">
        <v>0</v>
      </c>
      <c r="DS16" s="33">
        <v>5.5</v>
      </c>
      <c r="DT16" s="33"/>
      <c r="DU16" s="33"/>
      <c r="DV16" s="33"/>
      <c r="DW16" s="22"/>
      <c r="DX16" s="22">
        <v>1</v>
      </c>
      <c r="DY16" s="22">
        <v>1</v>
      </c>
      <c r="DZ16" s="22">
        <v>2</v>
      </c>
      <c r="EA16" s="22">
        <v>1</v>
      </c>
      <c r="EB16" s="62">
        <v>14</v>
      </c>
      <c r="EC16" s="62" t="s">
        <v>285</v>
      </c>
      <c r="ED16" s="29">
        <v>10</v>
      </c>
      <c r="EE16" s="66">
        <v>63</v>
      </c>
      <c r="EF16" s="29"/>
      <c r="EG16" s="29"/>
      <c r="EH16" s="29"/>
      <c r="EI16" s="29">
        <v>1</v>
      </c>
      <c r="EJ16" s="29">
        <v>7</v>
      </c>
      <c r="EK16" s="29">
        <v>2</v>
      </c>
      <c r="EL16" s="29">
        <v>0</v>
      </c>
      <c r="EM16" s="6">
        <v>2</v>
      </c>
      <c r="EN16" s="36">
        <v>37</v>
      </c>
      <c r="EO16" s="36"/>
      <c r="EP16" s="36"/>
      <c r="EQ16" s="36"/>
      <c r="ER16" s="36">
        <v>0</v>
      </c>
      <c r="ES16" s="36"/>
      <c r="ET16" s="36"/>
      <c r="EU16" s="36"/>
      <c r="EV16" s="36"/>
      <c r="EW16" s="36"/>
      <c r="EX16" s="36"/>
      <c r="EY16" s="36"/>
      <c r="EZ16" s="96"/>
      <c r="FA16" s="36"/>
      <c r="FB16" s="36"/>
      <c r="FC16" s="2">
        <v>3.1746031746031744</v>
      </c>
      <c r="FD16" s="2">
        <v>23.80952380952381</v>
      </c>
      <c r="FE16" s="117">
        <v>73.015873015873012</v>
      </c>
      <c r="FF16" s="2">
        <v>2.5793650793650795</v>
      </c>
      <c r="FG16" s="2">
        <v>25.595238095238095</v>
      </c>
      <c r="FH16" s="117">
        <v>71.825396825396822</v>
      </c>
      <c r="FI16" s="2">
        <v>1.9841269841269842</v>
      </c>
      <c r="FJ16" s="2">
        <v>10.515873015873016</v>
      </c>
      <c r="FK16" s="117">
        <v>87.5</v>
      </c>
      <c r="FL16" s="2">
        <v>1.9841269841269842</v>
      </c>
      <c r="FM16" s="2">
        <v>8.1349206349206344</v>
      </c>
      <c r="FN16" s="117">
        <v>89.88095238095238</v>
      </c>
      <c r="FO16" s="117">
        <v>14.484126984126988</v>
      </c>
      <c r="FP16" s="117">
        <v>-1.1904761904761898</v>
      </c>
      <c r="FQ16" s="117">
        <v>18.055555555555557</v>
      </c>
      <c r="FR16" s="117">
        <v>2.3809523809523796</v>
      </c>
      <c r="FS16" s="115">
        <v>401.12</v>
      </c>
      <c r="FT16" s="118">
        <v>482.32</v>
      </c>
      <c r="FU16" s="115">
        <v>402.95</v>
      </c>
      <c r="FV16" s="118">
        <v>453.21</v>
      </c>
      <c r="FW16" s="115">
        <v>426.3</v>
      </c>
      <c r="FX16" s="118">
        <v>459.23</v>
      </c>
      <c r="FY16" s="115">
        <v>421.95</v>
      </c>
      <c r="FZ16" s="118">
        <v>443.2</v>
      </c>
      <c r="GA16">
        <v>660.56869565217391</v>
      </c>
      <c r="GB16">
        <v>630.9885082872928</v>
      </c>
      <c r="GC16">
        <v>524.83428571428567</v>
      </c>
      <c r="GD16">
        <v>493.09668874172183</v>
      </c>
    </row>
    <row r="17" spans="1:186" x14ac:dyDescent="0.2">
      <c r="A17" s="28"/>
      <c r="B17" s="29">
        <v>2022</v>
      </c>
      <c r="C17">
        <v>1</v>
      </c>
      <c r="D17" s="29"/>
      <c r="E17" s="29" t="s">
        <v>309</v>
      </c>
      <c r="F17" s="96"/>
      <c r="G17" s="36" t="s">
        <v>321</v>
      </c>
      <c r="H17" s="30" t="s">
        <v>409</v>
      </c>
      <c r="I17" s="29">
        <v>2</v>
      </c>
      <c r="J17" s="29">
        <v>22</v>
      </c>
      <c r="K17" s="31">
        <v>33939</v>
      </c>
      <c r="L17" s="29"/>
      <c r="M17" s="56" t="s">
        <v>410</v>
      </c>
      <c r="N17" s="67" t="s">
        <v>411</v>
      </c>
      <c r="O17" s="33">
        <v>15</v>
      </c>
      <c r="P17" s="33">
        <v>9.4</v>
      </c>
      <c r="Q17" s="33">
        <v>62</v>
      </c>
      <c r="R17" s="34">
        <v>1.52</v>
      </c>
      <c r="S17" s="48">
        <v>26.835180055401661</v>
      </c>
      <c r="T17" s="15">
        <v>42250</v>
      </c>
      <c r="U17" s="15">
        <v>42323</v>
      </c>
      <c r="V17" s="22">
        <v>4</v>
      </c>
      <c r="W17" s="17">
        <v>6</v>
      </c>
      <c r="X17" s="47">
        <v>5</v>
      </c>
      <c r="Y17" s="15"/>
      <c r="Z17" s="15"/>
      <c r="AA17" s="15">
        <v>42250</v>
      </c>
      <c r="AB17" s="15">
        <v>42323</v>
      </c>
      <c r="AC17" s="22">
        <v>4</v>
      </c>
      <c r="AD17" s="17">
        <v>6</v>
      </c>
      <c r="AE17" s="47">
        <v>5</v>
      </c>
      <c r="AF17" s="15"/>
      <c r="AG17" s="15"/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88</v>
      </c>
      <c r="AV17" s="16">
        <v>1</v>
      </c>
      <c r="AW17" s="16"/>
      <c r="AX17" s="16"/>
      <c r="AY17" s="16"/>
      <c r="AZ17" s="16"/>
      <c r="BA17" s="16"/>
      <c r="BB17" s="16"/>
      <c r="BC17" s="16">
        <v>0</v>
      </c>
      <c r="BD17" s="16"/>
      <c r="BE17" s="16"/>
      <c r="BF17" s="16"/>
      <c r="BG17" s="16"/>
      <c r="BH17" s="16"/>
      <c r="BI17" s="16">
        <v>1</v>
      </c>
      <c r="BJ17" s="16">
        <v>5</v>
      </c>
      <c r="BK17" s="16">
        <v>10</v>
      </c>
      <c r="BL17" s="16">
        <v>10</v>
      </c>
      <c r="BM17" s="16">
        <v>0</v>
      </c>
      <c r="BN17" s="16">
        <v>0</v>
      </c>
      <c r="BO17" s="16"/>
      <c r="BP17" s="16"/>
      <c r="BQ17" s="16"/>
      <c r="BR17" s="16">
        <v>0</v>
      </c>
      <c r="BS17" s="16"/>
      <c r="BT17" s="16"/>
      <c r="BU17" s="16"/>
      <c r="BV17" s="16">
        <v>0</v>
      </c>
      <c r="BW17" s="16"/>
      <c r="BX17" s="16"/>
      <c r="BY17" s="16"/>
      <c r="BZ17" s="16">
        <v>0</v>
      </c>
      <c r="CA17" s="16"/>
      <c r="CB17" s="16"/>
      <c r="CC17" s="16"/>
      <c r="CD17" s="16">
        <v>0</v>
      </c>
      <c r="CE17" s="16"/>
      <c r="CF17" s="16"/>
      <c r="CG17" s="16"/>
      <c r="CH17" s="16">
        <v>0</v>
      </c>
      <c r="CI17" s="16"/>
      <c r="CJ17" s="16"/>
      <c r="CK17" s="16"/>
      <c r="CL17" s="16"/>
      <c r="CM17" s="16">
        <v>0</v>
      </c>
      <c r="CN17" s="16"/>
      <c r="CO17" s="16"/>
      <c r="CP17" s="16"/>
      <c r="CQ17" s="16"/>
      <c r="CR17" s="16">
        <v>0</v>
      </c>
      <c r="CS17" s="16"/>
      <c r="CT17" s="16"/>
      <c r="CU17" s="16"/>
      <c r="CV17" s="62"/>
      <c r="CW17" s="63"/>
      <c r="CX17" s="62"/>
      <c r="CY17" s="62"/>
      <c r="CZ17" s="63">
        <v>2</v>
      </c>
      <c r="DA17" s="62">
        <v>1</v>
      </c>
      <c r="DB17" s="62">
        <v>51</v>
      </c>
      <c r="DC17" s="62">
        <v>75</v>
      </c>
      <c r="DD17" s="69"/>
      <c r="DE17" s="69"/>
      <c r="DF17" s="59">
        <v>0</v>
      </c>
      <c r="DG17" s="6"/>
      <c r="DH17" s="35"/>
      <c r="DI17" s="91">
        <v>0</v>
      </c>
      <c r="DJ17" s="22"/>
      <c r="DK17" s="22"/>
      <c r="DL17" s="122"/>
      <c r="DM17" s="122"/>
      <c r="DN17" s="123">
        <v>0</v>
      </c>
      <c r="DO17" s="22"/>
      <c r="DP17" s="22"/>
      <c r="DQ17" s="6">
        <v>0</v>
      </c>
      <c r="DR17" s="33"/>
      <c r="DS17" s="33"/>
      <c r="DT17" s="33"/>
      <c r="DU17" s="33"/>
      <c r="DV17" s="33"/>
      <c r="DW17" s="22"/>
      <c r="DX17" s="22"/>
      <c r="DY17" s="22"/>
      <c r="DZ17" s="22"/>
      <c r="EA17" s="22"/>
      <c r="EB17" s="62">
        <v>24</v>
      </c>
      <c r="EC17" s="62" t="s">
        <v>262</v>
      </c>
      <c r="ED17" s="29">
        <v>6</v>
      </c>
      <c r="EE17" s="66">
        <v>17</v>
      </c>
      <c r="EF17" s="29"/>
      <c r="EG17" s="29"/>
      <c r="EH17" s="29"/>
      <c r="EI17" s="29">
        <v>1</v>
      </c>
      <c r="EJ17" s="29">
        <v>5</v>
      </c>
      <c r="EK17" s="29">
        <v>1</v>
      </c>
      <c r="EL17" s="29">
        <v>30</v>
      </c>
      <c r="EM17" s="6">
        <v>1.5</v>
      </c>
      <c r="EN17" s="36">
        <v>27</v>
      </c>
      <c r="EO17" s="36"/>
      <c r="EP17" s="36"/>
      <c r="EQ17" s="36"/>
      <c r="ER17" s="36">
        <v>0</v>
      </c>
      <c r="ES17" s="36"/>
      <c r="ET17" s="36"/>
      <c r="EU17" s="36"/>
      <c r="EV17" s="36"/>
      <c r="EW17" s="36"/>
      <c r="EX17" s="36"/>
      <c r="EY17" s="36"/>
      <c r="EZ17" s="96"/>
      <c r="FA17" s="36" t="s">
        <v>321</v>
      </c>
      <c r="FB17" s="36"/>
      <c r="FC17" s="2">
        <v>0.3968253968253968</v>
      </c>
      <c r="FD17" s="2">
        <v>14.484126984126984</v>
      </c>
      <c r="FE17" s="117">
        <v>85.11904761904762</v>
      </c>
      <c r="FF17" s="2">
        <v>1.3888888888888888</v>
      </c>
      <c r="FG17" s="2">
        <v>18.055555555555557</v>
      </c>
      <c r="FH17" s="117">
        <v>80.555555555555557</v>
      </c>
      <c r="FI17" s="2">
        <v>1.7857142857142858</v>
      </c>
      <c r="FJ17" s="2">
        <v>16.666666666666668</v>
      </c>
      <c r="FK17" s="117">
        <v>81.547619047619051</v>
      </c>
      <c r="FL17" s="2">
        <v>1.7857142857142858</v>
      </c>
      <c r="FM17" s="2">
        <v>13.888888888888889</v>
      </c>
      <c r="FN17" s="117">
        <v>84.325396825396822</v>
      </c>
      <c r="FO17" s="117">
        <v>-3.5714285714285694</v>
      </c>
      <c r="FP17" s="117">
        <v>-4.5634920634920633</v>
      </c>
      <c r="FQ17" s="117">
        <v>3.7698412698412653</v>
      </c>
      <c r="FR17" s="117">
        <v>2.7777777777777715</v>
      </c>
      <c r="FS17" s="115">
        <v>362.75</v>
      </c>
      <c r="FT17" s="118">
        <v>399.1</v>
      </c>
      <c r="FU17" s="115">
        <v>387.04</v>
      </c>
      <c r="FV17" s="118">
        <v>406.56</v>
      </c>
      <c r="FW17" s="115">
        <v>384.07</v>
      </c>
      <c r="FX17" s="118">
        <v>411.65</v>
      </c>
      <c r="FY17" s="115">
        <v>405.6</v>
      </c>
      <c r="FZ17" s="118">
        <v>410.41</v>
      </c>
      <c r="GA17">
        <v>468.87272727272727</v>
      </c>
      <c r="GB17">
        <v>504.6951724137931</v>
      </c>
      <c r="GC17">
        <v>504.79708029197076</v>
      </c>
      <c r="GD17">
        <v>486.69797647058823</v>
      </c>
    </row>
    <row r="18" spans="1:186" x14ac:dyDescent="0.2">
      <c r="A18" s="28"/>
      <c r="B18" s="29">
        <v>2025</v>
      </c>
      <c r="C18">
        <v>1</v>
      </c>
      <c r="D18" s="29"/>
      <c r="E18" s="29" t="s">
        <v>308</v>
      </c>
      <c r="F18" s="96" t="s">
        <v>79</v>
      </c>
      <c r="G18" s="36" t="s">
        <v>321</v>
      </c>
      <c r="H18" s="30" t="s">
        <v>416</v>
      </c>
      <c r="I18" s="29">
        <v>2</v>
      </c>
      <c r="J18" s="29">
        <v>27</v>
      </c>
      <c r="K18" s="31">
        <v>32422</v>
      </c>
      <c r="L18" s="29"/>
      <c r="M18" s="56" t="s">
        <v>417</v>
      </c>
      <c r="N18" s="67" t="s">
        <v>418</v>
      </c>
      <c r="O18" s="33">
        <v>19</v>
      </c>
      <c r="P18" s="33">
        <v>8.4499999999999993</v>
      </c>
      <c r="Q18" s="33">
        <v>53</v>
      </c>
      <c r="R18" s="34">
        <v>1.45</v>
      </c>
      <c r="S18" s="48">
        <v>25.208085612366229</v>
      </c>
      <c r="T18" s="15">
        <v>42306</v>
      </c>
      <c r="U18" s="15"/>
      <c r="V18" s="22"/>
      <c r="W18" s="17"/>
      <c r="X18" s="47" t="e">
        <v>#DIV/0!</v>
      </c>
      <c r="Y18" s="15"/>
      <c r="Z18" s="15"/>
      <c r="AA18" s="15">
        <v>42281</v>
      </c>
      <c r="AB18" s="15">
        <v>42306</v>
      </c>
      <c r="AC18" s="22">
        <v>5</v>
      </c>
      <c r="AD18" s="17">
        <v>5</v>
      </c>
      <c r="AE18" s="47">
        <v>5</v>
      </c>
      <c r="AF18" s="15"/>
      <c r="AG18" s="15"/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83</v>
      </c>
      <c r="AV18" s="16">
        <v>13</v>
      </c>
      <c r="AW18" s="16"/>
      <c r="AX18" s="16"/>
      <c r="AY18" s="16"/>
      <c r="AZ18" s="16"/>
      <c r="BA18" s="16"/>
      <c r="BB18" s="16"/>
      <c r="BC18" s="16">
        <v>0</v>
      </c>
      <c r="BD18" s="16"/>
      <c r="BE18" s="16"/>
      <c r="BF18" s="16"/>
      <c r="BG18" s="16"/>
      <c r="BH18" s="16"/>
      <c r="BI18" s="16">
        <v>1</v>
      </c>
      <c r="BJ18" s="16">
        <v>20</v>
      </c>
      <c r="BK18" s="16">
        <v>25</v>
      </c>
      <c r="BL18" s="16">
        <v>2</v>
      </c>
      <c r="BM18" s="16">
        <v>1</v>
      </c>
      <c r="BN18" s="16">
        <v>0</v>
      </c>
      <c r="BO18" s="16"/>
      <c r="BP18" s="16"/>
      <c r="BQ18" s="16"/>
      <c r="BR18" s="16">
        <v>0</v>
      </c>
      <c r="BS18" s="16"/>
      <c r="BT18" s="16"/>
      <c r="BU18" s="16"/>
      <c r="BV18" s="16">
        <v>0</v>
      </c>
      <c r="BW18" s="16"/>
      <c r="BX18" s="16"/>
      <c r="BY18" s="16"/>
      <c r="BZ18" s="16">
        <v>0</v>
      </c>
      <c r="CA18" s="16"/>
      <c r="CB18" s="16"/>
      <c r="CC18" s="16"/>
      <c r="CD18" s="16">
        <v>0</v>
      </c>
      <c r="CE18" s="16"/>
      <c r="CF18" s="16"/>
      <c r="CG18" s="16"/>
      <c r="CH18" s="16">
        <v>0</v>
      </c>
      <c r="CI18" s="16"/>
      <c r="CJ18" s="16"/>
      <c r="CK18" s="16"/>
      <c r="CL18" s="16"/>
      <c r="CM18" s="16">
        <v>1</v>
      </c>
      <c r="CN18" s="16">
        <v>4</v>
      </c>
      <c r="CO18" s="16">
        <v>26</v>
      </c>
      <c r="CP18" s="16">
        <v>1</v>
      </c>
      <c r="CQ18" s="16">
        <v>1</v>
      </c>
      <c r="CR18" s="16">
        <v>0</v>
      </c>
      <c r="CS18" s="16"/>
      <c r="CT18" s="16"/>
      <c r="CU18" s="16"/>
      <c r="CV18" s="62"/>
      <c r="CW18" s="63">
        <v>0</v>
      </c>
      <c r="CX18" s="62"/>
      <c r="CY18" s="62"/>
      <c r="CZ18" s="63">
        <v>2</v>
      </c>
      <c r="DA18" s="62">
        <v>0</v>
      </c>
      <c r="DB18" s="62">
        <v>39</v>
      </c>
      <c r="DC18" s="62">
        <v>25</v>
      </c>
      <c r="DD18" s="69">
        <v>42308</v>
      </c>
      <c r="DE18" s="69">
        <v>42308.333333333336</v>
      </c>
      <c r="DF18" s="59">
        <v>0.33333333333575865</v>
      </c>
      <c r="DG18" s="6">
        <v>8</v>
      </c>
      <c r="DH18" s="35">
        <v>0</v>
      </c>
      <c r="DI18" s="91">
        <v>8</v>
      </c>
      <c r="DJ18" s="22">
        <v>1</v>
      </c>
      <c r="DK18" s="22">
        <v>4</v>
      </c>
      <c r="DL18" s="71">
        <v>42301</v>
      </c>
      <c r="DM18" s="71">
        <v>42301.291666666664</v>
      </c>
      <c r="DN18" s="59">
        <v>0.29166666666424135</v>
      </c>
      <c r="DO18" s="22">
        <v>7</v>
      </c>
      <c r="DP18" s="22">
        <v>0</v>
      </c>
      <c r="DQ18" s="6">
        <v>7</v>
      </c>
      <c r="DR18" s="33">
        <v>1</v>
      </c>
      <c r="DS18" s="33">
        <v>4</v>
      </c>
      <c r="DT18" s="33">
        <v>1</v>
      </c>
      <c r="DU18" s="33">
        <v>2</v>
      </c>
      <c r="DV18" s="33">
        <v>1</v>
      </c>
      <c r="DW18" s="22">
        <v>2</v>
      </c>
      <c r="DX18" s="22">
        <v>2</v>
      </c>
      <c r="DY18" s="22">
        <v>3</v>
      </c>
      <c r="DZ18" s="22">
        <v>5</v>
      </c>
      <c r="EA18" s="22">
        <v>6</v>
      </c>
      <c r="EB18" s="62">
        <v>17</v>
      </c>
      <c r="EC18" s="62" t="s">
        <v>285</v>
      </c>
      <c r="ED18" s="29">
        <v>6</v>
      </c>
      <c r="EE18" s="66">
        <v>11</v>
      </c>
      <c r="EF18" s="29"/>
      <c r="EG18" s="29"/>
      <c r="EH18" s="29"/>
      <c r="EI18" s="29">
        <v>1</v>
      </c>
      <c r="EJ18" s="29">
        <v>7</v>
      </c>
      <c r="EK18" s="29">
        <v>0</v>
      </c>
      <c r="EL18" s="29">
        <v>15</v>
      </c>
      <c r="EM18" s="6">
        <v>0.25</v>
      </c>
      <c r="EN18" s="36">
        <v>19</v>
      </c>
      <c r="EO18" s="36"/>
      <c r="EP18" s="36"/>
      <c r="EQ18" s="36"/>
      <c r="ER18" s="36">
        <v>0</v>
      </c>
      <c r="ES18" s="36"/>
      <c r="ET18" s="36"/>
      <c r="EU18" s="36"/>
      <c r="EV18" s="36"/>
      <c r="EW18" s="36"/>
      <c r="EX18" s="36"/>
      <c r="EY18" s="36"/>
      <c r="EZ18" s="96" t="s">
        <v>79</v>
      </c>
      <c r="FA18" s="36" t="s">
        <v>321</v>
      </c>
      <c r="FB18" s="36"/>
      <c r="FC18" s="2">
        <v>2.7777777777777777</v>
      </c>
      <c r="FD18" s="2">
        <v>4.3650793650793647</v>
      </c>
      <c r="FE18" s="117">
        <v>92.857142857142861</v>
      </c>
      <c r="FF18" s="2">
        <v>2.5793650793650795</v>
      </c>
      <c r="FG18" s="2">
        <v>3.373015873015873</v>
      </c>
      <c r="FH18" s="117">
        <v>94.047619047619051</v>
      </c>
      <c r="FI18" s="2">
        <v>2.9761904761904763</v>
      </c>
      <c r="FJ18" s="2">
        <v>6.746031746031746</v>
      </c>
      <c r="FK18" s="117">
        <v>90.277777777777771</v>
      </c>
      <c r="FL18" s="2">
        <v>1.3888888888888888</v>
      </c>
      <c r="FM18" s="2">
        <v>6.3492063492063489</v>
      </c>
      <c r="FN18" s="117">
        <v>92.261904761904759</v>
      </c>
      <c r="FO18" s="117">
        <v>-2.5793650793650897</v>
      </c>
      <c r="FP18" s="117">
        <v>1.1904761904761898</v>
      </c>
      <c r="FQ18" s="117">
        <v>-1.7857142857142918</v>
      </c>
      <c r="FR18" s="117">
        <v>1.9841269841269877</v>
      </c>
      <c r="FS18" s="115">
        <v>515.82000000000005</v>
      </c>
      <c r="FT18" s="118">
        <v>569.39</v>
      </c>
      <c r="FU18" s="115">
        <v>547.12</v>
      </c>
      <c r="FV18" s="118">
        <v>560.66</v>
      </c>
      <c r="FW18" s="115">
        <v>531.12</v>
      </c>
      <c r="FX18" s="118">
        <v>548.61</v>
      </c>
      <c r="FY18" s="115">
        <v>504.03</v>
      </c>
      <c r="FZ18" s="118">
        <v>545.52</v>
      </c>
      <c r="GA18">
        <v>613.18923076923079</v>
      </c>
      <c r="GB18">
        <v>596.14481012658223</v>
      </c>
      <c r="GC18">
        <v>607.69107692307693</v>
      </c>
      <c r="GD18">
        <v>591.27329032258069</v>
      </c>
    </row>
    <row r="19" spans="1:186" x14ac:dyDescent="0.2">
      <c r="A19" s="28" t="s">
        <v>522</v>
      </c>
      <c r="B19" s="29">
        <v>2028</v>
      </c>
      <c r="C19">
        <v>1</v>
      </c>
      <c r="D19" s="29"/>
      <c r="E19" s="29" t="s">
        <v>310</v>
      </c>
      <c r="F19" s="96"/>
      <c r="G19" s="36"/>
      <c r="H19" s="30" t="s">
        <v>523</v>
      </c>
      <c r="I19" s="29">
        <v>2</v>
      </c>
      <c r="J19" s="29">
        <v>26</v>
      </c>
      <c r="K19" s="31">
        <v>32673</v>
      </c>
      <c r="L19" s="29"/>
      <c r="M19" s="56" t="s">
        <v>427</v>
      </c>
      <c r="N19" s="67" t="s">
        <v>428</v>
      </c>
      <c r="O19" s="33">
        <v>16.5</v>
      </c>
      <c r="P19" s="33">
        <v>8.6999999999999993</v>
      </c>
      <c r="Q19" s="33">
        <v>64</v>
      </c>
      <c r="R19" s="34">
        <v>1.53</v>
      </c>
      <c r="S19" s="48">
        <v>27.339911999658252</v>
      </c>
      <c r="T19" s="15">
        <v>42386</v>
      </c>
      <c r="U19" s="15">
        <v>42415</v>
      </c>
      <c r="V19" s="22">
        <v>5</v>
      </c>
      <c r="W19" s="17">
        <v>5</v>
      </c>
      <c r="X19" s="47">
        <v>5</v>
      </c>
      <c r="Y19" s="15"/>
      <c r="Z19" s="15"/>
      <c r="AA19" s="15">
        <v>42386</v>
      </c>
      <c r="AB19" s="15">
        <v>42415</v>
      </c>
      <c r="AC19" s="22">
        <v>5</v>
      </c>
      <c r="AD19" s="17">
        <v>5</v>
      </c>
      <c r="AE19" s="47">
        <v>5</v>
      </c>
      <c r="AF19" s="15"/>
      <c r="AG19" s="15"/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100</v>
      </c>
      <c r="AV19" s="16">
        <v>7</v>
      </c>
      <c r="AW19" s="16"/>
      <c r="AX19" s="16"/>
      <c r="AY19" s="16"/>
      <c r="AZ19" s="16"/>
      <c r="BA19" s="16"/>
      <c r="BB19" s="16"/>
      <c r="BC19" s="16">
        <v>0</v>
      </c>
      <c r="BD19" s="16"/>
      <c r="BE19" s="16"/>
      <c r="BF19" s="16"/>
      <c r="BG19" s="16"/>
      <c r="BH19" s="16"/>
      <c r="BI19" s="16">
        <v>1</v>
      </c>
      <c r="BJ19" s="16">
        <v>30</v>
      </c>
      <c r="BK19" s="16">
        <v>22</v>
      </c>
      <c r="BL19" s="16">
        <v>4</v>
      </c>
      <c r="BM19" s="16">
        <v>1</v>
      </c>
      <c r="BN19" s="16">
        <v>0</v>
      </c>
      <c r="BO19" s="16"/>
      <c r="BP19" s="16"/>
      <c r="BQ19" s="16"/>
      <c r="BR19" s="16">
        <v>0</v>
      </c>
      <c r="BS19" s="16"/>
      <c r="BT19" s="16"/>
      <c r="BU19" s="16"/>
      <c r="BV19" s="16">
        <v>0</v>
      </c>
      <c r="BW19" s="16"/>
      <c r="BX19" s="16"/>
      <c r="BY19" s="16"/>
      <c r="BZ19" s="16">
        <v>0</v>
      </c>
      <c r="CA19" s="16"/>
      <c r="CB19" s="16"/>
      <c r="CC19" s="16"/>
      <c r="CD19" s="16">
        <v>0</v>
      </c>
      <c r="CE19" s="16"/>
      <c r="CF19" s="16"/>
      <c r="CG19" s="16"/>
      <c r="CH19" s="16">
        <v>0</v>
      </c>
      <c r="CI19" s="16"/>
      <c r="CJ19" s="16"/>
      <c r="CK19" s="16"/>
      <c r="CL19" s="16"/>
      <c r="CM19" s="16">
        <v>1</v>
      </c>
      <c r="CN19" s="16">
        <v>2</v>
      </c>
      <c r="CO19" s="16">
        <v>21</v>
      </c>
      <c r="CP19" s="16">
        <v>1</v>
      </c>
      <c r="CQ19" s="16">
        <v>0</v>
      </c>
      <c r="CR19" s="16">
        <v>0</v>
      </c>
      <c r="CS19" s="16"/>
      <c r="CT19" s="16"/>
      <c r="CU19" s="16"/>
      <c r="CV19" s="62"/>
      <c r="CW19" s="63">
        <v>0</v>
      </c>
      <c r="CX19" s="62"/>
      <c r="CY19" s="62"/>
      <c r="CZ19" s="63">
        <v>2</v>
      </c>
      <c r="DA19" s="62">
        <v>6</v>
      </c>
      <c r="DB19" s="62">
        <v>38</v>
      </c>
      <c r="DC19" s="62" t="s">
        <v>524</v>
      </c>
      <c r="DD19" s="69">
        <v>42421</v>
      </c>
      <c r="DE19" s="69">
        <v>42422.291666666664</v>
      </c>
      <c r="DF19" s="59">
        <v>1.2916666666642413</v>
      </c>
      <c r="DG19" s="6">
        <v>7</v>
      </c>
      <c r="DH19" s="35">
        <v>0</v>
      </c>
      <c r="DI19" s="91">
        <v>7</v>
      </c>
      <c r="DJ19" s="22">
        <v>1</v>
      </c>
      <c r="DK19" s="22">
        <v>6.5</v>
      </c>
      <c r="DL19" s="71">
        <v>42422.958333333336</v>
      </c>
      <c r="DM19" s="71">
        <v>42423.291666666664</v>
      </c>
      <c r="DN19" s="59">
        <v>0.33333333332848269</v>
      </c>
      <c r="DO19" s="22">
        <v>8</v>
      </c>
      <c r="DP19" s="22">
        <v>0</v>
      </c>
      <c r="DQ19" s="6">
        <v>8</v>
      </c>
      <c r="DR19" s="33">
        <v>0</v>
      </c>
      <c r="DS19" s="33">
        <v>7</v>
      </c>
      <c r="DT19" s="33">
        <v>3</v>
      </c>
      <c r="DU19" s="33">
        <v>1</v>
      </c>
      <c r="DV19" s="33">
        <v>7</v>
      </c>
      <c r="DW19" s="22">
        <v>3</v>
      </c>
      <c r="DX19" s="22">
        <v>1</v>
      </c>
      <c r="DY19" s="22">
        <v>1</v>
      </c>
      <c r="DZ19" s="22"/>
      <c r="EA19" s="22"/>
      <c r="EB19" s="62">
        <v>11</v>
      </c>
      <c r="EC19" s="62" t="s">
        <v>311</v>
      </c>
      <c r="ED19" s="29">
        <v>6</v>
      </c>
      <c r="EE19" s="66">
        <v>81</v>
      </c>
      <c r="EF19" s="29"/>
      <c r="EG19" s="29"/>
      <c r="EH19" s="29"/>
      <c r="EI19" s="29">
        <v>1</v>
      </c>
      <c r="EJ19" s="29">
        <v>7</v>
      </c>
      <c r="EK19" s="29">
        <v>5</v>
      </c>
      <c r="EL19" s="29">
        <v>0</v>
      </c>
      <c r="EM19" s="6">
        <v>5</v>
      </c>
      <c r="EN19" s="36">
        <v>19</v>
      </c>
      <c r="EO19" s="36"/>
      <c r="EP19" s="36"/>
      <c r="EQ19" s="36"/>
      <c r="ER19" s="36">
        <v>0</v>
      </c>
      <c r="ES19" s="36"/>
      <c r="ET19" s="36">
        <v>8</v>
      </c>
      <c r="EU19" s="36"/>
      <c r="EV19" s="36">
        <v>6</v>
      </c>
      <c r="EW19" s="36"/>
      <c r="EX19" s="36">
        <v>14</v>
      </c>
      <c r="EY19" s="36"/>
      <c r="EZ19" s="96"/>
      <c r="FA19" s="36"/>
      <c r="FB19" s="36"/>
      <c r="FC19" s="2">
        <v>2.1825396825396823</v>
      </c>
      <c r="FD19" s="2">
        <v>1.5873015873015872</v>
      </c>
      <c r="FE19" s="117">
        <v>96.230158730158735</v>
      </c>
      <c r="FF19" s="2">
        <v>2.9761904761904763</v>
      </c>
      <c r="FG19" s="2">
        <v>3.7698412698412698</v>
      </c>
      <c r="FH19" s="117">
        <v>93.253968253968253</v>
      </c>
      <c r="FI19" s="2">
        <v>5.1587301587301591</v>
      </c>
      <c r="FJ19" s="2">
        <v>1.9841269841269842</v>
      </c>
      <c r="FK19" s="117">
        <v>92.857142857142861</v>
      </c>
      <c r="FL19" s="2">
        <v>8.5317460317460316</v>
      </c>
      <c r="FM19" s="2">
        <v>1.5873015873015872</v>
      </c>
      <c r="FN19" s="117">
        <v>89.88095238095238</v>
      </c>
      <c r="FO19" s="117">
        <v>-3.3730158730158735</v>
      </c>
      <c r="FP19" s="117">
        <v>-2.9761904761904816</v>
      </c>
      <c r="FQ19" s="117">
        <v>-3.3730158730158735</v>
      </c>
      <c r="FR19" s="117">
        <v>-2.9761904761904816</v>
      </c>
      <c r="FS19" s="115">
        <v>488.38</v>
      </c>
      <c r="FT19" s="118">
        <v>529.86</v>
      </c>
      <c r="FU19" s="115">
        <v>494.11</v>
      </c>
      <c r="FV19" s="118">
        <v>533.4</v>
      </c>
      <c r="FW19" s="115">
        <v>478.9</v>
      </c>
      <c r="FX19" s="118">
        <v>540.21</v>
      </c>
      <c r="FY19" s="115">
        <v>414.25</v>
      </c>
      <c r="FZ19" s="118">
        <v>520.08000000000004</v>
      </c>
      <c r="GA19">
        <v>550.61740206185561</v>
      </c>
      <c r="GB19">
        <v>571.98638297872344</v>
      </c>
      <c r="GC19">
        <v>581.76461538461535</v>
      </c>
      <c r="GD19">
        <v>578.63205298013258</v>
      </c>
    </row>
    <row r="20" spans="1:186" x14ac:dyDescent="0.2">
      <c r="A20" s="28" t="s">
        <v>522</v>
      </c>
      <c r="B20" s="29">
        <v>2030</v>
      </c>
      <c r="C20">
        <v>1</v>
      </c>
      <c r="D20" s="29"/>
      <c r="E20" s="29" t="s">
        <v>309</v>
      </c>
      <c r="F20" s="96" t="s">
        <v>79</v>
      </c>
      <c r="G20" s="36" t="s">
        <v>321</v>
      </c>
      <c r="H20" s="30" t="s">
        <v>433</v>
      </c>
      <c r="I20" s="29">
        <v>2</v>
      </c>
      <c r="J20" s="29">
        <v>21</v>
      </c>
      <c r="K20" s="31">
        <v>34619</v>
      </c>
      <c r="L20" s="29" t="s">
        <v>434</v>
      </c>
      <c r="M20" s="56" t="s">
        <v>435</v>
      </c>
      <c r="N20" s="67" t="s">
        <v>436</v>
      </c>
      <c r="O20" s="33">
        <v>14.5</v>
      </c>
      <c r="P20" s="33">
        <v>9.1999999999999993</v>
      </c>
      <c r="Q20" s="33">
        <v>64</v>
      </c>
      <c r="R20" s="34">
        <v>1.57</v>
      </c>
      <c r="S20" s="48">
        <v>25.96454217209623</v>
      </c>
      <c r="T20" s="15">
        <v>42424</v>
      </c>
      <c r="U20" s="15">
        <v>42437</v>
      </c>
      <c r="V20" s="22">
        <v>5</v>
      </c>
      <c r="W20" s="17">
        <v>5</v>
      </c>
      <c r="X20" s="47">
        <v>5</v>
      </c>
      <c r="Y20" s="15"/>
      <c r="Z20" s="15"/>
      <c r="AA20" s="15">
        <v>42424</v>
      </c>
      <c r="AB20" s="15">
        <v>42437</v>
      </c>
      <c r="AC20" s="22">
        <v>5</v>
      </c>
      <c r="AD20" s="17">
        <v>5</v>
      </c>
      <c r="AE20" s="47">
        <v>5</v>
      </c>
      <c r="AF20" s="15"/>
      <c r="AG20" s="15"/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100</v>
      </c>
      <c r="AV20" s="16">
        <v>7</v>
      </c>
      <c r="AW20" s="16"/>
      <c r="AX20" s="16"/>
      <c r="AY20" s="16"/>
      <c r="AZ20" s="16"/>
      <c r="BA20" s="16"/>
      <c r="BB20" s="16"/>
      <c r="BC20" s="16">
        <v>1</v>
      </c>
      <c r="BD20" s="16">
        <v>10</v>
      </c>
      <c r="BE20" s="16">
        <v>18</v>
      </c>
      <c r="BF20" s="16">
        <v>4</v>
      </c>
      <c r="BG20" s="16">
        <v>1</v>
      </c>
      <c r="BH20" s="16">
        <v>0</v>
      </c>
      <c r="BI20" s="16">
        <v>1</v>
      </c>
      <c r="BJ20" s="16">
        <v>50</v>
      </c>
      <c r="BK20" s="16">
        <v>15</v>
      </c>
      <c r="BL20" s="16">
        <v>6</v>
      </c>
      <c r="BM20" s="16">
        <v>1</v>
      </c>
      <c r="BN20" s="16">
        <v>0</v>
      </c>
      <c r="BO20" s="16"/>
      <c r="BP20" s="16"/>
      <c r="BQ20" s="16"/>
      <c r="BR20" s="16">
        <v>0</v>
      </c>
      <c r="BS20" s="16"/>
      <c r="BT20" s="16"/>
      <c r="BU20" s="16"/>
      <c r="BV20" s="16">
        <v>0</v>
      </c>
      <c r="BW20" s="16"/>
      <c r="BX20" s="16"/>
      <c r="BY20" s="16"/>
      <c r="BZ20" s="16">
        <v>0</v>
      </c>
      <c r="CA20" s="16"/>
      <c r="CB20" s="16"/>
      <c r="CC20" s="16"/>
      <c r="CD20" s="16">
        <v>0</v>
      </c>
      <c r="CE20" s="16"/>
      <c r="CF20" s="16"/>
      <c r="CG20" s="16"/>
      <c r="CH20" s="16">
        <v>0</v>
      </c>
      <c r="CI20" s="16"/>
      <c r="CJ20" s="16"/>
      <c r="CK20" s="16"/>
      <c r="CL20" s="16"/>
      <c r="CM20" s="16">
        <v>0</v>
      </c>
      <c r="CN20" s="16"/>
      <c r="CO20" s="16"/>
      <c r="CP20" s="16"/>
      <c r="CQ20" s="16"/>
      <c r="CR20" s="16">
        <v>0</v>
      </c>
      <c r="CS20" s="16"/>
      <c r="CT20" s="16"/>
      <c r="CU20" s="16"/>
      <c r="CV20" s="62">
        <v>0</v>
      </c>
      <c r="CW20" s="63">
        <v>0</v>
      </c>
      <c r="CX20" s="62"/>
      <c r="CY20" s="62"/>
      <c r="CZ20" s="63">
        <v>11</v>
      </c>
      <c r="DA20" s="62">
        <v>9</v>
      </c>
      <c r="DB20" s="62">
        <v>37</v>
      </c>
      <c r="DC20" s="62" t="s">
        <v>524</v>
      </c>
      <c r="DD20" s="69">
        <v>42430</v>
      </c>
      <c r="DE20" s="69">
        <v>42430.25</v>
      </c>
      <c r="DF20" s="59">
        <v>0.25</v>
      </c>
      <c r="DG20" s="6">
        <v>6</v>
      </c>
      <c r="DH20" s="35">
        <v>0</v>
      </c>
      <c r="DI20" s="91">
        <v>6</v>
      </c>
      <c r="DJ20" s="22">
        <v>1</v>
      </c>
      <c r="DK20" s="22">
        <v>5</v>
      </c>
      <c r="DL20" s="71">
        <v>42437</v>
      </c>
      <c r="DM20" s="71">
        <v>42437.208333333336</v>
      </c>
      <c r="DN20" s="59">
        <v>0.20833333333575865</v>
      </c>
      <c r="DO20" s="22">
        <v>5</v>
      </c>
      <c r="DP20" s="22">
        <v>0</v>
      </c>
      <c r="DQ20" s="6">
        <v>5</v>
      </c>
      <c r="DR20" s="33">
        <v>1</v>
      </c>
      <c r="DS20" s="33">
        <v>5</v>
      </c>
      <c r="DT20" s="33">
        <v>0</v>
      </c>
      <c r="DU20" s="33">
        <v>3</v>
      </c>
      <c r="DV20" s="33">
        <v>8</v>
      </c>
      <c r="DW20" s="22">
        <v>5</v>
      </c>
      <c r="DX20" s="22">
        <v>1</v>
      </c>
      <c r="DY20" s="22">
        <v>3</v>
      </c>
      <c r="DZ20" s="22">
        <v>4</v>
      </c>
      <c r="EA20" s="22">
        <v>2</v>
      </c>
      <c r="EB20" s="62">
        <v>13</v>
      </c>
      <c r="EC20" s="62" t="s">
        <v>285</v>
      </c>
      <c r="ED20" s="29">
        <v>6</v>
      </c>
      <c r="EE20" s="66">
        <v>63</v>
      </c>
      <c r="EF20" s="29"/>
      <c r="EG20" s="29"/>
      <c r="EH20" s="29"/>
      <c r="EI20" s="29">
        <v>1</v>
      </c>
      <c r="EJ20" s="29">
        <v>7</v>
      </c>
      <c r="EK20" s="29">
        <v>4</v>
      </c>
      <c r="EL20" s="29">
        <v>0</v>
      </c>
      <c r="EM20" s="6">
        <v>4</v>
      </c>
      <c r="EN20" s="36">
        <v>19</v>
      </c>
      <c r="EO20" s="36"/>
      <c r="EP20" s="36"/>
      <c r="EQ20" s="36"/>
      <c r="ER20" s="36">
        <v>0</v>
      </c>
      <c r="ES20" s="36"/>
      <c r="ET20" s="36">
        <v>11</v>
      </c>
      <c r="EU20" s="36"/>
      <c r="EV20" s="36">
        <v>6</v>
      </c>
      <c r="EW20" s="36"/>
      <c r="EX20" s="36">
        <v>17</v>
      </c>
      <c r="EY20" s="36"/>
      <c r="EZ20" s="96" t="s">
        <v>79</v>
      </c>
      <c r="FA20" s="36" t="s">
        <v>321</v>
      </c>
      <c r="FB20" s="36"/>
      <c r="FC20" s="2">
        <v>0.59523809523809523</v>
      </c>
      <c r="FD20" s="2">
        <v>6.3492063492063489</v>
      </c>
      <c r="FE20" s="117">
        <v>93.055555555555557</v>
      </c>
      <c r="FF20" s="2">
        <v>2.1825396825396823</v>
      </c>
      <c r="FG20" s="2">
        <v>5.753968253968254</v>
      </c>
      <c r="FH20" s="117">
        <v>92.063492063492063</v>
      </c>
      <c r="FI20" s="2">
        <v>1.1904761904761905</v>
      </c>
      <c r="FJ20" s="2">
        <v>7.9365079365079367</v>
      </c>
      <c r="FK20" s="117">
        <v>90.873015873015873</v>
      </c>
      <c r="FL20" s="2">
        <v>2.7777777777777777</v>
      </c>
      <c r="FM20" s="2">
        <v>6.746031746031746</v>
      </c>
      <c r="FN20" s="117">
        <v>90.476190476190482</v>
      </c>
      <c r="FO20" s="117">
        <v>-2.1825396825396837</v>
      </c>
      <c r="FP20" s="117">
        <v>-0.99206349206349387</v>
      </c>
      <c r="FQ20" s="117">
        <v>-1.5873015873015817</v>
      </c>
      <c r="FR20" s="117">
        <v>-0.39682539682539186</v>
      </c>
      <c r="FS20" s="115">
        <v>447.69</v>
      </c>
      <c r="FT20" s="118">
        <v>465.51</v>
      </c>
      <c r="FU20" s="115">
        <v>456.03</v>
      </c>
      <c r="FV20" s="118">
        <v>476.46</v>
      </c>
      <c r="FW20" s="115">
        <v>417.8</v>
      </c>
      <c r="FX20" s="118">
        <v>472.66</v>
      </c>
      <c r="FY20" s="115">
        <v>417.59</v>
      </c>
      <c r="FZ20" s="118">
        <v>481.7</v>
      </c>
      <c r="GA20">
        <v>500.24955223880596</v>
      </c>
      <c r="GB20">
        <v>517.53413793103448</v>
      </c>
      <c r="GC20">
        <v>520.1324017467249</v>
      </c>
      <c r="GD20">
        <v>532.40526315789475</v>
      </c>
    </row>
    <row r="21" spans="1:186" x14ac:dyDescent="0.2">
      <c r="A21" s="28" t="s">
        <v>522</v>
      </c>
      <c r="B21" s="29">
        <v>2038</v>
      </c>
      <c r="C21">
        <v>1</v>
      </c>
      <c r="D21" s="29"/>
      <c r="E21" s="29" t="s">
        <v>310</v>
      </c>
      <c r="F21" s="96"/>
      <c r="G21" s="36" t="s">
        <v>321</v>
      </c>
      <c r="H21" s="30" t="s">
        <v>527</v>
      </c>
      <c r="I21" s="29">
        <v>2</v>
      </c>
      <c r="J21" s="29">
        <v>27</v>
      </c>
      <c r="K21" s="31">
        <v>32409</v>
      </c>
      <c r="L21" s="29" t="s">
        <v>454</v>
      </c>
      <c r="M21" s="56" t="s">
        <v>455</v>
      </c>
      <c r="N21" s="67" t="s">
        <v>456</v>
      </c>
      <c r="O21" s="33">
        <v>22</v>
      </c>
      <c r="P21" s="33">
        <v>9.8000000000000007</v>
      </c>
      <c r="Q21" s="33">
        <v>53</v>
      </c>
      <c r="R21" s="34">
        <v>1.63</v>
      </c>
      <c r="S21" s="48">
        <v>19.948059768903612</v>
      </c>
      <c r="T21" s="15">
        <v>42423</v>
      </c>
      <c r="U21" s="15">
        <v>42449</v>
      </c>
      <c r="V21" s="22">
        <v>9</v>
      </c>
      <c r="W21" s="17">
        <v>8</v>
      </c>
      <c r="X21" s="47">
        <v>8.5</v>
      </c>
      <c r="Y21" s="15"/>
      <c r="Z21" s="15"/>
      <c r="AA21" s="15">
        <v>42423</v>
      </c>
      <c r="AB21" s="15">
        <v>42449</v>
      </c>
      <c r="AC21" s="22">
        <v>9</v>
      </c>
      <c r="AD21" s="17">
        <v>8</v>
      </c>
      <c r="AE21" s="47">
        <v>8.5</v>
      </c>
      <c r="AF21" s="15"/>
      <c r="AG21" s="15"/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100</v>
      </c>
      <c r="AV21" s="16">
        <v>1</v>
      </c>
      <c r="AW21" s="16">
        <v>1</v>
      </c>
      <c r="AX21" s="16" t="s">
        <v>517</v>
      </c>
      <c r="AY21" s="16">
        <v>2</v>
      </c>
      <c r="AZ21" s="16">
        <v>25</v>
      </c>
      <c r="BA21" s="16">
        <v>1</v>
      </c>
      <c r="BB21" s="16">
        <v>1</v>
      </c>
      <c r="BC21" s="16">
        <v>0</v>
      </c>
      <c r="BD21" s="16"/>
      <c r="BE21" s="16"/>
      <c r="BF21" s="16"/>
      <c r="BG21" s="16"/>
      <c r="BH21" s="16"/>
      <c r="BI21" s="16">
        <v>1</v>
      </c>
      <c r="BJ21" s="16" t="s">
        <v>517</v>
      </c>
      <c r="BK21" s="16">
        <v>10</v>
      </c>
      <c r="BL21" s="16">
        <v>6</v>
      </c>
      <c r="BM21" s="16">
        <v>1</v>
      </c>
      <c r="BN21" s="16">
        <v>1</v>
      </c>
      <c r="BO21" s="16">
        <v>2</v>
      </c>
      <c r="BP21" s="16">
        <v>26</v>
      </c>
      <c r="BQ21" s="16">
        <v>1</v>
      </c>
      <c r="BR21" s="16">
        <v>0</v>
      </c>
      <c r="BS21" s="16"/>
      <c r="BT21" s="16"/>
      <c r="BU21" s="16"/>
      <c r="BV21" s="16">
        <v>0</v>
      </c>
      <c r="BW21" s="16"/>
      <c r="BX21" s="16"/>
      <c r="BY21" s="16"/>
      <c r="BZ21" s="16">
        <v>0</v>
      </c>
      <c r="CA21" s="16"/>
      <c r="CB21" s="16"/>
      <c r="CC21" s="16"/>
      <c r="CD21" s="16">
        <v>0</v>
      </c>
      <c r="CE21" s="16"/>
      <c r="CF21" s="16"/>
      <c r="CG21" s="16"/>
      <c r="CH21" s="16">
        <v>0</v>
      </c>
      <c r="CI21" s="16"/>
      <c r="CJ21" s="16"/>
      <c r="CK21" s="16"/>
      <c r="CL21" s="16"/>
      <c r="CM21" s="16">
        <v>0</v>
      </c>
      <c r="CN21" s="16"/>
      <c r="CO21" s="16"/>
      <c r="CP21" s="16"/>
      <c r="CQ21" s="16"/>
      <c r="CR21" s="16">
        <v>0</v>
      </c>
      <c r="CS21" s="16"/>
      <c r="CT21" s="16"/>
      <c r="CU21" s="16"/>
      <c r="CV21" s="62"/>
      <c r="CW21" s="63">
        <v>0</v>
      </c>
      <c r="CX21" s="62"/>
      <c r="CY21" s="62"/>
      <c r="CZ21" s="63">
        <v>2</v>
      </c>
      <c r="DA21" s="62">
        <v>5</v>
      </c>
      <c r="DB21" s="62">
        <v>57</v>
      </c>
      <c r="DC21" s="62">
        <v>95</v>
      </c>
      <c r="DD21" s="69">
        <v>42443.020833333336</v>
      </c>
      <c r="DE21" s="69">
        <v>42443.375</v>
      </c>
      <c r="DF21" s="59">
        <v>0.35416666666424135</v>
      </c>
      <c r="DG21" s="6">
        <v>8</v>
      </c>
      <c r="DH21" s="35">
        <v>30</v>
      </c>
      <c r="DI21" s="91">
        <v>8.5</v>
      </c>
      <c r="DJ21" s="22">
        <v>0</v>
      </c>
      <c r="DK21" s="22">
        <v>6</v>
      </c>
      <c r="DL21" s="71">
        <v>42445.041666666664</v>
      </c>
      <c r="DM21" s="71">
        <v>42445.375</v>
      </c>
      <c r="DN21" s="59">
        <v>0.33333333333575865</v>
      </c>
      <c r="DO21" s="22">
        <v>8</v>
      </c>
      <c r="DP21" s="22">
        <v>0</v>
      </c>
      <c r="DQ21" s="6">
        <v>8</v>
      </c>
      <c r="DR21" s="33">
        <v>0</v>
      </c>
      <c r="DS21" s="33">
        <v>6</v>
      </c>
      <c r="DT21" s="33">
        <v>2</v>
      </c>
      <c r="DU21" s="33">
        <v>0.5</v>
      </c>
      <c r="DV21" s="33">
        <v>4.5</v>
      </c>
      <c r="DW21" s="22">
        <v>2</v>
      </c>
      <c r="DX21" s="22">
        <v>3</v>
      </c>
      <c r="DY21" s="22">
        <v>1</v>
      </c>
      <c r="DZ21" s="22">
        <v>2</v>
      </c>
      <c r="EA21" s="22">
        <v>0.5</v>
      </c>
      <c r="EB21" s="62">
        <v>10</v>
      </c>
      <c r="EC21" s="62" t="s">
        <v>311</v>
      </c>
      <c r="ED21" s="29">
        <v>8</v>
      </c>
      <c r="EE21" s="66">
        <v>109</v>
      </c>
      <c r="EF21" s="29"/>
      <c r="EG21" s="29"/>
      <c r="EH21" s="29"/>
      <c r="EI21" s="29">
        <v>1</v>
      </c>
      <c r="EJ21" s="29">
        <v>7</v>
      </c>
      <c r="EK21" s="29">
        <v>1</v>
      </c>
      <c r="EL21" s="29">
        <v>0</v>
      </c>
      <c r="EM21" s="6">
        <v>1</v>
      </c>
      <c r="EN21" s="36">
        <v>20</v>
      </c>
      <c r="EO21" s="36"/>
      <c r="EP21" s="36"/>
      <c r="EQ21" s="36"/>
      <c r="ER21" s="36">
        <v>0</v>
      </c>
      <c r="ES21" s="36"/>
      <c r="ET21" s="36">
        <v>10</v>
      </c>
      <c r="EU21" s="36"/>
      <c r="EV21" s="36">
        <v>6</v>
      </c>
      <c r="EW21" s="36"/>
      <c r="EX21" s="36">
        <v>16</v>
      </c>
      <c r="EY21" s="36"/>
      <c r="EZ21" s="96"/>
      <c r="FA21" s="36" t="s">
        <v>321</v>
      </c>
      <c r="FB21" s="36"/>
      <c r="FC21" s="2">
        <v>0.3968253968253968</v>
      </c>
      <c r="FD21" s="2">
        <v>3.1746031746031744</v>
      </c>
      <c r="FE21" s="117">
        <v>96.428571428571431</v>
      </c>
      <c r="FF21" s="2">
        <v>0.3968253968253968</v>
      </c>
      <c r="FG21" s="2">
        <v>5.1587301587301591</v>
      </c>
      <c r="FH21" s="117">
        <v>94.444444444444443</v>
      </c>
      <c r="FI21" s="2">
        <v>0</v>
      </c>
      <c r="FJ21" s="2">
        <v>3.5714285714285716</v>
      </c>
      <c r="FK21" s="117">
        <v>96.428571428571431</v>
      </c>
      <c r="FL21" s="2">
        <v>0.79365079365079361</v>
      </c>
      <c r="FM21" s="2">
        <v>3.373015873015873</v>
      </c>
      <c r="FN21" s="117">
        <v>95.833333333333329</v>
      </c>
      <c r="FO21" s="117">
        <v>0</v>
      </c>
      <c r="FP21" s="117">
        <v>-1.9841269841269877</v>
      </c>
      <c r="FQ21" s="117">
        <v>1.3888888888888857</v>
      </c>
      <c r="FR21" s="117">
        <v>-0.59523809523810201</v>
      </c>
      <c r="FS21" s="115">
        <v>386.13</v>
      </c>
      <c r="FT21" s="118">
        <v>385.02</v>
      </c>
      <c r="FU21" s="115">
        <v>389.73</v>
      </c>
      <c r="FV21" s="118">
        <v>385.38</v>
      </c>
      <c r="FW21" s="115">
        <v>399.83</v>
      </c>
      <c r="FX21" s="118">
        <v>387.81</v>
      </c>
      <c r="FY21" s="115">
        <v>411.12</v>
      </c>
      <c r="FZ21" s="118">
        <v>382.23</v>
      </c>
      <c r="GA21">
        <v>399.28</v>
      </c>
      <c r="GB21">
        <v>408.04941176470589</v>
      </c>
      <c r="GC21">
        <v>402.17333333333335</v>
      </c>
      <c r="GD21">
        <v>398.84869565217394</v>
      </c>
    </row>
    <row r="22" spans="1:186" x14ac:dyDescent="0.2">
      <c r="A22" s="28"/>
      <c r="B22" s="29">
        <v>2039</v>
      </c>
      <c r="C22">
        <v>1</v>
      </c>
      <c r="D22" s="29"/>
      <c r="E22" s="29" t="s">
        <v>309</v>
      </c>
      <c r="F22" s="96"/>
      <c r="G22" s="36"/>
      <c r="H22" s="30" t="s">
        <v>457</v>
      </c>
      <c r="I22" s="29">
        <v>2</v>
      </c>
      <c r="J22" s="29">
        <v>26</v>
      </c>
      <c r="K22" s="31">
        <v>32553</v>
      </c>
      <c r="L22" s="29"/>
      <c r="M22" s="56" t="s">
        <v>458</v>
      </c>
      <c r="N22" s="67" t="s">
        <v>459</v>
      </c>
      <c r="O22" s="33">
        <v>17</v>
      </c>
      <c r="P22" s="33">
        <v>9.3800000000000008</v>
      </c>
      <c r="Q22" s="33">
        <v>56</v>
      </c>
      <c r="R22" s="34">
        <v>1.57</v>
      </c>
      <c r="S22" s="48">
        <v>22.718974400584202</v>
      </c>
      <c r="T22" s="18"/>
      <c r="U22" s="18"/>
      <c r="V22" s="22"/>
      <c r="W22" s="17"/>
      <c r="X22" s="47" t="e">
        <v>#DIV/0!</v>
      </c>
      <c r="Y22" s="15"/>
      <c r="Z22" s="15"/>
      <c r="AA22" s="15">
        <v>42205</v>
      </c>
      <c r="AB22" s="15">
        <v>42239</v>
      </c>
      <c r="AC22" s="22">
        <v>3</v>
      </c>
      <c r="AD22" s="17">
        <v>3</v>
      </c>
      <c r="AE22" s="47">
        <v>3</v>
      </c>
      <c r="AF22" s="15"/>
      <c r="AG22" s="15"/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100</v>
      </c>
      <c r="AV22" s="16">
        <v>3</v>
      </c>
      <c r="AW22" s="16"/>
      <c r="AX22" s="16"/>
      <c r="AY22" s="16"/>
      <c r="AZ22" s="16"/>
      <c r="BA22" s="16"/>
      <c r="BB22" s="16"/>
      <c r="BC22" s="16">
        <v>0</v>
      </c>
      <c r="BD22" s="16"/>
      <c r="BE22" s="16"/>
      <c r="BF22" s="16"/>
      <c r="BG22" s="16"/>
      <c r="BH22" s="16"/>
      <c r="BI22" s="16">
        <v>1</v>
      </c>
      <c r="BJ22" s="16" t="s">
        <v>517</v>
      </c>
      <c r="BK22" s="16">
        <v>17</v>
      </c>
      <c r="BL22" s="16">
        <v>9</v>
      </c>
      <c r="BM22" s="16">
        <v>1</v>
      </c>
      <c r="BN22" s="16">
        <v>0</v>
      </c>
      <c r="BO22" s="16"/>
      <c r="BP22" s="16"/>
      <c r="BQ22" s="16"/>
      <c r="BR22" s="16">
        <v>0</v>
      </c>
      <c r="BS22" s="16"/>
      <c r="BT22" s="16"/>
      <c r="BU22" s="16"/>
      <c r="BV22" s="16">
        <v>0</v>
      </c>
      <c r="BW22" s="16"/>
      <c r="BX22" s="16"/>
      <c r="BY22" s="16"/>
      <c r="BZ22" s="16">
        <v>0</v>
      </c>
      <c r="CA22" s="16"/>
      <c r="CB22" s="16"/>
      <c r="CC22" s="16"/>
      <c r="CD22" s="16">
        <v>0</v>
      </c>
      <c r="CE22" s="16"/>
      <c r="CF22" s="16"/>
      <c r="CG22" s="16"/>
      <c r="CH22" s="16">
        <v>0</v>
      </c>
      <c r="CI22" s="16"/>
      <c r="CJ22" s="16"/>
      <c r="CK22" s="16"/>
      <c r="CL22" s="16"/>
      <c r="CM22" s="16">
        <v>0</v>
      </c>
      <c r="CN22" s="16"/>
      <c r="CO22" s="16"/>
      <c r="CP22" s="16"/>
      <c r="CQ22" s="16"/>
      <c r="CR22" s="16">
        <v>0</v>
      </c>
      <c r="CS22" s="16"/>
      <c r="CT22" s="16"/>
      <c r="CU22" s="16"/>
      <c r="CV22" s="62"/>
      <c r="CW22" s="63">
        <v>0</v>
      </c>
      <c r="CX22" s="62"/>
      <c r="CY22" s="62"/>
      <c r="CZ22" s="63">
        <v>4</v>
      </c>
      <c r="DA22" s="62">
        <v>0</v>
      </c>
      <c r="DB22" s="62">
        <v>55</v>
      </c>
      <c r="DC22" s="62">
        <v>95</v>
      </c>
      <c r="DD22" s="69"/>
      <c r="DE22" s="69"/>
      <c r="DF22" s="59">
        <v>0</v>
      </c>
      <c r="DG22" s="6"/>
      <c r="DH22" s="35"/>
      <c r="DI22" s="91">
        <v>0</v>
      </c>
      <c r="DJ22" s="22"/>
      <c r="DK22" s="22"/>
      <c r="DL22" s="71">
        <v>42232.958333333336</v>
      </c>
      <c r="DM22" s="71">
        <v>42233.270833333336</v>
      </c>
      <c r="DN22" s="59">
        <v>0.3125</v>
      </c>
      <c r="DO22" s="22">
        <v>7</v>
      </c>
      <c r="DP22" s="22">
        <v>30</v>
      </c>
      <c r="DQ22" s="6">
        <v>7.5</v>
      </c>
      <c r="DR22" s="33">
        <v>0</v>
      </c>
      <c r="DS22" s="33">
        <v>8</v>
      </c>
      <c r="DT22" s="33"/>
      <c r="DU22" s="33"/>
      <c r="DV22" s="33"/>
      <c r="DW22" s="22"/>
      <c r="DX22" s="22">
        <v>1</v>
      </c>
      <c r="DY22" s="22">
        <v>1.5</v>
      </c>
      <c r="DZ22" s="22">
        <v>1</v>
      </c>
      <c r="EA22" s="22">
        <v>3</v>
      </c>
      <c r="EB22" s="62">
        <v>13</v>
      </c>
      <c r="EC22" s="62" t="s">
        <v>285</v>
      </c>
      <c r="ED22" s="29">
        <v>7</v>
      </c>
      <c r="EE22" s="66">
        <v>96</v>
      </c>
      <c r="EF22" s="29"/>
      <c r="EG22" s="29"/>
      <c r="EH22" s="29"/>
      <c r="EI22" s="29">
        <v>1</v>
      </c>
      <c r="EJ22" s="29">
        <v>7</v>
      </c>
      <c r="EK22" s="29">
        <v>3</v>
      </c>
      <c r="EL22" s="29">
        <v>0</v>
      </c>
      <c r="EM22" s="6">
        <v>3</v>
      </c>
      <c r="EN22" s="36">
        <v>14</v>
      </c>
      <c r="EO22" s="36"/>
      <c r="EP22" s="36"/>
      <c r="EQ22" s="36"/>
      <c r="ER22" s="36">
        <v>0</v>
      </c>
      <c r="ES22" s="36"/>
      <c r="ET22" s="36"/>
      <c r="EU22" s="36"/>
      <c r="EV22" s="36"/>
      <c r="EW22" s="36"/>
      <c r="EX22" s="36"/>
      <c r="EY22" s="36"/>
      <c r="EZ22" s="96"/>
      <c r="FA22" s="36"/>
      <c r="FB22" s="36"/>
      <c r="FC22" s="2">
        <v>0.99206349206349209</v>
      </c>
      <c r="FD22" s="2">
        <v>6.3492063492063489</v>
      </c>
      <c r="FE22" s="117">
        <v>92.658730158730165</v>
      </c>
      <c r="FF22" s="2">
        <v>0.79365079365079361</v>
      </c>
      <c r="FG22" s="2">
        <v>8.3333333333333339</v>
      </c>
      <c r="FH22" s="117">
        <v>90.873015873015873</v>
      </c>
      <c r="FI22" s="2">
        <v>0.1984126984126984</v>
      </c>
      <c r="FJ22" s="2">
        <v>9.325396825396826</v>
      </c>
      <c r="FK22" s="117">
        <v>90.476190476190482</v>
      </c>
      <c r="FL22" s="2">
        <v>1.3888888888888888</v>
      </c>
      <c r="FM22" s="2">
        <v>8.3333333333333339</v>
      </c>
      <c r="FN22" s="117">
        <v>90.277777777777771</v>
      </c>
      <c r="FO22" s="117">
        <v>-2.1825396825396837</v>
      </c>
      <c r="FP22" s="117">
        <v>-1.7857142857142918</v>
      </c>
      <c r="FQ22" s="117">
        <v>-0.59523809523810201</v>
      </c>
      <c r="FR22" s="117">
        <v>-0.19841269841271014</v>
      </c>
      <c r="FS22" s="115">
        <v>465.44</v>
      </c>
      <c r="FT22" s="118">
        <v>481.56</v>
      </c>
      <c r="FU22" s="115">
        <v>475.76</v>
      </c>
      <c r="FV22" s="118">
        <v>492.67</v>
      </c>
      <c r="FW22" s="115">
        <v>490.04</v>
      </c>
      <c r="FX22" s="118">
        <v>508.07</v>
      </c>
      <c r="FY22" s="115">
        <v>500.62</v>
      </c>
      <c r="FZ22" s="118">
        <v>504.39</v>
      </c>
      <c r="GA22">
        <v>519.71357601713055</v>
      </c>
      <c r="GB22">
        <v>542.15213973799132</v>
      </c>
      <c r="GC22">
        <v>561.55105263157895</v>
      </c>
      <c r="GD22">
        <v>558.70892307692316</v>
      </c>
    </row>
    <row r="23" spans="1:186" x14ac:dyDescent="0.2">
      <c r="A23" s="28" t="s">
        <v>522</v>
      </c>
      <c r="B23" s="29">
        <v>2040</v>
      </c>
      <c r="C23">
        <v>1</v>
      </c>
      <c r="D23" s="29"/>
      <c r="E23" s="29" t="s">
        <v>308</v>
      </c>
      <c r="F23" s="96" t="s">
        <v>79</v>
      </c>
      <c r="G23" s="36"/>
      <c r="H23" s="30" t="s">
        <v>460</v>
      </c>
      <c r="I23" s="29">
        <v>2</v>
      </c>
      <c r="J23" s="29">
        <v>20</v>
      </c>
      <c r="K23" s="31">
        <v>34951</v>
      </c>
      <c r="L23" s="29" t="s">
        <v>461</v>
      </c>
      <c r="M23" s="56" t="s">
        <v>462</v>
      </c>
      <c r="N23" s="67" t="s">
        <v>463</v>
      </c>
      <c r="O23" s="33">
        <v>14.5</v>
      </c>
      <c r="P23" s="33">
        <v>8.9700000000000006</v>
      </c>
      <c r="Q23" s="33">
        <v>61</v>
      </c>
      <c r="R23" s="34">
        <v>1.58</v>
      </c>
      <c r="S23" s="48">
        <v>24.435186668803073</v>
      </c>
      <c r="T23" s="15">
        <v>42438</v>
      </c>
      <c r="U23" s="15">
        <v>42466</v>
      </c>
      <c r="V23" s="22">
        <v>4</v>
      </c>
      <c r="W23" s="17">
        <v>4</v>
      </c>
      <c r="X23" s="47">
        <v>4</v>
      </c>
      <c r="Y23" s="15"/>
      <c r="Z23" s="15"/>
      <c r="AA23" s="15">
        <v>42438</v>
      </c>
      <c r="AB23" s="15">
        <v>42466</v>
      </c>
      <c r="AC23" s="22">
        <v>4</v>
      </c>
      <c r="AD23" s="17">
        <v>4</v>
      </c>
      <c r="AE23" s="47">
        <v>4</v>
      </c>
      <c r="AF23" s="15"/>
      <c r="AG23" s="15"/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73</v>
      </c>
      <c r="AV23" s="16">
        <v>1</v>
      </c>
      <c r="AW23" s="16">
        <v>1</v>
      </c>
      <c r="AX23" s="16">
        <v>200</v>
      </c>
      <c r="AY23" s="16">
        <v>15</v>
      </c>
      <c r="AZ23" s="16">
        <v>5</v>
      </c>
      <c r="BA23" s="16">
        <v>1</v>
      </c>
      <c r="BB23" s="16">
        <v>1</v>
      </c>
      <c r="BC23" s="16">
        <v>1</v>
      </c>
      <c r="BD23" s="16">
        <v>100</v>
      </c>
      <c r="BE23" s="16">
        <v>16</v>
      </c>
      <c r="BF23" s="16">
        <v>4</v>
      </c>
      <c r="BG23" s="16">
        <v>1</v>
      </c>
      <c r="BH23" s="16">
        <v>0</v>
      </c>
      <c r="BI23" s="16">
        <v>1</v>
      </c>
      <c r="BJ23" s="16" t="s">
        <v>517</v>
      </c>
      <c r="BK23" s="16">
        <v>17</v>
      </c>
      <c r="BL23" s="16">
        <v>2</v>
      </c>
      <c r="BM23" s="16">
        <v>0</v>
      </c>
      <c r="BN23" s="16">
        <v>0</v>
      </c>
      <c r="BO23" s="16"/>
      <c r="BP23" s="16"/>
      <c r="BQ23" s="16"/>
      <c r="BR23" s="16">
        <v>0</v>
      </c>
      <c r="BS23" s="16"/>
      <c r="BT23" s="16"/>
      <c r="BU23" s="16"/>
      <c r="BV23" s="16">
        <v>0</v>
      </c>
      <c r="BW23" s="16"/>
      <c r="BX23" s="16"/>
      <c r="BY23" s="16"/>
      <c r="BZ23" s="16">
        <v>0</v>
      </c>
      <c r="CA23" s="16"/>
      <c r="CB23" s="16"/>
      <c r="CC23" s="16"/>
      <c r="CD23" s="16">
        <v>0</v>
      </c>
      <c r="CE23" s="16"/>
      <c r="CF23" s="16"/>
      <c r="CG23" s="16"/>
      <c r="CH23" s="16">
        <v>0</v>
      </c>
      <c r="CI23" s="16"/>
      <c r="CJ23" s="16"/>
      <c r="CK23" s="16"/>
      <c r="CL23" s="16"/>
      <c r="CM23" s="16">
        <v>1</v>
      </c>
      <c r="CN23" s="16">
        <v>2</v>
      </c>
      <c r="CO23" s="16">
        <v>17</v>
      </c>
      <c r="CP23" s="16">
        <v>1</v>
      </c>
      <c r="CQ23" s="16">
        <v>0</v>
      </c>
      <c r="CR23" s="16">
        <v>0</v>
      </c>
      <c r="CS23" s="16"/>
      <c r="CT23" s="16"/>
      <c r="CU23" s="16"/>
      <c r="CV23" s="62">
        <v>0</v>
      </c>
      <c r="CW23" s="63"/>
      <c r="CX23" s="62"/>
      <c r="CY23" s="62"/>
      <c r="CZ23" s="63">
        <v>4</v>
      </c>
      <c r="DA23" s="62">
        <v>5</v>
      </c>
      <c r="DB23" s="62">
        <v>47</v>
      </c>
      <c r="DC23" s="62">
        <v>50</v>
      </c>
      <c r="DD23" s="69">
        <v>42446.958333333336</v>
      </c>
      <c r="DE23" s="69">
        <v>42447.1875</v>
      </c>
      <c r="DF23" s="59">
        <v>0.22916666666424135</v>
      </c>
      <c r="DG23" s="6">
        <v>5</v>
      </c>
      <c r="DH23" s="35">
        <v>30</v>
      </c>
      <c r="DI23" s="91">
        <v>5.5</v>
      </c>
      <c r="DJ23" s="22">
        <v>0</v>
      </c>
      <c r="DK23" s="22">
        <v>8</v>
      </c>
      <c r="DL23" s="71">
        <v>42459.104166666664</v>
      </c>
      <c r="DM23" s="71">
        <v>42459.3125</v>
      </c>
      <c r="DN23" s="59">
        <v>0.20833333333575865</v>
      </c>
      <c r="DO23" s="22">
        <v>5</v>
      </c>
      <c r="DP23" s="22">
        <v>0</v>
      </c>
      <c r="DQ23" s="6">
        <v>5</v>
      </c>
      <c r="DR23" s="33">
        <v>1</v>
      </c>
      <c r="DS23" s="33">
        <v>8</v>
      </c>
      <c r="DT23" s="33">
        <v>2</v>
      </c>
      <c r="DU23" s="33">
        <v>4</v>
      </c>
      <c r="DV23" s="33">
        <v>2</v>
      </c>
      <c r="DW23" s="22">
        <v>2</v>
      </c>
      <c r="DX23" s="22">
        <v>3</v>
      </c>
      <c r="DY23" s="22">
        <v>3</v>
      </c>
      <c r="DZ23" s="22">
        <v>4</v>
      </c>
      <c r="EA23" s="22">
        <v>2</v>
      </c>
      <c r="EB23" s="62">
        <v>18</v>
      </c>
      <c r="EC23" s="62" t="s">
        <v>267</v>
      </c>
      <c r="ED23" s="29">
        <v>7</v>
      </c>
      <c r="EE23" s="66">
        <v>45</v>
      </c>
      <c r="EF23" s="29"/>
      <c r="EG23" s="29"/>
      <c r="EH23" s="29"/>
      <c r="EI23" s="29">
        <v>1</v>
      </c>
      <c r="EJ23" s="29">
        <v>6</v>
      </c>
      <c r="EK23" s="29">
        <v>4</v>
      </c>
      <c r="EL23" s="29">
        <v>30</v>
      </c>
      <c r="EM23" s="6">
        <v>4.5</v>
      </c>
      <c r="EN23" s="36">
        <v>11</v>
      </c>
      <c r="EO23" s="36"/>
      <c r="EP23" s="36"/>
      <c r="EQ23" s="36"/>
      <c r="ER23" s="36">
        <v>0</v>
      </c>
      <c r="ES23" s="36"/>
      <c r="ET23" s="36">
        <v>6</v>
      </c>
      <c r="EU23" s="36"/>
      <c r="EV23" s="36">
        <v>8</v>
      </c>
      <c r="EW23" s="36"/>
      <c r="EX23" s="36">
        <v>14</v>
      </c>
      <c r="EY23" s="36"/>
      <c r="EZ23" s="96" t="s">
        <v>79</v>
      </c>
      <c r="FA23" s="36"/>
      <c r="FB23" s="36"/>
      <c r="FC23" s="2">
        <v>5.3571428571428568</v>
      </c>
      <c r="FD23" s="2">
        <v>5.3571428571428568</v>
      </c>
      <c r="FE23" s="117">
        <v>89.285714285714292</v>
      </c>
      <c r="FF23" s="2">
        <v>3.373015873015873</v>
      </c>
      <c r="FG23" s="2">
        <v>8.9285714285714288</v>
      </c>
      <c r="FH23" s="117">
        <v>87.698412698412696</v>
      </c>
      <c r="FI23" s="2">
        <v>3.1746031746031744</v>
      </c>
      <c r="FJ23" s="2">
        <v>9.1269841269841265</v>
      </c>
      <c r="FK23" s="117">
        <v>87.698412698412696</v>
      </c>
      <c r="FL23" s="2">
        <v>5.5555555555555554</v>
      </c>
      <c r="FM23" s="2">
        <v>14.484126984126984</v>
      </c>
      <c r="FN23" s="117">
        <v>79.960317460317455</v>
      </c>
      <c r="FO23" s="117">
        <v>-1.5873015873015959</v>
      </c>
      <c r="FP23" s="117">
        <v>-1.5873015873015959</v>
      </c>
      <c r="FQ23" s="117">
        <v>-7.7380952380952408</v>
      </c>
      <c r="FR23" s="117">
        <v>-7.7380952380952408</v>
      </c>
      <c r="FS23" s="115">
        <v>582.26</v>
      </c>
      <c r="FT23" s="118">
        <v>563.87</v>
      </c>
      <c r="FU23" s="115">
        <v>568.09</v>
      </c>
      <c r="FV23" s="118">
        <v>561.66</v>
      </c>
      <c r="FW23" s="115">
        <v>529.07000000000005</v>
      </c>
      <c r="FX23" s="118">
        <v>545.16999999999996</v>
      </c>
      <c r="FY23" s="115">
        <v>591.47</v>
      </c>
      <c r="FZ23" s="118">
        <v>556.32000000000005</v>
      </c>
      <c r="GA23">
        <v>631.53440000000001</v>
      </c>
      <c r="GB23">
        <v>640.44488687782803</v>
      </c>
      <c r="GC23">
        <v>621.64180995475101</v>
      </c>
      <c r="GD23">
        <v>695.74511166253114</v>
      </c>
    </row>
  </sheetData>
  <hyperlinks>
    <hyperlink ref="N2" r:id="rId1" xr:uid="{00000000-0004-0000-0200-000000000000}"/>
    <hyperlink ref="N3" r:id="rId2" xr:uid="{00000000-0004-0000-0200-000001000000}"/>
    <hyperlink ref="N4" r:id="rId3" xr:uid="{00000000-0004-0000-0200-000002000000}"/>
    <hyperlink ref="N5" r:id="rId4" xr:uid="{00000000-0004-0000-0200-000003000000}"/>
    <hyperlink ref="N6" r:id="rId5" xr:uid="{00000000-0004-0000-0200-000004000000}"/>
    <hyperlink ref="N7" r:id="rId6" xr:uid="{00000000-0004-0000-0200-000005000000}"/>
    <hyperlink ref="N8" r:id="rId7" xr:uid="{00000000-0004-0000-0200-000006000000}"/>
    <hyperlink ref="N9" r:id="rId8" xr:uid="{00000000-0004-0000-0200-000007000000}"/>
    <hyperlink ref="N10" r:id="rId9" xr:uid="{00000000-0004-0000-0200-000008000000}"/>
    <hyperlink ref="N11" r:id="rId10" xr:uid="{00000000-0004-0000-0200-000009000000}"/>
    <hyperlink ref="N12" r:id="rId11" xr:uid="{00000000-0004-0000-0200-00000A000000}"/>
    <hyperlink ref="N13" r:id="rId12" xr:uid="{00000000-0004-0000-0200-00000B000000}"/>
    <hyperlink ref="N14" r:id="rId13" xr:uid="{00000000-0004-0000-0200-00000C000000}"/>
    <hyperlink ref="N15" r:id="rId14" xr:uid="{00000000-0004-0000-0200-00000D000000}"/>
    <hyperlink ref="N16" r:id="rId15" xr:uid="{00000000-0004-0000-0200-00000E000000}"/>
    <hyperlink ref="N17" r:id="rId16" xr:uid="{00000000-0004-0000-0200-00000F000000}"/>
    <hyperlink ref="N18" r:id="rId17" xr:uid="{00000000-0004-0000-0200-000010000000}"/>
    <hyperlink ref="N19" r:id="rId18" xr:uid="{00000000-0004-0000-0200-000011000000}"/>
    <hyperlink ref="N20" r:id="rId19" xr:uid="{00000000-0004-0000-0200-000012000000}"/>
    <hyperlink ref="N21" r:id="rId20" xr:uid="{00000000-0004-0000-0200-000013000000}"/>
    <hyperlink ref="N22" r:id="rId21" xr:uid="{00000000-0004-0000-0200-000014000000}"/>
    <hyperlink ref="N23" r:id="rId22" xr:uid="{00000000-0004-0000-0200-000015000000}"/>
  </hyperlinks>
  <pageMargins left="0.7" right="0.7" top="0.75" bottom="0.75" header="0.3" footer="0.3"/>
  <legacy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8"/>
  <sheetViews>
    <sheetView zoomScale="90" zoomScaleNormal="90" workbookViewId="0">
      <selection sqref="A1:C1"/>
    </sheetView>
  </sheetViews>
  <sheetFormatPr baseColWidth="10" defaultColWidth="11.5" defaultRowHeight="15" x14ac:dyDescent="0.2"/>
  <cols>
    <col min="1" max="1" width="14.1640625" bestFit="1" customWidth="1"/>
    <col min="2" max="2" width="74.5" bestFit="1" customWidth="1"/>
    <col min="3" max="3" width="40" bestFit="1" customWidth="1"/>
  </cols>
  <sheetData>
    <row r="1" spans="1:3" ht="19" x14ac:dyDescent="0.25">
      <c r="A1" s="130" t="s">
        <v>91</v>
      </c>
      <c r="B1" s="131"/>
      <c r="C1" s="132"/>
    </row>
    <row r="2" spans="1:3" x14ac:dyDescent="0.2">
      <c r="A2" s="11" t="s">
        <v>91</v>
      </c>
      <c r="B2" s="11"/>
      <c r="C2" s="12" t="s">
        <v>92</v>
      </c>
    </row>
    <row r="3" spans="1:3" x14ac:dyDescent="0.2">
      <c r="A3" s="11" t="s">
        <v>93</v>
      </c>
      <c r="B3" s="11" t="s">
        <v>94</v>
      </c>
      <c r="C3" s="12" t="s">
        <v>95</v>
      </c>
    </row>
    <row r="4" spans="1:3" x14ac:dyDescent="0.2">
      <c r="A4" s="4" t="s">
        <v>6</v>
      </c>
      <c r="B4" s="2" t="s">
        <v>96</v>
      </c>
      <c r="C4" s="2" t="s">
        <v>97</v>
      </c>
    </row>
    <row r="5" spans="1:3" x14ac:dyDescent="0.2">
      <c r="A5" s="4" t="s">
        <v>14</v>
      </c>
      <c r="B5" s="2" t="s">
        <v>98</v>
      </c>
      <c r="C5" s="2"/>
    </row>
    <row r="6" spans="1:3" x14ac:dyDescent="0.2">
      <c r="A6" s="4" t="s">
        <v>15</v>
      </c>
      <c r="B6" s="2" t="s">
        <v>99</v>
      </c>
      <c r="C6" s="2"/>
    </row>
    <row r="7" spans="1:3" x14ac:dyDescent="0.2">
      <c r="A7" s="5" t="s">
        <v>18</v>
      </c>
      <c r="B7" s="2" t="s">
        <v>100</v>
      </c>
      <c r="C7" s="2"/>
    </row>
    <row r="8" spans="1:3" x14ac:dyDescent="0.2">
      <c r="A8" s="5" t="s">
        <v>16</v>
      </c>
      <c r="B8" s="2" t="s">
        <v>101</v>
      </c>
      <c r="C8" s="2"/>
    </row>
    <row r="9" spans="1:3" x14ac:dyDescent="0.2">
      <c r="A9" s="1" t="s">
        <v>17</v>
      </c>
      <c r="B9" s="2" t="s">
        <v>102</v>
      </c>
      <c r="C9" s="2"/>
    </row>
    <row r="10" spans="1:3" x14ac:dyDescent="0.2">
      <c r="A10" s="1" t="s">
        <v>19</v>
      </c>
      <c r="B10" s="2" t="s">
        <v>103</v>
      </c>
      <c r="C10" s="2"/>
    </row>
    <row r="11" spans="1:3" x14ac:dyDescent="0.2">
      <c r="A11" s="5" t="s">
        <v>20</v>
      </c>
      <c r="B11" s="2" t="s">
        <v>104</v>
      </c>
      <c r="C11" s="2" t="s">
        <v>181</v>
      </c>
    </row>
    <row r="12" spans="1:3" x14ac:dyDescent="0.2">
      <c r="A12" s="5" t="s">
        <v>21</v>
      </c>
      <c r="B12" s="2" t="s">
        <v>105</v>
      </c>
      <c r="C12" s="2" t="s">
        <v>181</v>
      </c>
    </row>
    <row r="13" spans="1:3" x14ac:dyDescent="0.2">
      <c r="A13" s="5" t="s">
        <v>22</v>
      </c>
      <c r="B13" s="2" t="s">
        <v>106</v>
      </c>
      <c r="C13" s="2"/>
    </row>
    <row r="14" spans="1:3" x14ac:dyDescent="0.2">
      <c r="A14" s="5" t="s">
        <v>23</v>
      </c>
      <c r="B14" s="2" t="s">
        <v>107</v>
      </c>
      <c r="C14" s="2" t="s">
        <v>181</v>
      </c>
    </row>
    <row r="15" spans="1:3" x14ac:dyDescent="0.2">
      <c r="A15" s="5" t="s">
        <v>24</v>
      </c>
      <c r="B15" s="2" t="s">
        <v>108</v>
      </c>
      <c r="C15" s="2"/>
    </row>
    <row r="16" spans="1:3" x14ac:dyDescent="0.2">
      <c r="A16" s="5" t="s">
        <v>25</v>
      </c>
      <c r="B16" s="2" t="s">
        <v>109</v>
      </c>
      <c r="C16" s="2" t="s">
        <v>181</v>
      </c>
    </row>
    <row r="17" spans="1:3" x14ac:dyDescent="0.2">
      <c r="A17" s="5" t="s">
        <v>26</v>
      </c>
      <c r="B17" s="2" t="s">
        <v>110</v>
      </c>
      <c r="C17" s="2"/>
    </row>
    <row r="18" spans="1:3" x14ac:dyDescent="0.2">
      <c r="A18" s="5" t="s">
        <v>27</v>
      </c>
      <c r="B18" s="2" t="s">
        <v>111</v>
      </c>
      <c r="C18" s="2" t="s">
        <v>181</v>
      </c>
    </row>
    <row r="19" spans="1:3" x14ac:dyDescent="0.2">
      <c r="A19" s="5" t="s">
        <v>28</v>
      </c>
      <c r="B19" s="2" t="s">
        <v>112</v>
      </c>
      <c r="C19" s="2"/>
    </row>
    <row r="20" spans="1:3" x14ac:dyDescent="0.2">
      <c r="A20" s="5" t="s">
        <v>29</v>
      </c>
      <c r="B20" s="2" t="s">
        <v>113</v>
      </c>
      <c r="C20" s="2" t="s">
        <v>181</v>
      </c>
    </row>
    <row r="21" spans="1:3" x14ac:dyDescent="0.2">
      <c r="A21" s="5" t="s">
        <v>30</v>
      </c>
      <c r="B21" s="2" t="s">
        <v>114</v>
      </c>
      <c r="C21" s="2"/>
    </row>
    <row r="22" spans="1:3" x14ac:dyDescent="0.2">
      <c r="A22" s="5" t="s">
        <v>31</v>
      </c>
      <c r="B22" s="2" t="s">
        <v>115</v>
      </c>
      <c r="C22" s="2" t="s">
        <v>181</v>
      </c>
    </row>
    <row r="23" spans="1:3" x14ac:dyDescent="0.2">
      <c r="A23" s="5" t="s">
        <v>32</v>
      </c>
      <c r="B23" s="2" t="s">
        <v>116</v>
      </c>
      <c r="C23" s="2"/>
    </row>
    <row r="24" spans="1:3" x14ac:dyDescent="0.2">
      <c r="A24" s="5" t="s">
        <v>33</v>
      </c>
      <c r="B24" s="2" t="s">
        <v>117</v>
      </c>
      <c r="C24" s="2" t="s">
        <v>118</v>
      </c>
    </row>
    <row r="25" spans="1:3" x14ac:dyDescent="0.2">
      <c r="A25" s="5" t="s">
        <v>35</v>
      </c>
      <c r="B25" s="2" t="s">
        <v>119</v>
      </c>
      <c r="C25" s="2" t="s">
        <v>181</v>
      </c>
    </row>
    <row r="26" spans="1:3" x14ac:dyDescent="0.2">
      <c r="A26" s="5" t="s">
        <v>36</v>
      </c>
      <c r="B26" s="2" t="s">
        <v>120</v>
      </c>
      <c r="C26" s="2"/>
    </row>
    <row r="27" spans="1:3" x14ac:dyDescent="0.2">
      <c r="A27" s="5" t="s">
        <v>37</v>
      </c>
      <c r="B27" s="2" t="s">
        <v>121</v>
      </c>
      <c r="C27" s="2" t="s">
        <v>181</v>
      </c>
    </row>
    <row r="28" spans="1:3" x14ac:dyDescent="0.2">
      <c r="A28" s="5" t="s">
        <v>38</v>
      </c>
      <c r="B28" s="2" t="s">
        <v>122</v>
      </c>
      <c r="C28" s="2"/>
    </row>
    <row r="29" spans="1:3" x14ac:dyDescent="0.2">
      <c r="A29" s="5" t="s">
        <v>39</v>
      </c>
      <c r="B29" s="2" t="s">
        <v>123</v>
      </c>
      <c r="C29" s="2" t="s">
        <v>181</v>
      </c>
    </row>
    <row r="30" spans="1:3" x14ac:dyDescent="0.2">
      <c r="A30" s="5" t="s">
        <v>40</v>
      </c>
      <c r="B30" s="2" t="s">
        <v>124</v>
      </c>
      <c r="C30" s="2"/>
    </row>
    <row r="31" spans="1:3" x14ac:dyDescent="0.2">
      <c r="A31" s="5" t="s">
        <v>41</v>
      </c>
      <c r="B31" s="2" t="s">
        <v>125</v>
      </c>
      <c r="C31" s="2" t="s">
        <v>181</v>
      </c>
    </row>
    <row r="32" spans="1:3" x14ac:dyDescent="0.2">
      <c r="A32" s="5" t="s">
        <v>42</v>
      </c>
      <c r="B32" s="2" t="s">
        <v>126</v>
      </c>
      <c r="C32" s="2"/>
    </row>
    <row r="33" spans="1:3" x14ac:dyDescent="0.2">
      <c r="A33" s="5" t="s">
        <v>43</v>
      </c>
      <c r="B33" s="2" t="s">
        <v>127</v>
      </c>
      <c r="C33" s="2" t="s">
        <v>181</v>
      </c>
    </row>
    <row r="34" spans="1:3" x14ac:dyDescent="0.2">
      <c r="A34" s="5" t="s">
        <v>44</v>
      </c>
      <c r="B34" s="2" t="s">
        <v>128</v>
      </c>
      <c r="C34" s="2"/>
    </row>
    <row r="35" spans="1:3" x14ac:dyDescent="0.2">
      <c r="A35" s="5" t="s">
        <v>45</v>
      </c>
      <c r="B35" s="2" t="s">
        <v>129</v>
      </c>
      <c r="C35" s="2" t="s">
        <v>181</v>
      </c>
    </row>
    <row r="36" spans="1:3" x14ac:dyDescent="0.2">
      <c r="A36" s="5" t="s">
        <v>46</v>
      </c>
      <c r="B36" s="2" t="s">
        <v>130</v>
      </c>
      <c r="C36" s="2"/>
    </row>
    <row r="37" spans="1:3" x14ac:dyDescent="0.2">
      <c r="A37" s="5" t="s">
        <v>47</v>
      </c>
      <c r="B37" s="2" t="s">
        <v>131</v>
      </c>
      <c r="C37" s="2" t="s">
        <v>181</v>
      </c>
    </row>
    <row r="38" spans="1:3" x14ac:dyDescent="0.2">
      <c r="A38" s="5" t="s">
        <v>48</v>
      </c>
      <c r="B38" s="2" t="s">
        <v>132</v>
      </c>
      <c r="C38" s="2"/>
    </row>
    <row r="39" spans="1:3" x14ac:dyDescent="0.2">
      <c r="A39" s="5" t="s">
        <v>49</v>
      </c>
      <c r="B39" s="2" t="s">
        <v>133</v>
      </c>
      <c r="C39" s="2" t="s">
        <v>181</v>
      </c>
    </row>
    <row r="40" spans="1:3" x14ac:dyDescent="0.2">
      <c r="A40" s="5" t="s">
        <v>50</v>
      </c>
      <c r="B40" s="2" t="s">
        <v>134</v>
      </c>
      <c r="C40" s="2"/>
    </row>
    <row r="41" spans="1:3" x14ac:dyDescent="0.2">
      <c r="A41" s="5" t="s">
        <v>51</v>
      </c>
      <c r="B41" s="2" t="s">
        <v>135</v>
      </c>
      <c r="C41" s="2" t="s">
        <v>181</v>
      </c>
    </row>
    <row r="42" spans="1:3" x14ac:dyDescent="0.2">
      <c r="A42" s="5" t="s">
        <v>52</v>
      </c>
      <c r="B42" s="2" t="s">
        <v>136</v>
      </c>
      <c r="C42" s="2"/>
    </row>
    <row r="43" spans="1:3" x14ac:dyDescent="0.2">
      <c r="A43" s="5" t="s">
        <v>53</v>
      </c>
      <c r="B43" s="2" t="s">
        <v>137</v>
      </c>
      <c r="C43" s="2" t="s">
        <v>181</v>
      </c>
    </row>
    <row r="44" spans="1:3" x14ac:dyDescent="0.2">
      <c r="A44" s="5" t="s">
        <v>54</v>
      </c>
      <c r="B44" s="2" t="s">
        <v>138</v>
      </c>
      <c r="C44" s="2"/>
    </row>
    <row r="45" spans="1:3" x14ac:dyDescent="0.2">
      <c r="A45" s="5" t="s">
        <v>55</v>
      </c>
      <c r="B45" s="2" t="s">
        <v>139</v>
      </c>
      <c r="C45" s="2" t="s">
        <v>140</v>
      </c>
    </row>
    <row r="46" spans="1:3" x14ac:dyDescent="0.2">
      <c r="A46" s="5" t="s">
        <v>141</v>
      </c>
      <c r="B46" s="2" t="s">
        <v>142</v>
      </c>
      <c r="C46" s="2" t="s">
        <v>140</v>
      </c>
    </row>
    <row r="47" spans="1:3" x14ac:dyDescent="0.2">
      <c r="A47" s="5" t="s">
        <v>57</v>
      </c>
      <c r="B47" s="2" t="s">
        <v>143</v>
      </c>
      <c r="C47" s="2"/>
    </row>
    <row r="48" spans="1:3" x14ac:dyDescent="0.2">
      <c r="A48" s="5" t="s">
        <v>144</v>
      </c>
      <c r="B48" s="2" t="s">
        <v>145</v>
      </c>
      <c r="C48" s="2"/>
    </row>
    <row r="49" spans="1:3" x14ac:dyDescent="0.2">
      <c r="A49" s="5" t="s">
        <v>59</v>
      </c>
      <c r="B49" s="2" t="s">
        <v>146</v>
      </c>
      <c r="C49" s="2" t="s">
        <v>147</v>
      </c>
    </row>
    <row r="50" spans="1:3" x14ac:dyDescent="0.2">
      <c r="A50" s="5" t="s">
        <v>60</v>
      </c>
      <c r="B50" s="2" t="s">
        <v>148</v>
      </c>
      <c r="C50" s="2" t="s">
        <v>147</v>
      </c>
    </row>
    <row r="51" spans="1:3" x14ac:dyDescent="0.2">
      <c r="A51" s="5" t="s">
        <v>61</v>
      </c>
      <c r="B51" s="2" t="s">
        <v>182</v>
      </c>
      <c r="C51" s="2"/>
    </row>
    <row r="52" spans="1:3" x14ac:dyDescent="0.2">
      <c r="A52" s="5" t="s">
        <v>149</v>
      </c>
      <c r="B52" s="2" t="s">
        <v>183</v>
      </c>
      <c r="C52" s="2"/>
    </row>
    <row r="53" spans="1:3" x14ac:dyDescent="0.2">
      <c r="A53" s="1" t="s">
        <v>63</v>
      </c>
      <c r="B53" s="2" t="s">
        <v>150</v>
      </c>
      <c r="C53" s="2"/>
    </row>
    <row r="54" spans="1:3" x14ac:dyDescent="0.2">
      <c r="A54" s="1" t="s">
        <v>64</v>
      </c>
      <c r="B54" s="2" t="s">
        <v>151</v>
      </c>
      <c r="C54" s="2"/>
    </row>
    <row r="55" spans="1:3" x14ac:dyDescent="0.2">
      <c r="A55" s="3" t="s">
        <v>65</v>
      </c>
      <c r="B55" s="2" t="s">
        <v>152</v>
      </c>
      <c r="C55" s="2"/>
    </row>
    <row r="56" spans="1:3" x14ac:dyDescent="0.2">
      <c r="A56" s="1" t="s">
        <v>66</v>
      </c>
      <c r="B56" s="2" t="s">
        <v>153</v>
      </c>
      <c r="C56" s="2"/>
    </row>
    <row r="57" spans="1:3" x14ac:dyDescent="0.2">
      <c r="A57" s="1" t="s">
        <v>67</v>
      </c>
      <c r="B57" s="2" t="s">
        <v>154</v>
      </c>
      <c r="C57" s="2"/>
    </row>
    <row r="58" spans="1:3" x14ac:dyDescent="0.2">
      <c r="A58" s="1" t="s">
        <v>68</v>
      </c>
      <c r="B58" s="2" t="s">
        <v>155</v>
      </c>
      <c r="C58" s="2"/>
    </row>
    <row r="59" spans="1:3" x14ac:dyDescent="0.2">
      <c r="A59" s="7" t="s">
        <v>69</v>
      </c>
      <c r="B59" s="2" t="s">
        <v>156</v>
      </c>
      <c r="C59" s="2"/>
    </row>
    <row r="60" spans="1:3" x14ac:dyDescent="0.2">
      <c r="A60" s="7" t="s">
        <v>70</v>
      </c>
      <c r="B60" s="2" t="s">
        <v>157</v>
      </c>
      <c r="C60" s="2"/>
    </row>
    <row r="61" spans="1:3" x14ac:dyDescent="0.2">
      <c r="A61" s="7" t="s">
        <v>71</v>
      </c>
      <c r="B61" s="2" t="s">
        <v>158</v>
      </c>
      <c r="C61" s="2"/>
    </row>
    <row r="62" spans="1:3" x14ac:dyDescent="0.2">
      <c r="A62" s="7" t="s">
        <v>72</v>
      </c>
      <c r="B62" s="2" t="s">
        <v>159</v>
      </c>
      <c r="C62" s="2"/>
    </row>
    <row r="63" spans="1:3" x14ac:dyDescent="0.2">
      <c r="A63" s="7" t="s">
        <v>73</v>
      </c>
      <c r="B63" s="2" t="s">
        <v>160</v>
      </c>
      <c r="C63" s="2"/>
    </row>
    <row r="64" spans="1:3" x14ac:dyDescent="0.2">
      <c r="A64" s="7" t="s">
        <v>74</v>
      </c>
      <c r="B64" s="2" t="s">
        <v>161</v>
      </c>
      <c r="C64" s="2"/>
    </row>
    <row r="65" spans="1:3" x14ac:dyDescent="0.2">
      <c r="A65" s="7" t="s">
        <v>75</v>
      </c>
      <c r="B65" s="2" t="s">
        <v>162</v>
      </c>
      <c r="C65" s="2"/>
    </row>
    <row r="66" spans="1:3" x14ac:dyDescent="0.2">
      <c r="A66" s="7" t="s">
        <v>76</v>
      </c>
      <c r="B66" s="2" t="s">
        <v>163</v>
      </c>
      <c r="C66" s="2"/>
    </row>
    <row r="67" spans="1:3" x14ac:dyDescent="0.2">
      <c r="A67" s="7" t="s">
        <v>77</v>
      </c>
      <c r="B67" s="2" t="s">
        <v>164</v>
      </c>
      <c r="C67" s="2"/>
    </row>
    <row r="68" spans="1:3" x14ac:dyDescent="0.2">
      <c r="A68" s="5" t="s">
        <v>78</v>
      </c>
      <c r="B68" s="2" t="s">
        <v>165</v>
      </c>
      <c r="C68" s="2"/>
    </row>
    <row r="69" spans="1:3" x14ac:dyDescent="0.2">
      <c r="A69" s="5" t="s">
        <v>79</v>
      </c>
      <c r="B69" s="2" t="s">
        <v>166</v>
      </c>
      <c r="C69" s="2" t="s">
        <v>167</v>
      </c>
    </row>
    <row r="70" spans="1:3" s="10" customFormat="1" x14ac:dyDescent="0.2">
      <c r="A70" s="8" t="s">
        <v>168</v>
      </c>
      <c r="B70" s="9" t="s">
        <v>169</v>
      </c>
      <c r="C70" s="9"/>
    </row>
    <row r="71" spans="1:3" x14ac:dyDescent="0.2">
      <c r="A71" s="5" t="s">
        <v>170</v>
      </c>
      <c r="B71" s="2" t="s">
        <v>171</v>
      </c>
      <c r="C71" s="2"/>
    </row>
    <row r="72" spans="1:3" x14ac:dyDescent="0.2">
      <c r="A72" s="13" t="s">
        <v>82</v>
      </c>
      <c r="B72" s="2" t="s">
        <v>172</v>
      </c>
      <c r="C72" s="2"/>
    </row>
    <row r="73" spans="1:3" x14ac:dyDescent="0.2">
      <c r="A73" s="5" t="s">
        <v>83</v>
      </c>
      <c r="B73" s="2" t="s">
        <v>173</v>
      </c>
      <c r="C73" s="2"/>
    </row>
    <row r="74" spans="1:3" x14ac:dyDescent="0.2">
      <c r="A74" s="5" t="s">
        <v>84</v>
      </c>
      <c r="B74" s="2" t="s">
        <v>174</v>
      </c>
      <c r="C74" s="2"/>
    </row>
    <row r="75" spans="1:3" x14ac:dyDescent="0.2">
      <c r="A75" s="5" t="s">
        <v>85</v>
      </c>
      <c r="B75" s="2" t="s">
        <v>175</v>
      </c>
      <c r="C75" s="2" t="s">
        <v>181</v>
      </c>
    </row>
    <row r="76" spans="1:3" x14ac:dyDescent="0.2">
      <c r="A76" s="5" t="s">
        <v>176</v>
      </c>
      <c r="B76" s="2" t="s">
        <v>177</v>
      </c>
      <c r="C76" s="2"/>
    </row>
    <row r="77" spans="1:3" x14ac:dyDescent="0.2">
      <c r="A77" s="5" t="s">
        <v>178</v>
      </c>
      <c r="B77" s="2" t="s">
        <v>179</v>
      </c>
      <c r="C77" s="2"/>
    </row>
    <row r="78" spans="1:3" x14ac:dyDescent="0.2">
      <c r="A78" s="5" t="s">
        <v>88</v>
      </c>
      <c r="B78" s="2" t="s">
        <v>180</v>
      </c>
      <c r="C78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72"/>
  <sheetViews>
    <sheetView topLeftCell="P10" zoomScaleNormal="100" workbookViewId="0">
      <selection activeCell="Z11" sqref="Z11"/>
    </sheetView>
  </sheetViews>
  <sheetFormatPr baseColWidth="10" defaultColWidth="8.83203125" defaultRowHeight="15" x14ac:dyDescent="0.2"/>
  <cols>
    <col min="1" max="1" width="7.5" customWidth="1"/>
    <col min="2" max="2" width="23.33203125" bestFit="1" customWidth="1"/>
    <col min="3" max="3" width="11.83203125" bestFit="1" customWidth="1"/>
    <col min="4" max="4" width="11" bestFit="1" customWidth="1"/>
    <col min="5" max="5" width="11.5" bestFit="1" customWidth="1"/>
    <col min="6" max="6" width="11.83203125" bestFit="1" customWidth="1"/>
    <col min="7" max="7" width="11" bestFit="1" customWidth="1"/>
    <col min="8" max="8" width="11.5" bestFit="1" customWidth="1"/>
    <col min="9" max="9" width="10.5" bestFit="1" customWidth="1"/>
    <col min="10" max="10" width="9.5" bestFit="1" customWidth="1"/>
    <col min="11" max="11" width="10.1640625" bestFit="1" customWidth="1"/>
    <col min="12" max="12" width="15.6640625" bestFit="1" customWidth="1"/>
    <col min="13" max="13" width="14.83203125" bestFit="1" customWidth="1"/>
    <col min="14" max="14" width="15.5" bestFit="1" customWidth="1"/>
    <col min="15" max="15" width="13.5" bestFit="1" customWidth="1"/>
    <col min="16" max="16" width="12.5" bestFit="1" customWidth="1"/>
    <col min="17" max="17" width="13.1640625" bestFit="1" customWidth="1"/>
    <col min="18" max="18" width="13.5" bestFit="1" customWidth="1"/>
    <col min="19" max="19" width="12.5" bestFit="1" customWidth="1"/>
    <col min="20" max="20" width="13.1640625" bestFit="1" customWidth="1"/>
    <col min="21" max="21" width="11.83203125" bestFit="1" customWidth="1"/>
    <col min="22" max="22" width="11" bestFit="1" customWidth="1"/>
    <col min="23" max="23" width="11.5" bestFit="1" customWidth="1"/>
    <col min="24" max="24" width="17.33203125" bestFit="1" customWidth="1"/>
    <col min="25" max="25" width="16.33203125" bestFit="1" customWidth="1"/>
    <col min="26" max="26" width="16.83203125" bestFit="1" customWidth="1"/>
  </cols>
  <sheetData>
    <row r="1" spans="1:26" x14ac:dyDescent="0.2">
      <c r="A1" t="s">
        <v>530</v>
      </c>
    </row>
    <row r="2" spans="1:26" x14ac:dyDescent="0.2">
      <c r="A2" t="s">
        <v>531</v>
      </c>
    </row>
    <row r="3" spans="1:26" x14ac:dyDescent="0.2">
      <c r="A3" t="s">
        <v>532</v>
      </c>
    </row>
    <row r="4" spans="1:26" x14ac:dyDescent="0.2">
      <c r="A4" t="s">
        <v>533</v>
      </c>
    </row>
    <row r="5" spans="1:26" x14ac:dyDescent="0.2">
      <c r="A5" t="s">
        <v>534</v>
      </c>
    </row>
    <row r="6" spans="1:26" x14ac:dyDescent="0.2">
      <c r="A6" t="s">
        <v>535</v>
      </c>
    </row>
    <row r="7" spans="1:26" x14ac:dyDescent="0.2">
      <c r="A7" t="s">
        <v>536</v>
      </c>
    </row>
    <row r="8" spans="1:26" ht="16" thickBot="1" x14ac:dyDescent="0.25"/>
    <row r="9" spans="1:26" x14ac:dyDescent="0.2">
      <c r="A9" s="108" t="s">
        <v>537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</row>
    <row r="10" spans="1:26" x14ac:dyDescent="0.2">
      <c r="A10" s="109" t="s">
        <v>538</v>
      </c>
      <c r="B10" s="109" t="s">
        <v>539</v>
      </c>
      <c r="C10" s="114" t="s">
        <v>549</v>
      </c>
      <c r="D10" s="114" t="s">
        <v>550</v>
      </c>
      <c r="E10" s="114" t="s">
        <v>551</v>
      </c>
      <c r="F10" s="114" t="s">
        <v>552</v>
      </c>
      <c r="G10" s="114" t="s">
        <v>553</v>
      </c>
      <c r="H10" s="114" t="s">
        <v>554</v>
      </c>
      <c r="I10" s="114" t="s">
        <v>555</v>
      </c>
      <c r="J10" s="114" t="s">
        <v>556</v>
      </c>
      <c r="K10" s="114" t="s">
        <v>557</v>
      </c>
      <c r="L10" s="114" t="s">
        <v>558</v>
      </c>
      <c r="M10" s="114" t="s">
        <v>559</v>
      </c>
      <c r="N10" s="114" t="s">
        <v>560</v>
      </c>
      <c r="O10" s="114" t="s">
        <v>549</v>
      </c>
      <c r="P10" s="114" t="s">
        <v>550</v>
      </c>
      <c r="Q10" s="114" t="s">
        <v>551</v>
      </c>
      <c r="R10" s="114" t="s">
        <v>552</v>
      </c>
      <c r="S10" s="114" t="s">
        <v>553</v>
      </c>
      <c r="T10" s="114" t="s">
        <v>554</v>
      </c>
      <c r="U10" s="114" t="s">
        <v>555</v>
      </c>
      <c r="V10" s="114" t="s">
        <v>556</v>
      </c>
      <c r="W10" s="114" t="s">
        <v>557</v>
      </c>
      <c r="X10" s="114" t="s">
        <v>558</v>
      </c>
      <c r="Y10" s="114" t="s">
        <v>559</v>
      </c>
      <c r="Z10" s="114" t="s">
        <v>560</v>
      </c>
    </row>
    <row r="11" spans="1:26" x14ac:dyDescent="0.2">
      <c r="A11" s="109">
        <v>1001</v>
      </c>
      <c r="B11" s="109" t="s">
        <v>540</v>
      </c>
      <c r="C11" s="112">
        <v>8</v>
      </c>
      <c r="D11" s="112">
        <v>26</v>
      </c>
      <c r="E11" s="112">
        <v>470</v>
      </c>
      <c r="F11" s="112">
        <v>1</v>
      </c>
      <c r="G11" s="112">
        <v>33</v>
      </c>
      <c r="H11" s="112">
        <v>470</v>
      </c>
      <c r="I11" s="112">
        <v>3</v>
      </c>
      <c r="J11" s="112">
        <v>18</v>
      </c>
      <c r="K11" s="112">
        <v>483</v>
      </c>
      <c r="L11" s="112">
        <v>1</v>
      </c>
      <c r="M11" s="112">
        <v>14</v>
      </c>
      <c r="N11" s="112">
        <v>489</v>
      </c>
      <c r="O11">
        <f>(C11*100)/504</f>
        <v>1.5873015873015872</v>
      </c>
      <c r="P11">
        <f t="shared" ref="P11:Z26" si="0">(D11*100)/504</f>
        <v>5.1587301587301591</v>
      </c>
      <c r="Q11">
        <f t="shared" si="0"/>
        <v>93.253968253968253</v>
      </c>
      <c r="R11">
        <f t="shared" si="0"/>
        <v>0.1984126984126984</v>
      </c>
      <c r="S11">
        <f t="shared" si="0"/>
        <v>6.5476190476190474</v>
      </c>
      <c r="T11">
        <f t="shared" si="0"/>
        <v>93.253968253968253</v>
      </c>
      <c r="U11">
        <f t="shared" si="0"/>
        <v>0.59523809523809523</v>
      </c>
      <c r="V11">
        <f t="shared" si="0"/>
        <v>3.5714285714285716</v>
      </c>
      <c r="W11">
        <f t="shared" si="0"/>
        <v>95.833333333333329</v>
      </c>
      <c r="X11">
        <f t="shared" si="0"/>
        <v>0.1984126984126984</v>
      </c>
      <c r="Y11">
        <f t="shared" si="0"/>
        <v>2.7777777777777777</v>
      </c>
      <c r="Z11">
        <f t="shared" si="0"/>
        <v>97.023809523809518</v>
      </c>
    </row>
    <row r="12" spans="1:26" x14ac:dyDescent="0.2">
      <c r="A12" s="109">
        <v>1002</v>
      </c>
      <c r="B12" s="109" t="s">
        <v>540</v>
      </c>
      <c r="C12" s="112">
        <v>4</v>
      </c>
      <c r="D12" s="112">
        <v>66</v>
      </c>
      <c r="E12" s="112">
        <v>434</v>
      </c>
      <c r="F12" s="112">
        <v>3</v>
      </c>
      <c r="G12" s="112">
        <v>47</v>
      </c>
      <c r="H12" s="112">
        <v>454</v>
      </c>
      <c r="I12" s="112"/>
      <c r="J12" s="112">
        <v>40</v>
      </c>
      <c r="K12" s="112">
        <v>464</v>
      </c>
      <c r="L12" s="112">
        <v>7</v>
      </c>
      <c r="M12" s="112">
        <v>39</v>
      </c>
      <c r="N12" s="112">
        <v>458</v>
      </c>
      <c r="O12">
        <f t="shared" ref="O12:O72" si="1">(C12*100)/504</f>
        <v>0.79365079365079361</v>
      </c>
      <c r="P12">
        <f t="shared" si="0"/>
        <v>13.095238095238095</v>
      </c>
      <c r="Q12">
        <f t="shared" si="0"/>
        <v>86.111111111111114</v>
      </c>
      <c r="R12">
        <f t="shared" si="0"/>
        <v>0.59523809523809523</v>
      </c>
      <c r="S12">
        <f t="shared" si="0"/>
        <v>9.325396825396826</v>
      </c>
      <c r="T12">
        <f t="shared" si="0"/>
        <v>90.079365079365076</v>
      </c>
      <c r="U12">
        <f t="shared" si="0"/>
        <v>0</v>
      </c>
      <c r="V12">
        <f t="shared" si="0"/>
        <v>7.9365079365079367</v>
      </c>
      <c r="W12">
        <f t="shared" si="0"/>
        <v>92.063492063492063</v>
      </c>
      <c r="X12">
        <f t="shared" si="0"/>
        <v>1.3888888888888888</v>
      </c>
      <c r="Y12">
        <f t="shared" si="0"/>
        <v>7.7380952380952381</v>
      </c>
      <c r="Z12">
        <f t="shared" si="0"/>
        <v>90.873015873015873</v>
      </c>
    </row>
    <row r="13" spans="1:26" x14ac:dyDescent="0.2">
      <c r="A13" s="109">
        <v>1003</v>
      </c>
      <c r="B13" s="109" t="s">
        <v>540</v>
      </c>
      <c r="C13" s="112">
        <v>4</v>
      </c>
      <c r="D13" s="112">
        <v>30</v>
      </c>
      <c r="E13" s="112">
        <v>470</v>
      </c>
      <c r="F13" s="112">
        <v>4</v>
      </c>
      <c r="G13" s="112">
        <v>53</v>
      </c>
      <c r="H13" s="112">
        <v>447</v>
      </c>
      <c r="I13" s="112">
        <v>5</v>
      </c>
      <c r="J13" s="112">
        <v>43</v>
      </c>
      <c r="K13" s="112">
        <v>456</v>
      </c>
      <c r="L13" s="112">
        <v>4</v>
      </c>
      <c r="M13" s="112">
        <v>65</v>
      </c>
      <c r="N13" s="112">
        <v>435</v>
      </c>
      <c r="O13">
        <f t="shared" si="1"/>
        <v>0.79365079365079361</v>
      </c>
      <c r="P13">
        <f t="shared" si="0"/>
        <v>5.9523809523809526</v>
      </c>
      <c r="Q13">
        <f t="shared" si="0"/>
        <v>93.253968253968253</v>
      </c>
      <c r="R13">
        <f t="shared" si="0"/>
        <v>0.79365079365079361</v>
      </c>
      <c r="S13">
        <f t="shared" si="0"/>
        <v>10.515873015873016</v>
      </c>
      <c r="T13">
        <f t="shared" si="0"/>
        <v>88.69047619047619</v>
      </c>
      <c r="U13">
        <f t="shared" si="0"/>
        <v>0.99206349206349209</v>
      </c>
      <c r="V13">
        <f t="shared" si="0"/>
        <v>8.5317460317460316</v>
      </c>
      <c r="W13">
        <f t="shared" si="0"/>
        <v>90.476190476190482</v>
      </c>
      <c r="X13">
        <f t="shared" si="0"/>
        <v>0.79365079365079361</v>
      </c>
      <c r="Y13">
        <f t="shared" si="0"/>
        <v>12.896825396825397</v>
      </c>
      <c r="Z13">
        <f t="shared" si="0"/>
        <v>86.30952380952381</v>
      </c>
    </row>
    <row r="14" spans="1:26" x14ac:dyDescent="0.2">
      <c r="A14" s="109">
        <v>1004</v>
      </c>
      <c r="B14" s="109" t="s">
        <v>540</v>
      </c>
      <c r="C14" s="112">
        <v>4</v>
      </c>
      <c r="D14" s="112">
        <v>54</v>
      </c>
      <c r="E14" s="112">
        <v>446</v>
      </c>
      <c r="F14" s="112">
        <v>4</v>
      </c>
      <c r="G14" s="112">
        <v>70</v>
      </c>
      <c r="H14" s="112">
        <v>430</v>
      </c>
      <c r="I14" s="112">
        <v>1</v>
      </c>
      <c r="J14" s="112">
        <v>51</v>
      </c>
      <c r="K14" s="112">
        <v>452</v>
      </c>
      <c r="L14" s="112">
        <v>3</v>
      </c>
      <c r="M14" s="112">
        <v>83</v>
      </c>
      <c r="N14" s="112">
        <v>418</v>
      </c>
      <c r="O14">
        <f t="shared" si="1"/>
        <v>0.79365079365079361</v>
      </c>
      <c r="P14">
        <f t="shared" si="0"/>
        <v>10.714285714285714</v>
      </c>
      <c r="Q14">
        <f t="shared" si="0"/>
        <v>88.492063492063494</v>
      </c>
      <c r="R14">
        <f t="shared" si="0"/>
        <v>0.79365079365079361</v>
      </c>
      <c r="S14">
        <f t="shared" si="0"/>
        <v>13.888888888888889</v>
      </c>
      <c r="T14">
        <f t="shared" si="0"/>
        <v>85.317460317460316</v>
      </c>
      <c r="U14">
        <f t="shared" si="0"/>
        <v>0.1984126984126984</v>
      </c>
      <c r="V14">
        <f t="shared" si="0"/>
        <v>10.119047619047619</v>
      </c>
      <c r="W14">
        <f t="shared" si="0"/>
        <v>89.682539682539684</v>
      </c>
      <c r="X14">
        <f t="shared" si="0"/>
        <v>0.59523809523809523</v>
      </c>
      <c r="Y14">
        <f t="shared" si="0"/>
        <v>16.468253968253968</v>
      </c>
      <c r="Z14">
        <f t="shared" si="0"/>
        <v>82.936507936507937</v>
      </c>
    </row>
    <row r="15" spans="1:26" x14ac:dyDescent="0.2">
      <c r="A15" s="109">
        <v>1005</v>
      </c>
      <c r="B15" s="109" t="s">
        <v>540</v>
      </c>
      <c r="C15" s="112">
        <v>28</v>
      </c>
      <c r="D15" s="112">
        <v>39</v>
      </c>
      <c r="E15" s="112">
        <v>437</v>
      </c>
      <c r="F15" s="112">
        <v>16</v>
      </c>
      <c r="G15" s="112">
        <v>36</v>
      </c>
      <c r="H15" s="112">
        <v>452</v>
      </c>
      <c r="I15" s="112">
        <v>13</v>
      </c>
      <c r="J15" s="112">
        <v>46</v>
      </c>
      <c r="K15" s="112">
        <v>445</v>
      </c>
      <c r="L15" s="112">
        <v>13</v>
      </c>
      <c r="M15" s="112">
        <v>54</v>
      </c>
      <c r="N15" s="112">
        <v>437</v>
      </c>
      <c r="O15">
        <f t="shared" si="1"/>
        <v>5.5555555555555554</v>
      </c>
      <c r="P15">
        <f t="shared" si="0"/>
        <v>7.7380952380952381</v>
      </c>
      <c r="Q15">
        <f t="shared" si="0"/>
        <v>86.706349206349202</v>
      </c>
      <c r="R15">
        <f t="shared" si="0"/>
        <v>3.1746031746031744</v>
      </c>
      <c r="S15">
        <f t="shared" si="0"/>
        <v>7.1428571428571432</v>
      </c>
      <c r="T15">
        <f t="shared" si="0"/>
        <v>89.682539682539684</v>
      </c>
      <c r="U15">
        <f t="shared" si="0"/>
        <v>2.5793650793650795</v>
      </c>
      <c r="V15">
        <f t="shared" si="0"/>
        <v>9.1269841269841265</v>
      </c>
      <c r="W15">
        <f t="shared" si="0"/>
        <v>88.293650793650798</v>
      </c>
      <c r="X15">
        <f t="shared" si="0"/>
        <v>2.5793650793650795</v>
      </c>
      <c r="Y15">
        <f t="shared" si="0"/>
        <v>10.714285714285714</v>
      </c>
      <c r="Z15">
        <f t="shared" si="0"/>
        <v>86.706349206349202</v>
      </c>
    </row>
    <row r="16" spans="1:26" x14ac:dyDescent="0.2">
      <c r="A16" s="109">
        <v>1006</v>
      </c>
      <c r="B16" s="109" t="s">
        <v>540</v>
      </c>
      <c r="C16" s="112">
        <v>1</v>
      </c>
      <c r="D16" s="112">
        <v>11</v>
      </c>
      <c r="E16" s="112">
        <v>492</v>
      </c>
      <c r="F16" s="112"/>
      <c r="G16" s="112">
        <v>7</v>
      </c>
      <c r="H16" s="112">
        <v>497</v>
      </c>
      <c r="I16" s="112">
        <v>1</v>
      </c>
      <c r="J16" s="112">
        <v>5</v>
      </c>
      <c r="K16" s="112">
        <v>498</v>
      </c>
      <c r="L16" s="112"/>
      <c r="M16" s="112">
        <v>8</v>
      </c>
      <c r="N16" s="112">
        <v>496</v>
      </c>
      <c r="O16">
        <f t="shared" si="1"/>
        <v>0.1984126984126984</v>
      </c>
      <c r="P16">
        <f t="shared" si="0"/>
        <v>2.1825396825396823</v>
      </c>
      <c r="Q16">
        <f t="shared" si="0"/>
        <v>97.61904761904762</v>
      </c>
      <c r="R16">
        <f t="shared" si="0"/>
        <v>0</v>
      </c>
      <c r="S16">
        <f t="shared" si="0"/>
        <v>1.3888888888888888</v>
      </c>
      <c r="T16">
        <f t="shared" si="0"/>
        <v>98.611111111111114</v>
      </c>
      <c r="U16">
        <f t="shared" si="0"/>
        <v>0.1984126984126984</v>
      </c>
      <c r="V16">
        <f t="shared" si="0"/>
        <v>0.99206349206349209</v>
      </c>
      <c r="W16">
        <f t="shared" si="0"/>
        <v>98.80952380952381</v>
      </c>
      <c r="X16">
        <f t="shared" si="0"/>
        <v>0</v>
      </c>
      <c r="Y16">
        <f t="shared" si="0"/>
        <v>1.5873015873015872</v>
      </c>
      <c r="Z16">
        <f t="shared" si="0"/>
        <v>98.412698412698418</v>
      </c>
    </row>
    <row r="17" spans="1:26" x14ac:dyDescent="0.2">
      <c r="A17" s="109">
        <v>1007</v>
      </c>
      <c r="B17" s="109" t="s">
        <v>540</v>
      </c>
      <c r="C17" s="112">
        <v>4</v>
      </c>
      <c r="D17" s="112">
        <v>25</v>
      </c>
      <c r="E17" s="112">
        <v>475</v>
      </c>
      <c r="F17" s="112">
        <v>6</v>
      </c>
      <c r="G17" s="112">
        <v>46</v>
      </c>
      <c r="H17" s="112">
        <v>452</v>
      </c>
      <c r="I17" s="112">
        <v>6</v>
      </c>
      <c r="J17" s="112">
        <v>48</v>
      </c>
      <c r="K17" s="112">
        <v>450</v>
      </c>
      <c r="L17" s="112">
        <v>4</v>
      </c>
      <c r="M17" s="112">
        <v>47</v>
      </c>
      <c r="N17" s="112">
        <v>453</v>
      </c>
      <c r="O17">
        <f t="shared" si="1"/>
        <v>0.79365079365079361</v>
      </c>
      <c r="P17">
        <f t="shared" si="0"/>
        <v>4.9603174603174605</v>
      </c>
      <c r="Q17">
        <f t="shared" si="0"/>
        <v>94.246031746031747</v>
      </c>
      <c r="R17">
        <f t="shared" si="0"/>
        <v>1.1904761904761905</v>
      </c>
      <c r="S17">
        <f t="shared" si="0"/>
        <v>9.1269841269841265</v>
      </c>
      <c r="T17">
        <f t="shared" si="0"/>
        <v>89.682539682539684</v>
      </c>
      <c r="U17">
        <f t="shared" si="0"/>
        <v>1.1904761904761905</v>
      </c>
      <c r="V17">
        <f t="shared" si="0"/>
        <v>9.5238095238095237</v>
      </c>
      <c r="W17">
        <f t="shared" si="0"/>
        <v>89.285714285714292</v>
      </c>
      <c r="X17">
        <f t="shared" si="0"/>
        <v>0.79365079365079361</v>
      </c>
      <c r="Y17">
        <f t="shared" si="0"/>
        <v>9.325396825396826</v>
      </c>
      <c r="Z17">
        <f t="shared" si="0"/>
        <v>89.88095238095238</v>
      </c>
    </row>
    <row r="18" spans="1:26" x14ac:dyDescent="0.2">
      <c r="A18" s="109">
        <v>1009</v>
      </c>
      <c r="B18" s="109" t="s">
        <v>540</v>
      </c>
      <c r="C18" s="112">
        <v>4</v>
      </c>
      <c r="D18" s="112">
        <v>35</v>
      </c>
      <c r="E18" s="112">
        <v>465</v>
      </c>
      <c r="F18" s="112">
        <v>2</v>
      </c>
      <c r="G18" s="112">
        <v>51</v>
      </c>
      <c r="H18" s="112">
        <v>451</v>
      </c>
      <c r="I18" s="112">
        <v>9</v>
      </c>
      <c r="J18" s="112">
        <v>39</v>
      </c>
      <c r="K18" s="112">
        <v>456</v>
      </c>
      <c r="L18" s="112">
        <v>1</v>
      </c>
      <c r="M18" s="112">
        <v>42</v>
      </c>
      <c r="N18" s="112">
        <v>461</v>
      </c>
      <c r="O18">
        <f t="shared" si="1"/>
        <v>0.79365079365079361</v>
      </c>
      <c r="P18">
        <f t="shared" si="0"/>
        <v>6.9444444444444446</v>
      </c>
      <c r="Q18">
        <f t="shared" si="0"/>
        <v>92.261904761904759</v>
      </c>
      <c r="R18">
        <f t="shared" si="0"/>
        <v>0.3968253968253968</v>
      </c>
      <c r="S18">
        <f t="shared" si="0"/>
        <v>10.119047619047619</v>
      </c>
      <c r="T18">
        <f t="shared" si="0"/>
        <v>89.484126984126988</v>
      </c>
      <c r="U18">
        <f t="shared" si="0"/>
        <v>1.7857142857142858</v>
      </c>
      <c r="V18">
        <f t="shared" si="0"/>
        <v>7.7380952380952381</v>
      </c>
      <c r="W18">
        <f t="shared" si="0"/>
        <v>90.476190476190482</v>
      </c>
      <c r="X18">
        <f t="shared" si="0"/>
        <v>0.1984126984126984</v>
      </c>
      <c r="Y18">
        <f t="shared" si="0"/>
        <v>8.3333333333333339</v>
      </c>
      <c r="Z18">
        <f t="shared" si="0"/>
        <v>91.468253968253961</v>
      </c>
    </row>
    <row r="19" spans="1:26" x14ac:dyDescent="0.2">
      <c r="A19" s="109">
        <v>1010</v>
      </c>
      <c r="B19" s="109" t="s">
        <v>540</v>
      </c>
      <c r="C19" s="112">
        <v>4</v>
      </c>
      <c r="D19" s="112">
        <v>59</v>
      </c>
      <c r="E19" s="112">
        <v>441</v>
      </c>
      <c r="F19" s="112">
        <v>2</v>
      </c>
      <c r="G19" s="112">
        <v>68</v>
      </c>
      <c r="H19" s="112">
        <v>434</v>
      </c>
      <c r="I19" s="112">
        <v>4</v>
      </c>
      <c r="J19" s="112">
        <v>82</v>
      </c>
      <c r="K19" s="112">
        <v>418</v>
      </c>
      <c r="L19" s="112">
        <v>7</v>
      </c>
      <c r="M19" s="112">
        <v>54</v>
      </c>
      <c r="N19" s="112">
        <v>443</v>
      </c>
      <c r="O19">
        <f t="shared" si="1"/>
        <v>0.79365079365079361</v>
      </c>
      <c r="P19">
        <f t="shared" si="0"/>
        <v>11.706349206349206</v>
      </c>
      <c r="Q19">
        <f t="shared" si="0"/>
        <v>87.5</v>
      </c>
      <c r="R19">
        <f t="shared" si="0"/>
        <v>0.3968253968253968</v>
      </c>
      <c r="S19">
        <f t="shared" si="0"/>
        <v>13.492063492063492</v>
      </c>
      <c r="T19">
        <f t="shared" si="0"/>
        <v>86.111111111111114</v>
      </c>
      <c r="U19">
        <f t="shared" si="0"/>
        <v>0.79365079365079361</v>
      </c>
      <c r="V19">
        <f t="shared" si="0"/>
        <v>16.269841269841269</v>
      </c>
      <c r="W19">
        <f t="shared" si="0"/>
        <v>82.936507936507937</v>
      </c>
      <c r="X19">
        <f t="shared" si="0"/>
        <v>1.3888888888888888</v>
      </c>
      <c r="Y19">
        <f t="shared" si="0"/>
        <v>10.714285714285714</v>
      </c>
      <c r="Z19">
        <f t="shared" si="0"/>
        <v>87.896825396825392</v>
      </c>
    </row>
    <row r="20" spans="1:26" x14ac:dyDescent="0.2">
      <c r="A20" s="109">
        <v>1011</v>
      </c>
      <c r="B20" s="109" t="s">
        <v>540</v>
      </c>
      <c r="C20" s="112">
        <v>10</v>
      </c>
      <c r="D20" s="112">
        <v>21</v>
      </c>
      <c r="E20" s="112">
        <v>473</v>
      </c>
      <c r="F20" s="112">
        <v>11</v>
      </c>
      <c r="G20" s="112">
        <v>24</v>
      </c>
      <c r="H20" s="112">
        <v>469</v>
      </c>
      <c r="I20" s="112">
        <v>12</v>
      </c>
      <c r="J20" s="112">
        <v>29</v>
      </c>
      <c r="K20" s="112">
        <v>463</v>
      </c>
      <c r="L20" s="112">
        <v>11</v>
      </c>
      <c r="M20" s="112">
        <v>34</v>
      </c>
      <c r="N20" s="112">
        <v>459</v>
      </c>
      <c r="O20">
        <f t="shared" si="1"/>
        <v>1.9841269841269842</v>
      </c>
      <c r="P20">
        <f t="shared" si="0"/>
        <v>4.166666666666667</v>
      </c>
      <c r="Q20">
        <f t="shared" si="0"/>
        <v>93.849206349206355</v>
      </c>
      <c r="R20">
        <f t="shared" si="0"/>
        <v>2.1825396825396823</v>
      </c>
      <c r="S20">
        <f t="shared" si="0"/>
        <v>4.7619047619047619</v>
      </c>
      <c r="T20">
        <f t="shared" si="0"/>
        <v>93.055555555555557</v>
      </c>
      <c r="U20">
        <f t="shared" si="0"/>
        <v>2.3809523809523809</v>
      </c>
      <c r="V20">
        <f t="shared" si="0"/>
        <v>5.753968253968254</v>
      </c>
      <c r="W20">
        <f t="shared" si="0"/>
        <v>91.865079365079367</v>
      </c>
      <c r="X20">
        <f t="shared" si="0"/>
        <v>2.1825396825396823</v>
      </c>
      <c r="Y20">
        <f t="shared" si="0"/>
        <v>6.746031746031746</v>
      </c>
      <c r="Z20">
        <f t="shared" si="0"/>
        <v>91.071428571428569</v>
      </c>
    </row>
    <row r="21" spans="1:26" x14ac:dyDescent="0.2">
      <c r="A21" s="109">
        <v>1012</v>
      </c>
      <c r="B21" s="109" t="s">
        <v>540</v>
      </c>
      <c r="C21" s="112">
        <v>7</v>
      </c>
      <c r="D21" s="112">
        <v>14</v>
      </c>
      <c r="E21" s="112">
        <v>483</v>
      </c>
      <c r="F21" s="112">
        <v>9</v>
      </c>
      <c r="G21" s="112">
        <v>34</v>
      </c>
      <c r="H21" s="112">
        <v>461</v>
      </c>
      <c r="I21" s="112">
        <v>4</v>
      </c>
      <c r="J21" s="112">
        <v>20</v>
      </c>
      <c r="K21" s="112">
        <v>480</v>
      </c>
      <c r="L21" s="112">
        <v>6</v>
      </c>
      <c r="M21" s="112">
        <v>30</v>
      </c>
      <c r="N21" s="112">
        <v>468</v>
      </c>
      <c r="O21">
        <f t="shared" si="1"/>
        <v>1.3888888888888888</v>
      </c>
      <c r="P21">
        <f t="shared" si="0"/>
        <v>2.7777777777777777</v>
      </c>
      <c r="Q21">
        <f t="shared" si="0"/>
        <v>95.833333333333329</v>
      </c>
      <c r="R21">
        <f t="shared" si="0"/>
        <v>1.7857142857142858</v>
      </c>
      <c r="S21">
        <f t="shared" si="0"/>
        <v>6.746031746031746</v>
      </c>
      <c r="T21">
        <f t="shared" si="0"/>
        <v>91.468253968253961</v>
      </c>
      <c r="U21">
        <f t="shared" si="0"/>
        <v>0.79365079365079361</v>
      </c>
      <c r="V21">
        <f t="shared" si="0"/>
        <v>3.9682539682539684</v>
      </c>
      <c r="W21">
        <f t="shared" si="0"/>
        <v>95.238095238095241</v>
      </c>
      <c r="X21">
        <f t="shared" si="0"/>
        <v>1.1904761904761905</v>
      </c>
      <c r="Y21">
        <f t="shared" si="0"/>
        <v>5.9523809523809526</v>
      </c>
      <c r="Z21">
        <f t="shared" si="0"/>
        <v>92.857142857142861</v>
      </c>
    </row>
    <row r="22" spans="1:26" x14ac:dyDescent="0.2">
      <c r="A22" s="109">
        <v>1013</v>
      </c>
      <c r="B22" s="109" t="s">
        <v>540</v>
      </c>
      <c r="C22" s="112">
        <v>2</v>
      </c>
      <c r="D22" s="112">
        <v>23</v>
      </c>
      <c r="E22" s="112">
        <v>479</v>
      </c>
      <c r="F22" s="112"/>
      <c r="G22" s="112">
        <v>27</v>
      </c>
      <c r="H22" s="112">
        <v>477</v>
      </c>
      <c r="I22" s="112">
        <v>4</v>
      </c>
      <c r="J22" s="112">
        <v>32</v>
      </c>
      <c r="K22" s="112">
        <v>468</v>
      </c>
      <c r="L22" s="112"/>
      <c r="M22" s="112">
        <v>29</v>
      </c>
      <c r="N22" s="112">
        <v>475</v>
      </c>
      <c r="O22">
        <f t="shared" si="1"/>
        <v>0.3968253968253968</v>
      </c>
      <c r="P22">
        <f t="shared" si="0"/>
        <v>4.5634920634920633</v>
      </c>
      <c r="Q22">
        <f t="shared" si="0"/>
        <v>95.039682539682545</v>
      </c>
      <c r="R22">
        <f t="shared" si="0"/>
        <v>0</v>
      </c>
      <c r="S22">
        <f t="shared" si="0"/>
        <v>5.3571428571428568</v>
      </c>
      <c r="T22">
        <f t="shared" si="0"/>
        <v>94.642857142857139</v>
      </c>
      <c r="U22">
        <f t="shared" si="0"/>
        <v>0.79365079365079361</v>
      </c>
      <c r="V22">
        <f t="shared" si="0"/>
        <v>6.3492063492063489</v>
      </c>
      <c r="W22">
        <f t="shared" si="0"/>
        <v>92.857142857142861</v>
      </c>
      <c r="X22">
        <f t="shared" si="0"/>
        <v>0</v>
      </c>
      <c r="Y22">
        <f t="shared" si="0"/>
        <v>5.753968253968254</v>
      </c>
      <c r="Z22">
        <f t="shared" si="0"/>
        <v>94.246031746031747</v>
      </c>
    </row>
    <row r="23" spans="1:26" x14ac:dyDescent="0.2">
      <c r="A23" s="109">
        <v>1014</v>
      </c>
      <c r="B23" s="109" t="s">
        <v>540</v>
      </c>
      <c r="C23" s="112">
        <v>3</v>
      </c>
      <c r="D23" s="112">
        <v>23</v>
      </c>
      <c r="E23" s="112">
        <v>478</v>
      </c>
      <c r="F23" s="112">
        <v>1</v>
      </c>
      <c r="G23" s="112">
        <v>20</v>
      </c>
      <c r="H23" s="112">
        <v>483</v>
      </c>
      <c r="I23" s="112">
        <v>5</v>
      </c>
      <c r="J23" s="112">
        <v>34</v>
      </c>
      <c r="K23" s="112">
        <v>465</v>
      </c>
      <c r="L23" s="112">
        <v>3</v>
      </c>
      <c r="M23" s="112">
        <v>19</v>
      </c>
      <c r="N23" s="112">
        <v>482</v>
      </c>
      <c r="O23">
        <f t="shared" si="1"/>
        <v>0.59523809523809523</v>
      </c>
      <c r="P23">
        <f t="shared" si="0"/>
        <v>4.5634920634920633</v>
      </c>
      <c r="Q23">
        <f t="shared" si="0"/>
        <v>94.841269841269835</v>
      </c>
      <c r="R23">
        <f t="shared" si="0"/>
        <v>0.1984126984126984</v>
      </c>
      <c r="S23">
        <f t="shared" si="0"/>
        <v>3.9682539682539684</v>
      </c>
      <c r="T23">
        <f t="shared" si="0"/>
        <v>95.833333333333329</v>
      </c>
      <c r="U23">
        <f t="shared" si="0"/>
        <v>0.99206349206349209</v>
      </c>
      <c r="V23">
        <f t="shared" si="0"/>
        <v>6.746031746031746</v>
      </c>
      <c r="W23">
        <f t="shared" si="0"/>
        <v>92.261904761904759</v>
      </c>
      <c r="X23">
        <f t="shared" si="0"/>
        <v>0.59523809523809523</v>
      </c>
      <c r="Y23">
        <f t="shared" si="0"/>
        <v>3.7698412698412698</v>
      </c>
      <c r="Z23">
        <f t="shared" si="0"/>
        <v>95.634920634920633</v>
      </c>
    </row>
    <row r="24" spans="1:26" x14ac:dyDescent="0.2">
      <c r="A24" s="109">
        <v>1015</v>
      </c>
      <c r="B24" s="109" t="s">
        <v>540</v>
      </c>
      <c r="C24" s="112"/>
      <c r="D24" s="112">
        <v>14</v>
      </c>
      <c r="E24" s="112">
        <v>490</v>
      </c>
      <c r="F24" s="112">
        <v>3</v>
      </c>
      <c r="G24" s="112">
        <v>50</v>
      </c>
      <c r="H24" s="112">
        <v>451</v>
      </c>
      <c r="I24" s="112">
        <v>3</v>
      </c>
      <c r="J24" s="112">
        <v>43</v>
      </c>
      <c r="K24" s="112">
        <v>458</v>
      </c>
      <c r="L24" s="112"/>
      <c r="M24" s="112">
        <v>50</v>
      </c>
      <c r="N24" s="112">
        <v>454</v>
      </c>
      <c r="O24">
        <f t="shared" si="1"/>
        <v>0</v>
      </c>
      <c r="P24">
        <f t="shared" si="0"/>
        <v>2.7777777777777777</v>
      </c>
      <c r="Q24">
        <f t="shared" si="0"/>
        <v>97.222222222222229</v>
      </c>
      <c r="R24">
        <f t="shared" si="0"/>
        <v>0.59523809523809523</v>
      </c>
      <c r="S24">
        <f t="shared" si="0"/>
        <v>9.9206349206349209</v>
      </c>
      <c r="T24">
        <f t="shared" si="0"/>
        <v>89.484126984126988</v>
      </c>
      <c r="U24">
        <f t="shared" si="0"/>
        <v>0.59523809523809523</v>
      </c>
      <c r="V24">
        <f t="shared" si="0"/>
        <v>8.5317460317460316</v>
      </c>
      <c r="W24">
        <f t="shared" si="0"/>
        <v>90.873015873015873</v>
      </c>
      <c r="X24">
        <f t="shared" si="0"/>
        <v>0</v>
      </c>
      <c r="Y24">
        <f t="shared" si="0"/>
        <v>9.9206349206349209</v>
      </c>
      <c r="Z24">
        <f t="shared" si="0"/>
        <v>90.079365079365076</v>
      </c>
    </row>
    <row r="25" spans="1:26" x14ac:dyDescent="0.2">
      <c r="A25" s="109">
        <v>1016</v>
      </c>
      <c r="B25" s="109" t="s">
        <v>540</v>
      </c>
      <c r="C25" s="112"/>
      <c r="D25" s="112">
        <v>51</v>
      </c>
      <c r="E25" s="112">
        <v>453</v>
      </c>
      <c r="F25" s="112"/>
      <c r="G25" s="112">
        <v>71</v>
      </c>
      <c r="H25" s="112">
        <v>433</v>
      </c>
      <c r="I25" s="112">
        <v>2</v>
      </c>
      <c r="J25" s="112">
        <v>77</v>
      </c>
      <c r="K25" s="112">
        <v>425</v>
      </c>
      <c r="L25" s="112"/>
      <c r="M25" s="112">
        <v>67</v>
      </c>
      <c r="N25" s="112">
        <v>437</v>
      </c>
      <c r="O25">
        <f t="shared" si="1"/>
        <v>0</v>
      </c>
      <c r="P25">
        <f t="shared" si="0"/>
        <v>10.119047619047619</v>
      </c>
      <c r="Q25">
        <f t="shared" si="0"/>
        <v>89.88095238095238</v>
      </c>
      <c r="R25">
        <f t="shared" si="0"/>
        <v>0</v>
      </c>
      <c r="S25">
        <f t="shared" si="0"/>
        <v>14.087301587301587</v>
      </c>
      <c r="T25">
        <f t="shared" si="0"/>
        <v>85.912698412698418</v>
      </c>
      <c r="U25">
        <f t="shared" si="0"/>
        <v>0.3968253968253968</v>
      </c>
      <c r="V25">
        <f t="shared" si="0"/>
        <v>15.277777777777779</v>
      </c>
      <c r="W25">
        <f t="shared" si="0"/>
        <v>84.325396825396822</v>
      </c>
      <c r="X25">
        <f t="shared" si="0"/>
        <v>0</v>
      </c>
      <c r="Y25">
        <f t="shared" si="0"/>
        <v>13.293650793650794</v>
      </c>
      <c r="Z25">
        <f t="shared" si="0"/>
        <v>86.706349206349202</v>
      </c>
    </row>
    <row r="26" spans="1:26" x14ac:dyDescent="0.2">
      <c r="A26" s="109">
        <v>1017</v>
      </c>
      <c r="B26" s="109" t="s">
        <v>540</v>
      </c>
      <c r="C26" s="112">
        <v>3</v>
      </c>
      <c r="D26" s="112">
        <v>20</v>
      </c>
      <c r="E26" s="112">
        <v>481</v>
      </c>
      <c r="F26" s="112">
        <v>5</v>
      </c>
      <c r="G26" s="112">
        <v>50</v>
      </c>
      <c r="H26" s="112">
        <v>449</v>
      </c>
      <c r="I26" s="112">
        <v>4</v>
      </c>
      <c r="J26" s="112">
        <v>43</v>
      </c>
      <c r="K26" s="112">
        <v>457</v>
      </c>
      <c r="L26" s="112">
        <v>1</v>
      </c>
      <c r="M26" s="112">
        <v>56</v>
      </c>
      <c r="N26" s="112">
        <v>447</v>
      </c>
      <c r="O26">
        <f t="shared" si="1"/>
        <v>0.59523809523809523</v>
      </c>
      <c r="P26">
        <f t="shared" si="0"/>
        <v>3.9682539682539684</v>
      </c>
      <c r="Q26">
        <f t="shared" si="0"/>
        <v>95.436507936507937</v>
      </c>
      <c r="R26">
        <f t="shared" si="0"/>
        <v>0.99206349206349209</v>
      </c>
      <c r="S26">
        <f t="shared" si="0"/>
        <v>9.9206349206349209</v>
      </c>
      <c r="T26">
        <f t="shared" si="0"/>
        <v>89.087301587301582</v>
      </c>
      <c r="U26">
        <f t="shared" si="0"/>
        <v>0.79365079365079361</v>
      </c>
      <c r="V26">
        <f t="shared" si="0"/>
        <v>8.5317460317460316</v>
      </c>
      <c r="W26">
        <f t="shared" si="0"/>
        <v>90.674603174603178</v>
      </c>
      <c r="X26">
        <f t="shared" si="0"/>
        <v>0.1984126984126984</v>
      </c>
      <c r="Y26">
        <f t="shared" si="0"/>
        <v>11.111111111111111</v>
      </c>
      <c r="Z26">
        <f t="shared" si="0"/>
        <v>88.69047619047619</v>
      </c>
    </row>
    <row r="27" spans="1:26" x14ac:dyDescent="0.2">
      <c r="A27" s="109">
        <v>1018</v>
      </c>
      <c r="B27" s="109" t="s">
        <v>540</v>
      </c>
      <c r="C27" s="112"/>
      <c r="D27" s="112">
        <v>12</v>
      </c>
      <c r="E27" s="112">
        <v>492</v>
      </c>
      <c r="F27" s="112">
        <v>2</v>
      </c>
      <c r="G27" s="112">
        <v>17</v>
      </c>
      <c r="H27" s="112">
        <v>485</v>
      </c>
      <c r="I27" s="112"/>
      <c r="J27" s="112">
        <v>20</v>
      </c>
      <c r="K27" s="112">
        <v>484</v>
      </c>
      <c r="L27" s="112">
        <v>1</v>
      </c>
      <c r="M27" s="112">
        <v>18</v>
      </c>
      <c r="N27" s="112">
        <v>485</v>
      </c>
      <c r="O27">
        <f t="shared" si="1"/>
        <v>0</v>
      </c>
      <c r="P27">
        <f t="shared" ref="P27:P72" si="2">(D27*100)/504</f>
        <v>2.3809523809523809</v>
      </c>
      <c r="Q27">
        <f t="shared" ref="Q27:Q72" si="3">(E27*100)/504</f>
        <v>97.61904761904762</v>
      </c>
      <c r="R27">
        <f t="shared" ref="R27:R72" si="4">(F27*100)/504</f>
        <v>0.3968253968253968</v>
      </c>
      <c r="S27">
        <f t="shared" ref="S27:S72" si="5">(G27*100)/504</f>
        <v>3.373015873015873</v>
      </c>
      <c r="T27">
        <f t="shared" ref="T27:T72" si="6">(H27*100)/504</f>
        <v>96.230158730158735</v>
      </c>
      <c r="U27">
        <f t="shared" ref="U27:U72" si="7">(I27*100)/504</f>
        <v>0</v>
      </c>
      <c r="V27">
        <f t="shared" ref="V27:V72" si="8">(J27*100)/504</f>
        <v>3.9682539682539684</v>
      </c>
      <c r="W27">
        <f t="shared" ref="W27:W72" si="9">(K27*100)/504</f>
        <v>96.031746031746039</v>
      </c>
      <c r="X27">
        <f t="shared" ref="X27:X72" si="10">(L27*100)/504</f>
        <v>0.1984126984126984</v>
      </c>
      <c r="Y27">
        <f t="shared" ref="Y27:Y72" si="11">(M27*100)/504</f>
        <v>3.5714285714285716</v>
      </c>
      <c r="Z27">
        <f t="shared" ref="Z27:Z72" si="12">(N27*100)/504</f>
        <v>96.230158730158735</v>
      </c>
    </row>
    <row r="28" spans="1:26" x14ac:dyDescent="0.2">
      <c r="A28" s="109">
        <v>1021</v>
      </c>
      <c r="B28" s="109" t="s">
        <v>540</v>
      </c>
      <c r="C28" s="112">
        <v>3</v>
      </c>
      <c r="D28" s="112">
        <v>59</v>
      </c>
      <c r="E28" s="112">
        <v>442</v>
      </c>
      <c r="F28" s="112">
        <v>2</v>
      </c>
      <c r="G28" s="112">
        <v>77</v>
      </c>
      <c r="H28" s="112">
        <v>425</v>
      </c>
      <c r="I28" s="112">
        <v>1</v>
      </c>
      <c r="J28" s="112">
        <v>91</v>
      </c>
      <c r="K28" s="112">
        <v>412</v>
      </c>
      <c r="L28" s="112">
        <v>1</v>
      </c>
      <c r="M28" s="112">
        <v>87</v>
      </c>
      <c r="N28" s="112">
        <v>416</v>
      </c>
      <c r="O28">
        <f t="shared" si="1"/>
        <v>0.59523809523809523</v>
      </c>
      <c r="P28">
        <f t="shared" si="2"/>
        <v>11.706349206349206</v>
      </c>
      <c r="Q28">
        <f t="shared" si="3"/>
        <v>87.698412698412696</v>
      </c>
      <c r="R28">
        <f t="shared" si="4"/>
        <v>0.3968253968253968</v>
      </c>
      <c r="S28">
        <f t="shared" si="5"/>
        <v>15.277777777777779</v>
      </c>
      <c r="T28">
        <f t="shared" si="6"/>
        <v>84.325396825396822</v>
      </c>
      <c r="U28">
        <f t="shared" si="7"/>
        <v>0.1984126984126984</v>
      </c>
      <c r="V28">
        <f t="shared" si="8"/>
        <v>18.055555555555557</v>
      </c>
      <c r="W28">
        <f t="shared" si="9"/>
        <v>81.746031746031747</v>
      </c>
      <c r="X28">
        <f t="shared" si="10"/>
        <v>0.1984126984126984</v>
      </c>
      <c r="Y28">
        <f t="shared" si="11"/>
        <v>17.261904761904763</v>
      </c>
      <c r="Z28">
        <f t="shared" si="12"/>
        <v>82.539682539682545</v>
      </c>
    </row>
    <row r="29" spans="1:26" x14ac:dyDescent="0.2">
      <c r="A29" s="109">
        <v>1022</v>
      </c>
      <c r="B29" s="109" t="s">
        <v>540</v>
      </c>
      <c r="C29" s="112">
        <v>1</v>
      </c>
      <c r="D29" s="112">
        <v>29</v>
      </c>
      <c r="E29" s="112">
        <v>474</v>
      </c>
      <c r="F29" s="112">
        <v>5</v>
      </c>
      <c r="G29" s="112">
        <v>60</v>
      </c>
      <c r="H29" s="112">
        <v>439</v>
      </c>
      <c r="I29" s="112">
        <v>5</v>
      </c>
      <c r="J29" s="112">
        <v>65</v>
      </c>
      <c r="K29" s="112">
        <v>434</v>
      </c>
      <c r="L29" s="112">
        <v>3</v>
      </c>
      <c r="M29" s="112">
        <v>90</v>
      </c>
      <c r="N29" s="112">
        <v>411</v>
      </c>
      <c r="O29">
        <f t="shared" si="1"/>
        <v>0.1984126984126984</v>
      </c>
      <c r="P29">
        <f t="shared" si="2"/>
        <v>5.753968253968254</v>
      </c>
      <c r="Q29">
        <f t="shared" si="3"/>
        <v>94.047619047619051</v>
      </c>
      <c r="R29">
        <f t="shared" si="4"/>
        <v>0.99206349206349209</v>
      </c>
      <c r="S29">
        <f t="shared" si="5"/>
        <v>11.904761904761905</v>
      </c>
      <c r="T29">
        <f t="shared" si="6"/>
        <v>87.103174603174608</v>
      </c>
      <c r="U29">
        <f t="shared" si="7"/>
        <v>0.99206349206349209</v>
      </c>
      <c r="V29">
        <f t="shared" si="8"/>
        <v>12.896825396825397</v>
      </c>
      <c r="W29">
        <f t="shared" si="9"/>
        <v>86.111111111111114</v>
      </c>
      <c r="X29">
        <f t="shared" si="10"/>
        <v>0.59523809523809523</v>
      </c>
      <c r="Y29">
        <f t="shared" si="11"/>
        <v>17.857142857142858</v>
      </c>
      <c r="Z29">
        <f t="shared" si="12"/>
        <v>81.547619047619051</v>
      </c>
    </row>
    <row r="30" spans="1:26" x14ac:dyDescent="0.2">
      <c r="A30" s="109">
        <v>1023</v>
      </c>
      <c r="B30" s="109" t="s">
        <v>540</v>
      </c>
      <c r="C30" s="112">
        <v>7</v>
      </c>
      <c r="D30" s="112">
        <v>16</v>
      </c>
      <c r="E30" s="112">
        <v>481</v>
      </c>
      <c r="F30" s="112">
        <v>32</v>
      </c>
      <c r="G30" s="112">
        <v>31</v>
      </c>
      <c r="H30" s="112">
        <v>441</v>
      </c>
      <c r="I30" s="112">
        <v>37</v>
      </c>
      <c r="J30" s="112">
        <v>27</v>
      </c>
      <c r="K30" s="112">
        <v>440</v>
      </c>
      <c r="L30" s="112">
        <v>71</v>
      </c>
      <c r="M30" s="112">
        <v>30</v>
      </c>
      <c r="N30" s="112">
        <v>403</v>
      </c>
      <c r="O30">
        <f t="shared" si="1"/>
        <v>1.3888888888888888</v>
      </c>
      <c r="P30">
        <f t="shared" si="2"/>
        <v>3.1746031746031744</v>
      </c>
      <c r="Q30">
        <f t="shared" si="3"/>
        <v>95.436507936507937</v>
      </c>
      <c r="R30">
        <f t="shared" si="4"/>
        <v>6.3492063492063489</v>
      </c>
      <c r="S30">
        <f t="shared" si="5"/>
        <v>6.1507936507936511</v>
      </c>
      <c r="T30">
        <f t="shared" si="6"/>
        <v>87.5</v>
      </c>
      <c r="U30">
        <f t="shared" si="7"/>
        <v>7.3412698412698409</v>
      </c>
      <c r="V30">
        <f t="shared" si="8"/>
        <v>5.3571428571428568</v>
      </c>
      <c r="W30">
        <f t="shared" si="9"/>
        <v>87.301587301587304</v>
      </c>
      <c r="X30">
        <f t="shared" si="10"/>
        <v>14.087301587301587</v>
      </c>
      <c r="Y30">
        <f t="shared" si="11"/>
        <v>5.9523809523809526</v>
      </c>
      <c r="Z30">
        <f t="shared" si="12"/>
        <v>79.960317460317455</v>
      </c>
    </row>
    <row r="31" spans="1:26" x14ac:dyDescent="0.2">
      <c r="A31" s="109">
        <v>1024</v>
      </c>
      <c r="B31" s="109" t="s">
        <v>540</v>
      </c>
      <c r="C31" s="112"/>
      <c r="D31" s="112">
        <v>13</v>
      </c>
      <c r="E31" s="112">
        <v>491</v>
      </c>
      <c r="F31" s="112"/>
      <c r="G31" s="112">
        <v>29</v>
      </c>
      <c r="H31" s="112">
        <v>475</v>
      </c>
      <c r="I31" s="112">
        <v>2</v>
      </c>
      <c r="J31" s="112">
        <v>20</v>
      </c>
      <c r="K31" s="112">
        <v>482</v>
      </c>
      <c r="L31" s="112">
        <v>2</v>
      </c>
      <c r="M31" s="112">
        <v>25</v>
      </c>
      <c r="N31" s="112">
        <v>477</v>
      </c>
      <c r="O31">
        <f t="shared" si="1"/>
        <v>0</v>
      </c>
      <c r="P31">
        <f t="shared" si="2"/>
        <v>2.5793650793650795</v>
      </c>
      <c r="Q31">
        <f t="shared" si="3"/>
        <v>97.420634920634924</v>
      </c>
      <c r="R31">
        <f t="shared" si="4"/>
        <v>0</v>
      </c>
      <c r="S31">
        <f t="shared" si="5"/>
        <v>5.753968253968254</v>
      </c>
      <c r="T31">
        <f t="shared" si="6"/>
        <v>94.246031746031747</v>
      </c>
      <c r="U31">
        <f t="shared" si="7"/>
        <v>0.3968253968253968</v>
      </c>
      <c r="V31">
        <f t="shared" si="8"/>
        <v>3.9682539682539684</v>
      </c>
      <c r="W31">
        <f t="shared" si="9"/>
        <v>95.634920634920633</v>
      </c>
      <c r="X31">
        <f t="shared" si="10"/>
        <v>0.3968253968253968</v>
      </c>
      <c r="Y31">
        <f t="shared" si="11"/>
        <v>4.9603174603174605</v>
      </c>
      <c r="Z31">
        <f t="shared" si="12"/>
        <v>94.642857142857139</v>
      </c>
    </row>
    <row r="32" spans="1:26" x14ac:dyDescent="0.2">
      <c r="A32" s="109">
        <v>1025</v>
      </c>
      <c r="B32" s="109" t="s">
        <v>540</v>
      </c>
      <c r="C32" s="112">
        <v>84</v>
      </c>
      <c r="D32" s="112">
        <v>57</v>
      </c>
      <c r="E32" s="112">
        <v>363</v>
      </c>
      <c r="F32" s="112">
        <v>55</v>
      </c>
      <c r="G32" s="112">
        <v>61</v>
      </c>
      <c r="H32" s="112">
        <v>388</v>
      </c>
      <c r="I32" s="112">
        <v>68</v>
      </c>
      <c r="J32" s="112">
        <v>50</v>
      </c>
      <c r="K32" s="112">
        <v>386</v>
      </c>
      <c r="L32" s="112">
        <v>55</v>
      </c>
      <c r="M32" s="112">
        <v>35</v>
      </c>
      <c r="N32" s="112">
        <v>414</v>
      </c>
      <c r="O32">
        <f t="shared" si="1"/>
        <v>16.666666666666668</v>
      </c>
      <c r="P32">
        <f t="shared" si="2"/>
        <v>11.30952380952381</v>
      </c>
      <c r="Q32">
        <f t="shared" si="3"/>
        <v>72.023809523809518</v>
      </c>
      <c r="R32">
        <f t="shared" si="4"/>
        <v>10.912698412698413</v>
      </c>
      <c r="S32">
        <f t="shared" si="5"/>
        <v>12.103174603174603</v>
      </c>
      <c r="T32">
        <f t="shared" si="6"/>
        <v>76.984126984126988</v>
      </c>
      <c r="U32">
        <f t="shared" si="7"/>
        <v>13.492063492063492</v>
      </c>
      <c r="V32">
        <f t="shared" si="8"/>
        <v>9.9206349206349209</v>
      </c>
      <c r="W32">
        <f t="shared" si="9"/>
        <v>76.587301587301582</v>
      </c>
      <c r="X32">
        <f t="shared" si="10"/>
        <v>10.912698412698413</v>
      </c>
      <c r="Y32">
        <f t="shared" si="11"/>
        <v>6.9444444444444446</v>
      </c>
      <c r="Z32">
        <f t="shared" si="12"/>
        <v>82.142857142857139</v>
      </c>
    </row>
    <row r="33" spans="1:26" x14ac:dyDescent="0.2">
      <c r="A33" s="109">
        <v>1026</v>
      </c>
      <c r="B33" s="109" t="s">
        <v>540</v>
      </c>
      <c r="C33" s="112">
        <v>2</v>
      </c>
      <c r="D33" s="112">
        <v>3</v>
      </c>
      <c r="E33" s="112">
        <v>499</v>
      </c>
      <c r="F33" s="112">
        <v>4</v>
      </c>
      <c r="G33" s="112">
        <v>6</v>
      </c>
      <c r="H33" s="112">
        <v>494</v>
      </c>
      <c r="I33" s="112">
        <v>5</v>
      </c>
      <c r="J33" s="112">
        <v>8</v>
      </c>
      <c r="K33" s="112">
        <v>491</v>
      </c>
      <c r="L33" s="112">
        <v>8</v>
      </c>
      <c r="M33" s="112">
        <v>6</v>
      </c>
      <c r="N33" s="112">
        <v>490</v>
      </c>
      <c r="O33">
        <f t="shared" si="1"/>
        <v>0.3968253968253968</v>
      </c>
      <c r="P33">
        <f t="shared" si="2"/>
        <v>0.59523809523809523</v>
      </c>
      <c r="Q33">
        <f t="shared" si="3"/>
        <v>99.007936507936506</v>
      </c>
      <c r="R33">
        <f t="shared" si="4"/>
        <v>0.79365079365079361</v>
      </c>
      <c r="S33">
        <f t="shared" si="5"/>
        <v>1.1904761904761905</v>
      </c>
      <c r="T33">
        <f t="shared" si="6"/>
        <v>98.015873015873012</v>
      </c>
      <c r="U33">
        <f t="shared" si="7"/>
        <v>0.99206349206349209</v>
      </c>
      <c r="V33">
        <f t="shared" si="8"/>
        <v>1.5873015873015872</v>
      </c>
      <c r="W33">
        <f t="shared" si="9"/>
        <v>97.420634920634924</v>
      </c>
      <c r="X33">
        <f t="shared" si="10"/>
        <v>1.5873015873015872</v>
      </c>
      <c r="Y33">
        <f t="shared" si="11"/>
        <v>1.1904761904761905</v>
      </c>
      <c r="Z33">
        <f t="shared" si="12"/>
        <v>97.222222222222229</v>
      </c>
    </row>
    <row r="34" spans="1:26" x14ac:dyDescent="0.2">
      <c r="A34" s="109">
        <v>1028</v>
      </c>
      <c r="B34" s="109" t="s">
        <v>540</v>
      </c>
      <c r="C34" s="112">
        <v>5</v>
      </c>
      <c r="D34" s="112">
        <v>32</v>
      </c>
      <c r="E34" s="112">
        <v>467</v>
      </c>
      <c r="F34" s="112">
        <v>9</v>
      </c>
      <c r="G34" s="112">
        <v>42</v>
      </c>
      <c r="H34" s="112">
        <v>453</v>
      </c>
      <c r="I34" s="112">
        <v>3</v>
      </c>
      <c r="J34" s="112">
        <v>52</v>
      </c>
      <c r="K34" s="112">
        <v>449</v>
      </c>
      <c r="L34" s="112">
        <v>5</v>
      </c>
      <c r="M34" s="112">
        <v>47</v>
      </c>
      <c r="N34" s="112">
        <v>452</v>
      </c>
      <c r="O34">
        <f t="shared" si="1"/>
        <v>0.99206349206349209</v>
      </c>
      <c r="P34">
        <f t="shared" si="2"/>
        <v>6.3492063492063489</v>
      </c>
      <c r="Q34">
        <f t="shared" si="3"/>
        <v>92.658730158730165</v>
      </c>
      <c r="R34">
        <f t="shared" si="4"/>
        <v>1.7857142857142858</v>
      </c>
      <c r="S34">
        <f t="shared" si="5"/>
        <v>8.3333333333333339</v>
      </c>
      <c r="T34">
        <f t="shared" si="6"/>
        <v>89.88095238095238</v>
      </c>
      <c r="U34">
        <f t="shared" si="7"/>
        <v>0.59523809523809523</v>
      </c>
      <c r="V34">
        <f t="shared" si="8"/>
        <v>10.317460317460318</v>
      </c>
      <c r="W34">
        <f t="shared" si="9"/>
        <v>89.087301587301582</v>
      </c>
      <c r="X34">
        <f t="shared" si="10"/>
        <v>0.99206349206349209</v>
      </c>
      <c r="Y34">
        <f t="shared" si="11"/>
        <v>9.325396825396826</v>
      </c>
      <c r="Z34">
        <f t="shared" si="12"/>
        <v>89.682539682539684</v>
      </c>
    </row>
    <row r="35" spans="1:26" x14ac:dyDescent="0.2">
      <c r="A35" s="109">
        <v>1029</v>
      </c>
      <c r="B35" s="109" t="s">
        <v>540</v>
      </c>
      <c r="C35" s="112">
        <v>16</v>
      </c>
      <c r="D35" s="112">
        <v>5</v>
      </c>
      <c r="E35" s="112">
        <v>483</v>
      </c>
      <c r="F35" s="112">
        <v>114</v>
      </c>
      <c r="G35" s="112">
        <v>9</v>
      </c>
      <c r="H35" s="112">
        <v>381</v>
      </c>
      <c r="I35" s="112">
        <v>99</v>
      </c>
      <c r="J35" s="112">
        <v>4</v>
      </c>
      <c r="K35" s="112">
        <v>401</v>
      </c>
      <c r="L35" s="112">
        <v>174</v>
      </c>
      <c r="M35" s="112">
        <v>16</v>
      </c>
      <c r="N35" s="112">
        <v>314</v>
      </c>
      <c r="O35">
        <f t="shared" si="1"/>
        <v>3.1746031746031744</v>
      </c>
      <c r="P35">
        <f t="shared" si="2"/>
        <v>0.99206349206349209</v>
      </c>
      <c r="Q35">
        <f t="shared" si="3"/>
        <v>95.833333333333329</v>
      </c>
      <c r="R35">
        <f t="shared" si="4"/>
        <v>22.61904761904762</v>
      </c>
      <c r="S35">
        <f t="shared" si="5"/>
        <v>1.7857142857142858</v>
      </c>
      <c r="T35">
        <f t="shared" si="6"/>
        <v>75.595238095238102</v>
      </c>
      <c r="U35">
        <f t="shared" si="7"/>
        <v>19.642857142857142</v>
      </c>
      <c r="V35">
        <f t="shared" si="8"/>
        <v>0.79365079365079361</v>
      </c>
      <c r="W35">
        <f t="shared" si="9"/>
        <v>79.563492063492063</v>
      </c>
      <c r="X35">
        <f t="shared" si="10"/>
        <v>34.523809523809526</v>
      </c>
      <c r="Y35">
        <f t="shared" si="11"/>
        <v>3.1746031746031744</v>
      </c>
      <c r="Z35">
        <f t="shared" si="12"/>
        <v>62.301587301587304</v>
      </c>
    </row>
    <row r="36" spans="1:26" x14ac:dyDescent="0.2">
      <c r="A36" s="109">
        <v>1030</v>
      </c>
      <c r="B36" s="109" t="s">
        <v>540</v>
      </c>
      <c r="C36" s="112">
        <v>1</v>
      </c>
      <c r="D36" s="112">
        <v>40</v>
      </c>
      <c r="E36" s="112">
        <v>463</v>
      </c>
      <c r="F36" s="112">
        <v>6</v>
      </c>
      <c r="G36" s="112">
        <v>53</v>
      </c>
      <c r="H36" s="112">
        <v>445</v>
      </c>
      <c r="I36" s="112">
        <v>4</v>
      </c>
      <c r="J36" s="112">
        <v>55</v>
      </c>
      <c r="K36" s="112">
        <v>445</v>
      </c>
      <c r="L36" s="112">
        <v>4</v>
      </c>
      <c r="M36" s="112">
        <v>53</v>
      </c>
      <c r="N36" s="112">
        <v>447</v>
      </c>
      <c r="O36">
        <f t="shared" si="1"/>
        <v>0.1984126984126984</v>
      </c>
      <c r="P36">
        <f t="shared" si="2"/>
        <v>7.9365079365079367</v>
      </c>
      <c r="Q36">
        <f t="shared" si="3"/>
        <v>91.865079365079367</v>
      </c>
      <c r="R36">
        <f t="shared" si="4"/>
        <v>1.1904761904761905</v>
      </c>
      <c r="S36">
        <f t="shared" si="5"/>
        <v>10.515873015873016</v>
      </c>
      <c r="T36">
        <f t="shared" si="6"/>
        <v>88.293650793650798</v>
      </c>
      <c r="U36">
        <f t="shared" si="7"/>
        <v>0.79365079365079361</v>
      </c>
      <c r="V36">
        <f t="shared" si="8"/>
        <v>10.912698412698413</v>
      </c>
      <c r="W36">
        <f t="shared" si="9"/>
        <v>88.293650793650798</v>
      </c>
      <c r="X36">
        <f t="shared" si="10"/>
        <v>0.79365079365079361</v>
      </c>
      <c r="Y36">
        <f t="shared" si="11"/>
        <v>10.515873015873016</v>
      </c>
      <c r="Z36">
        <f t="shared" si="12"/>
        <v>88.69047619047619</v>
      </c>
    </row>
    <row r="37" spans="1:26" x14ac:dyDescent="0.2">
      <c r="A37" s="109">
        <v>2001</v>
      </c>
      <c r="B37" s="109" t="s">
        <v>540</v>
      </c>
      <c r="C37" s="112">
        <v>1</v>
      </c>
      <c r="D37" s="112">
        <v>38</v>
      </c>
      <c r="E37" s="112">
        <v>465</v>
      </c>
      <c r="F37" s="112">
        <v>1</v>
      </c>
      <c r="G37" s="112">
        <v>39</v>
      </c>
      <c r="H37" s="112">
        <v>464</v>
      </c>
      <c r="I37" s="112"/>
      <c r="J37" s="112">
        <v>62</v>
      </c>
      <c r="K37" s="112">
        <v>442</v>
      </c>
      <c r="L37" s="112">
        <v>1</v>
      </c>
      <c r="M37" s="112">
        <v>38</v>
      </c>
      <c r="N37" s="112">
        <v>465</v>
      </c>
      <c r="O37">
        <f t="shared" si="1"/>
        <v>0.1984126984126984</v>
      </c>
      <c r="P37">
        <f t="shared" si="2"/>
        <v>7.5396825396825395</v>
      </c>
      <c r="Q37">
        <f t="shared" si="3"/>
        <v>92.261904761904759</v>
      </c>
      <c r="R37">
        <f t="shared" si="4"/>
        <v>0.1984126984126984</v>
      </c>
      <c r="S37">
        <f t="shared" si="5"/>
        <v>7.7380952380952381</v>
      </c>
      <c r="T37">
        <f t="shared" si="6"/>
        <v>92.063492063492063</v>
      </c>
      <c r="U37">
        <f t="shared" si="7"/>
        <v>0</v>
      </c>
      <c r="V37">
        <f t="shared" si="8"/>
        <v>12.301587301587302</v>
      </c>
      <c r="W37">
        <f t="shared" si="9"/>
        <v>87.698412698412696</v>
      </c>
      <c r="X37">
        <f t="shared" si="10"/>
        <v>0.1984126984126984</v>
      </c>
      <c r="Y37">
        <f t="shared" si="11"/>
        <v>7.5396825396825395</v>
      </c>
      <c r="Z37">
        <f t="shared" si="12"/>
        <v>92.261904761904759</v>
      </c>
    </row>
    <row r="38" spans="1:26" x14ac:dyDescent="0.2">
      <c r="A38" s="109">
        <v>2002</v>
      </c>
      <c r="B38" s="109" t="s">
        <v>540</v>
      </c>
      <c r="C38" s="112"/>
      <c r="D38" s="112">
        <v>27</v>
      </c>
      <c r="E38" s="112">
        <v>477</v>
      </c>
      <c r="F38" s="112">
        <v>2</v>
      </c>
      <c r="G38" s="112">
        <v>33</v>
      </c>
      <c r="H38" s="112">
        <v>469</v>
      </c>
      <c r="I38" s="112"/>
      <c r="J38" s="112">
        <v>27</v>
      </c>
      <c r="K38" s="112">
        <v>477</v>
      </c>
      <c r="L38" s="112"/>
      <c r="M38" s="112">
        <v>30</v>
      </c>
      <c r="N38" s="112">
        <v>474</v>
      </c>
      <c r="O38">
        <f t="shared" si="1"/>
        <v>0</v>
      </c>
      <c r="P38">
        <f t="shared" si="2"/>
        <v>5.3571428571428568</v>
      </c>
      <c r="Q38">
        <f t="shared" si="3"/>
        <v>94.642857142857139</v>
      </c>
      <c r="R38">
        <f t="shared" si="4"/>
        <v>0.3968253968253968</v>
      </c>
      <c r="S38">
        <f t="shared" si="5"/>
        <v>6.5476190476190474</v>
      </c>
      <c r="T38">
        <f t="shared" si="6"/>
        <v>93.055555555555557</v>
      </c>
      <c r="U38">
        <f t="shared" si="7"/>
        <v>0</v>
      </c>
      <c r="V38">
        <f t="shared" si="8"/>
        <v>5.3571428571428568</v>
      </c>
      <c r="W38">
        <f t="shared" si="9"/>
        <v>94.642857142857139</v>
      </c>
      <c r="X38">
        <f t="shared" si="10"/>
        <v>0</v>
      </c>
      <c r="Y38">
        <f t="shared" si="11"/>
        <v>5.9523809523809526</v>
      </c>
      <c r="Z38">
        <f t="shared" si="12"/>
        <v>94.047619047619051</v>
      </c>
    </row>
    <row r="39" spans="1:26" x14ac:dyDescent="0.2">
      <c r="A39" s="109">
        <v>2003</v>
      </c>
      <c r="B39" s="109" t="s">
        <v>540</v>
      </c>
      <c r="C39" s="112">
        <v>1</v>
      </c>
      <c r="D39" s="112">
        <v>20</v>
      </c>
      <c r="E39" s="112">
        <v>483</v>
      </c>
      <c r="F39" s="112">
        <v>7</v>
      </c>
      <c r="G39" s="112">
        <v>44</v>
      </c>
      <c r="H39" s="112">
        <v>453</v>
      </c>
      <c r="I39" s="112">
        <v>1</v>
      </c>
      <c r="J39" s="112">
        <v>36</v>
      </c>
      <c r="K39" s="112">
        <v>467</v>
      </c>
      <c r="L39" s="112">
        <v>9</v>
      </c>
      <c r="M39" s="112">
        <v>48</v>
      </c>
      <c r="N39" s="112">
        <v>447</v>
      </c>
      <c r="O39">
        <f t="shared" si="1"/>
        <v>0.1984126984126984</v>
      </c>
      <c r="P39">
        <f t="shared" si="2"/>
        <v>3.9682539682539684</v>
      </c>
      <c r="Q39">
        <f t="shared" si="3"/>
        <v>95.833333333333329</v>
      </c>
      <c r="R39">
        <f t="shared" si="4"/>
        <v>1.3888888888888888</v>
      </c>
      <c r="S39">
        <f t="shared" si="5"/>
        <v>8.7301587301587293</v>
      </c>
      <c r="T39">
        <f t="shared" si="6"/>
        <v>89.88095238095238</v>
      </c>
      <c r="U39">
        <f t="shared" si="7"/>
        <v>0.1984126984126984</v>
      </c>
      <c r="V39">
        <f t="shared" si="8"/>
        <v>7.1428571428571432</v>
      </c>
      <c r="W39">
        <f t="shared" si="9"/>
        <v>92.658730158730165</v>
      </c>
      <c r="X39">
        <f t="shared" si="10"/>
        <v>1.7857142857142858</v>
      </c>
      <c r="Y39">
        <f t="shared" si="11"/>
        <v>9.5238095238095237</v>
      </c>
      <c r="Z39">
        <f t="shared" si="12"/>
        <v>88.69047619047619</v>
      </c>
    </row>
    <row r="40" spans="1:26" x14ac:dyDescent="0.2">
      <c r="A40" s="109">
        <v>2004</v>
      </c>
      <c r="B40" s="109" t="s">
        <v>540</v>
      </c>
      <c r="C40" s="112">
        <v>7</v>
      </c>
      <c r="D40" s="112">
        <v>11</v>
      </c>
      <c r="E40" s="112">
        <v>486</v>
      </c>
      <c r="F40" s="112">
        <v>6</v>
      </c>
      <c r="G40" s="112">
        <v>19</v>
      </c>
      <c r="H40" s="112">
        <v>479</v>
      </c>
      <c r="I40" s="112">
        <v>9</v>
      </c>
      <c r="J40" s="112">
        <v>12</v>
      </c>
      <c r="K40" s="112">
        <v>483</v>
      </c>
      <c r="L40" s="112">
        <v>3</v>
      </c>
      <c r="M40" s="112">
        <v>12</v>
      </c>
      <c r="N40" s="112">
        <v>489</v>
      </c>
      <c r="O40">
        <f t="shared" si="1"/>
        <v>1.3888888888888888</v>
      </c>
      <c r="P40">
        <f t="shared" si="2"/>
        <v>2.1825396825396823</v>
      </c>
      <c r="Q40">
        <f t="shared" si="3"/>
        <v>96.428571428571431</v>
      </c>
      <c r="R40">
        <f t="shared" si="4"/>
        <v>1.1904761904761905</v>
      </c>
      <c r="S40">
        <f t="shared" si="5"/>
        <v>3.7698412698412698</v>
      </c>
      <c r="T40">
        <f t="shared" si="6"/>
        <v>95.039682539682545</v>
      </c>
      <c r="U40">
        <f t="shared" si="7"/>
        <v>1.7857142857142858</v>
      </c>
      <c r="V40">
        <f t="shared" si="8"/>
        <v>2.3809523809523809</v>
      </c>
      <c r="W40">
        <f t="shared" si="9"/>
        <v>95.833333333333329</v>
      </c>
      <c r="X40">
        <f t="shared" si="10"/>
        <v>0.59523809523809523</v>
      </c>
      <c r="Y40">
        <f t="shared" si="11"/>
        <v>2.3809523809523809</v>
      </c>
      <c r="Z40">
        <f t="shared" si="12"/>
        <v>97.023809523809518</v>
      </c>
    </row>
    <row r="41" spans="1:26" x14ac:dyDescent="0.2">
      <c r="A41" s="109">
        <v>2005</v>
      </c>
      <c r="B41" s="109" t="s">
        <v>540</v>
      </c>
      <c r="C41" s="112"/>
      <c r="D41" s="112">
        <v>39</v>
      </c>
      <c r="E41" s="112">
        <v>465</v>
      </c>
      <c r="F41" s="112"/>
      <c r="G41" s="112">
        <v>36</v>
      </c>
      <c r="H41" s="112">
        <v>468</v>
      </c>
      <c r="I41" s="112"/>
      <c r="J41" s="112">
        <v>38</v>
      </c>
      <c r="K41" s="112">
        <v>466</v>
      </c>
      <c r="L41" s="112"/>
      <c r="M41" s="112">
        <v>31</v>
      </c>
      <c r="N41" s="112">
        <v>473</v>
      </c>
      <c r="O41">
        <f t="shared" si="1"/>
        <v>0</v>
      </c>
      <c r="P41">
        <f t="shared" si="2"/>
        <v>7.7380952380952381</v>
      </c>
      <c r="Q41">
        <f t="shared" si="3"/>
        <v>92.261904761904759</v>
      </c>
      <c r="R41">
        <f t="shared" si="4"/>
        <v>0</v>
      </c>
      <c r="S41">
        <f t="shared" si="5"/>
        <v>7.1428571428571432</v>
      </c>
      <c r="T41">
        <f t="shared" si="6"/>
        <v>92.857142857142861</v>
      </c>
      <c r="U41">
        <f t="shared" si="7"/>
        <v>0</v>
      </c>
      <c r="V41">
        <f t="shared" si="8"/>
        <v>7.5396825396825395</v>
      </c>
      <c r="W41">
        <f t="shared" si="9"/>
        <v>92.460317460317455</v>
      </c>
      <c r="X41">
        <f t="shared" si="10"/>
        <v>0</v>
      </c>
      <c r="Y41">
        <f t="shared" si="11"/>
        <v>6.1507936507936511</v>
      </c>
      <c r="Z41">
        <f t="shared" si="12"/>
        <v>93.849206349206355</v>
      </c>
    </row>
    <row r="42" spans="1:26" x14ac:dyDescent="0.2">
      <c r="A42" s="109">
        <v>2007</v>
      </c>
      <c r="B42" s="109" t="s">
        <v>540</v>
      </c>
      <c r="C42" s="112">
        <v>14</v>
      </c>
      <c r="D42" s="112">
        <v>86</v>
      </c>
      <c r="E42" s="112">
        <v>404</v>
      </c>
      <c r="F42" s="112">
        <v>13</v>
      </c>
      <c r="G42" s="112">
        <v>93</v>
      </c>
      <c r="H42" s="112">
        <v>398</v>
      </c>
      <c r="I42" s="112">
        <v>14</v>
      </c>
      <c r="J42" s="112">
        <v>86</v>
      </c>
      <c r="K42" s="112">
        <v>404</v>
      </c>
      <c r="L42" s="112">
        <v>19</v>
      </c>
      <c r="M42" s="112">
        <v>87</v>
      </c>
      <c r="N42" s="112">
        <v>398</v>
      </c>
      <c r="O42">
        <f t="shared" si="1"/>
        <v>2.7777777777777777</v>
      </c>
      <c r="P42">
        <f t="shared" si="2"/>
        <v>17.063492063492063</v>
      </c>
      <c r="Q42">
        <f t="shared" si="3"/>
        <v>80.158730158730165</v>
      </c>
      <c r="R42">
        <f t="shared" si="4"/>
        <v>2.5793650793650795</v>
      </c>
      <c r="S42">
        <f t="shared" si="5"/>
        <v>18.452380952380953</v>
      </c>
      <c r="T42">
        <f t="shared" si="6"/>
        <v>78.968253968253961</v>
      </c>
      <c r="U42">
        <f t="shared" si="7"/>
        <v>2.7777777777777777</v>
      </c>
      <c r="V42">
        <f t="shared" si="8"/>
        <v>17.063492063492063</v>
      </c>
      <c r="W42">
        <f t="shared" si="9"/>
        <v>80.158730158730165</v>
      </c>
      <c r="X42">
        <f t="shared" si="10"/>
        <v>3.7698412698412698</v>
      </c>
      <c r="Y42">
        <f t="shared" si="11"/>
        <v>17.261904761904763</v>
      </c>
      <c r="Z42">
        <f t="shared" si="12"/>
        <v>78.968253968253961</v>
      </c>
    </row>
    <row r="43" spans="1:26" x14ac:dyDescent="0.2">
      <c r="A43" s="109">
        <v>2008</v>
      </c>
      <c r="B43" s="109" t="s">
        <v>540</v>
      </c>
      <c r="C43" s="112">
        <v>3</v>
      </c>
      <c r="D43" s="112">
        <v>23</v>
      </c>
      <c r="E43" s="112">
        <v>478</v>
      </c>
      <c r="F43" s="112">
        <v>3</v>
      </c>
      <c r="G43" s="112">
        <v>23</v>
      </c>
      <c r="H43" s="112">
        <v>478</v>
      </c>
      <c r="I43" s="112">
        <v>6</v>
      </c>
      <c r="J43" s="112">
        <v>21</v>
      </c>
      <c r="K43" s="112">
        <v>477</v>
      </c>
      <c r="L43" s="112">
        <v>5</v>
      </c>
      <c r="M43" s="112">
        <v>29</v>
      </c>
      <c r="N43" s="112">
        <v>470</v>
      </c>
      <c r="O43">
        <f t="shared" si="1"/>
        <v>0.59523809523809523</v>
      </c>
      <c r="P43">
        <f t="shared" si="2"/>
        <v>4.5634920634920633</v>
      </c>
      <c r="Q43">
        <f t="shared" si="3"/>
        <v>94.841269841269835</v>
      </c>
      <c r="R43">
        <f t="shared" si="4"/>
        <v>0.59523809523809523</v>
      </c>
      <c r="S43">
        <f t="shared" si="5"/>
        <v>4.5634920634920633</v>
      </c>
      <c r="T43">
        <f t="shared" si="6"/>
        <v>94.841269841269835</v>
      </c>
      <c r="U43">
        <f t="shared" si="7"/>
        <v>1.1904761904761905</v>
      </c>
      <c r="V43">
        <f t="shared" si="8"/>
        <v>4.166666666666667</v>
      </c>
      <c r="W43">
        <f t="shared" si="9"/>
        <v>94.642857142857139</v>
      </c>
      <c r="X43">
        <f t="shared" si="10"/>
        <v>0.99206349206349209</v>
      </c>
      <c r="Y43">
        <f t="shared" si="11"/>
        <v>5.753968253968254</v>
      </c>
      <c r="Z43">
        <f t="shared" si="12"/>
        <v>93.253968253968253</v>
      </c>
    </row>
    <row r="44" spans="1:26" x14ac:dyDescent="0.2">
      <c r="A44" s="109">
        <v>2009</v>
      </c>
      <c r="B44" s="109" t="s">
        <v>540</v>
      </c>
      <c r="C44" s="112"/>
      <c r="D44" s="112">
        <v>24</v>
      </c>
      <c r="E44" s="112">
        <v>480</v>
      </c>
      <c r="F44" s="112">
        <v>3</v>
      </c>
      <c r="G44" s="112">
        <v>32</v>
      </c>
      <c r="H44" s="112">
        <v>469</v>
      </c>
      <c r="I44" s="112"/>
      <c r="J44" s="112">
        <v>44</v>
      </c>
      <c r="K44" s="112">
        <v>460</v>
      </c>
      <c r="L44" s="112"/>
      <c r="M44" s="112">
        <v>48</v>
      </c>
      <c r="N44" s="112">
        <v>456</v>
      </c>
      <c r="O44">
        <f t="shared" si="1"/>
        <v>0</v>
      </c>
      <c r="P44">
        <f t="shared" si="2"/>
        <v>4.7619047619047619</v>
      </c>
      <c r="Q44">
        <f t="shared" si="3"/>
        <v>95.238095238095241</v>
      </c>
      <c r="R44">
        <f t="shared" si="4"/>
        <v>0.59523809523809523</v>
      </c>
      <c r="S44">
        <f t="shared" si="5"/>
        <v>6.3492063492063489</v>
      </c>
      <c r="T44">
        <f t="shared" si="6"/>
        <v>93.055555555555557</v>
      </c>
      <c r="U44">
        <f t="shared" si="7"/>
        <v>0</v>
      </c>
      <c r="V44">
        <f t="shared" si="8"/>
        <v>8.7301587301587293</v>
      </c>
      <c r="W44">
        <f t="shared" si="9"/>
        <v>91.269841269841265</v>
      </c>
      <c r="X44">
        <f t="shared" si="10"/>
        <v>0</v>
      </c>
      <c r="Y44">
        <f t="shared" si="11"/>
        <v>9.5238095238095237</v>
      </c>
      <c r="Z44">
        <f t="shared" si="12"/>
        <v>90.476190476190482</v>
      </c>
    </row>
    <row r="45" spans="1:26" x14ac:dyDescent="0.2">
      <c r="A45" s="109">
        <v>2010</v>
      </c>
      <c r="B45" s="109" t="s">
        <v>540</v>
      </c>
      <c r="C45" s="112">
        <v>6</v>
      </c>
      <c r="D45" s="112">
        <v>26</v>
      </c>
      <c r="E45" s="112">
        <v>472</v>
      </c>
      <c r="F45" s="112">
        <v>12</v>
      </c>
      <c r="G45" s="112">
        <v>47</v>
      </c>
      <c r="H45" s="112">
        <v>445</v>
      </c>
      <c r="I45" s="112">
        <v>7</v>
      </c>
      <c r="J45" s="112">
        <v>36</v>
      </c>
      <c r="K45" s="112">
        <v>461</v>
      </c>
      <c r="L45" s="112">
        <v>10</v>
      </c>
      <c r="M45" s="112">
        <v>38</v>
      </c>
      <c r="N45" s="112">
        <v>456</v>
      </c>
      <c r="O45">
        <f t="shared" si="1"/>
        <v>1.1904761904761905</v>
      </c>
      <c r="P45">
        <f t="shared" si="2"/>
        <v>5.1587301587301591</v>
      </c>
      <c r="Q45">
        <f t="shared" si="3"/>
        <v>93.650793650793645</v>
      </c>
      <c r="R45">
        <f t="shared" si="4"/>
        <v>2.3809523809523809</v>
      </c>
      <c r="S45">
        <f t="shared" si="5"/>
        <v>9.325396825396826</v>
      </c>
      <c r="T45">
        <f t="shared" si="6"/>
        <v>88.293650793650798</v>
      </c>
      <c r="U45">
        <f t="shared" si="7"/>
        <v>1.3888888888888888</v>
      </c>
      <c r="V45">
        <f t="shared" si="8"/>
        <v>7.1428571428571432</v>
      </c>
      <c r="W45">
        <f t="shared" si="9"/>
        <v>91.468253968253961</v>
      </c>
      <c r="X45">
        <f t="shared" si="10"/>
        <v>1.9841269841269842</v>
      </c>
      <c r="Y45">
        <f t="shared" si="11"/>
        <v>7.5396825396825395</v>
      </c>
      <c r="Z45">
        <f t="shared" si="12"/>
        <v>90.476190476190482</v>
      </c>
    </row>
    <row r="46" spans="1:26" x14ac:dyDescent="0.2">
      <c r="A46" s="109">
        <v>2011</v>
      </c>
      <c r="B46" s="109" t="s">
        <v>540</v>
      </c>
      <c r="C46" s="112">
        <v>5</v>
      </c>
      <c r="D46" s="112">
        <v>7</v>
      </c>
      <c r="E46" s="112">
        <v>492</v>
      </c>
      <c r="F46" s="112">
        <v>29</v>
      </c>
      <c r="G46" s="112">
        <v>20</v>
      </c>
      <c r="H46" s="112">
        <v>455</v>
      </c>
      <c r="I46" s="112">
        <v>39</v>
      </c>
      <c r="J46" s="112">
        <v>16</v>
      </c>
      <c r="K46" s="112">
        <v>449</v>
      </c>
      <c r="L46" s="112">
        <v>36</v>
      </c>
      <c r="M46" s="112">
        <v>34</v>
      </c>
      <c r="N46" s="112">
        <v>434</v>
      </c>
      <c r="O46">
        <f t="shared" si="1"/>
        <v>0.99206349206349209</v>
      </c>
      <c r="P46">
        <f t="shared" si="2"/>
        <v>1.3888888888888888</v>
      </c>
      <c r="Q46">
        <f t="shared" si="3"/>
        <v>97.61904761904762</v>
      </c>
      <c r="R46">
        <f t="shared" si="4"/>
        <v>5.753968253968254</v>
      </c>
      <c r="S46">
        <f t="shared" si="5"/>
        <v>3.9682539682539684</v>
      </c>
      <c r="T46">
        <f t="shared" si="6"/>
        <v>90.277777777777771</v>
      </c>
      <c r="U46">
        <f t="shared" si="7"/>
        <v>7.7380952380952381</v>
      </c>
      <c r="V46">
        <f t="shared" si="8"/>
        <v>3.1746031746031744</v>
      </c>
      <c r="W46">
        <f t="shared" si="9"/>
        <v>89.087301587301582</v>
      </c>
      <c r="X46">
        <f t="shared" si="10"/>
        <v>7.1428571428571432</v>
      </c>
      <c r="Y46">
        <f t="shared" si="11"/>
        <v>6.746031746031746</v>
      </c>
      <c r="Z46">
        <f t="shared" si="12"/>
        <v>86.111111111111114</v>
      </c>
    </row>
    <row r="47" spans="1:26" x14ac:dyDescent="0.2">
      <c r="A47" s="109">
        <v>2013</v>
      </c>
      <c r="B47" s="109" t="s">
        <v>540</v>
      </c>
      <c r="C47" s="112">
        <v>6</v>
      </c>
      <c r="D47" s="112">
        <v>30</v>
      </c>
      <c r="E47" s="112">
        <v>468</v>
      </c>
      <c r="F47" s="112">
        <v>4</v>
      </c>
      <c r="G47" s="112">
        <v>37</v>
      </c>
      <c r="H47" s="112">
        <v>463</v>
      </c>
      <c r="I47" s="112">
        <v>2</v>
      </c>
      <c r="J47" s="112">
        <v>45</v>
      </c>
      <c r="K47" s="112">
        <v>457</v>
      </c>
      <c r="L47" s="112">
        <v>2</v>
      </c>
      <c r="M47" s="112">
        <v>42</v>
      </c>
      <c r="N47" s="112">
        <v>460</v>
      </c>
      <c r="O47">
        <f t="shared" si="1"/>
        <v>1.1904761904761905</v>
      </c>
      <c r="P47">
        <f t="shared" si="2"/>
        <v>5.9523809523809526</v>
      </c>
      <c r="Q47">
        <f t="shared" si="3"/>
        <v>92.857142857142861</v>
      </c>
      <c r="R47">
        <f t="shared" si="4"/>
        <v>0.79365079365079361</v>
      </c>
      <c r="S47">
        <f t="shared" si="5"/>
        <v>7.3412698412698409</v>
      </c>
      <c r="T47">
        <f t="shared" si="6"/>
        <v>91.865079365079367</v>
      </c>
      <c r="U47">
        <f t="shared" si="7"/>
        <v>0.3968253968253968</v>
      </c>
      <c r="V47">
        <f t="shared" si="8"/>
        <v>8.9285714285714288</v>
      </c>
      <c r="W47">
        <f t="shared" si="9"/>
        <v>90.674603174603178</v>
      </c>
      <c r="X47">
        <f t="shared" si="10"/>
        <v>0.3968253968253968</v>
      </c>
      <c r="Y47">
        <f t="shared" si="11"/>
        <v>8.3333333333333339</v>
      </c>
      <c r="Z47">
        <f t="shared" si="12"/>
        <v>91.269841269841265</v>
      </c>
    </row>
    <row r="48" spans="1:26" x14ac:dyDescent="0.2">
      <c r="A48" s="109">
        <v>2014</v>
      </c>
      <c r="B48" s="109" t="s">
        <v>540</v>
      </c>
      <c r="C48" s="112">
        <v>12</v>
      </c>
      <c r="D48" s="112">
        <v>32</v>
      </c>
      <c r="E48" s="112">
        <v>460</v>
      </c>
      <c r="F48" s="112">
        <v>11</v>
      </c>
      <c r="G48" s="112">
        <v>31</v>
      </c>
      <c r="H48" s="112">
        <v>462</v>
      </c>
      <c r="I48" s="112">
        <v>11</v>
      </c>
      <c r="J48" s="112">
        <v>23</v>
      </c>
      <c r="K48" s="112">
        <v>470</v>
      </c>
      <c r="L48" s="112">
        <v>10</v>
      </c>
      <c r="M48" s="112">
        <v>28</v>
      </c>
      <c r="N48" s="112">
        <v>466</v>
      </c>
      <c r="O48">
        <f t="shared" si="1"/>
        <v>2.3809523809523809</v>
      </c>
      <c r="P48">
        <f t="shared" si="2"/>
        <v>6.3492063492063489</v>
      </c>
      <c r="Q48">
        <f t="shared" si="3"/>
        <v>91.269841269841265</v>
      </c>
      <c r="R48">
        <f t="shared" si="4"/>
        <v>2.1825396825396823</v>
      </c>
      <c r="S48">
        <f t="shared" si="5"/>
        <v>6.1507936507936511</v>
      </c>
      <c r="T48">
        <f t="shared" si="6"/>
        <v>91.666666666666671</v>
      </c>
      <c r="U48">
        <f t="shared" si="7"/>
        <v>2.1825396825396823</v>
      </c>
      <c r="V48">
        <f t="shared" si="8"/>
        <v>4.5634920634920633</v>
      </c>
      <c r="W48">
        <f t="shared" si="9"/>
        <v>93.253968253968253</v>
      </c>
      <c r="X48">
        <f t="shared" si="10"/>
        <v>1.9841269841269842</v>
      </c>
      <c r="Y48">
        <f t="shared" si="11"/>
        <v>5.5555555555555554</v>
      </c>
      <c r="Z48">
        <f t="shared" si="12"/>
        <v>92.460317460317455</v>
      </c>
    </row>
    <row r="49" spans="1:26" x14ac:dyDescent="0.2">
      <c r="A49" s="109">
        <v>2015</v>
      </c>
      <c r="B49" s="109" t="s">
        <v>540</v>
      </c>
      <c r="C49" s="112">
        <v>1</v>
      </c>
      <c r="D49" s="112">
        <v>35</v>
      </c>
      <c r="E49" s="112">
        <v>468</v>
      </c>
      <c r="F49" s="112"/>
      <c r="G49" s="112">
        <v>42</v>
      </c>
      <c r="H49" s="112">
        <v>462</v>
      </c>
      <c r="I49" s="112">
        <v>1</v>
      </c>
      <c r="J49" s="112">
        <v>51</v>
      </c>
      <c r="K49" s="112">
        <v>452</v>
      </c>
      <c r="L49" s="112"/>
      <c r="M49" s="112">
        <v>75</v>
      </c>
      <c r="N49" s="112">
        <v>429</v>
      </c>
      <c r="O49">
        <f t="shared" si="1"/>
        <v>0.1984126984126984</v>
      </c>
      <c r="P49">
        <f t="shared" si="2"/>
        <v>6.9444444444444446</v>
      </c>
      <c r="Q49">
        <f t="shared" si="3"/>
        <v>92.857142857142861</v>
      </c>
      <c r="R49">
        <f t="shared" si="4"/>
        <v>0</v>
      </c>
      <c r="S49">
        <f t="shared" si="5"/>
        <v>8.3333333333333339</v>
      </c>
      <c r="T49">
        <f t="shared" si="6"/>
        <v>91.666666666666671</v>
      </c>
      <c r="U49">
        <f t="shared" si="7"/>
        <v>0.1984126984126984</v>
      </c>
      <c r="V49">
        <f t="shared" si="8"/>
        <v>10.119047619047619</v>
      </c>
      <c r="W49">
        <f t="shared" si="9"/>
        <v>89.682539682539684</v>
      </c>
      <c r="X49">
        <f t="shared" si="10"/>
        <v>0</v>
      </c>
      <c r="Y49">
        <f t="shared" si="11"/>
        <v>14.880952380952381</v>
      </c>
      <c r="Z49">
        <f t="shared" si="12"/>
        <v>85.11904761904762</v>
      </c>
    </row>
    <row r="50" spans="1:26" x14ac:dyDescent="0.2">
      <c r="A50" s="109">
        <v>2016</v>
      </c>
      <c r="B50" s="109" t="s">
        <v>540</v>
      </c>
      <c r="C50" s="112">
        <v>5</v>
      </c>
      <c r="D50" s="112">
        <v>19</v>
      </c>
      <c r="E50" s="112">
        <v>480</v>
      </c>
      <c r="F50" s="112">
        <v>11</v>
      </c>
      <c r="G50" s="112">
        <v>30</v>
      </c>
      <c r="H50" s="112">
        <v>463</v>
      </c>
      <c r="I50" s="112">
        <v>8</v>
      </c>
      <c r="J50" s="112">
        <v>36</v>
      </c>
      <c r="K50" s="112">
        <v>460</v>
      </c>
      <c r="L50" s="112">
        <v>7</v>
      </c>
      <c r="M50" s="112">
        <v>32</v>
      </c>
      <c r="N50" s="112">
        <v>465</v>
      </c>
      <c r="O50">
        <f t="shared" si="1"/>
        <v>0.99206349206349209</v>
      </c>
      <c r="P50">
        <f t="shared" si="2"/>
        <v>3.7698412698412698</v>
      </c>
      <c r="Q50">
        <f t="shared" si="3"/>
        <v>95.238095238095241</v>
      </c>
      <c r="R50">
        <f t="shared" si="4"/>
        <v>2.1825396825396823</v>
      </c>
      <c r="S50">
        <f t="shared" si="5"/>
        <v>5.9523809523809526</v>
      </c>
      <c r="T50">
        <f t="shared" si="6"/>
        <v>91.865079365079367</v>
      </c>
      <c r="U50">
        <f t="shared" si="7"/>
        <v>1.5873015873015872</v>
      </c>
      <c r="V50">
        <f t="shared" si="8"/>
        <v>7.1428571428571432</v>
      </c>
      <c r="W50">
        <f t="shared" si="9"/>
        <v>91.269841269841265</v>
      </c>
      <c r="X50">
        <f t="shared" si="10"/>
        <v>1.3888888888888888</v>
      </c>
      <c r="Y50">
        <f t="shared" si="11"/>
        <v>6.3492063492063489</v>
      </c>
      <c r="Z50">
        <f t="shared" si="12"/>
        <v>92.261904761904759</v>
      </c>
    </row>
    <row r="51" spans="1:26" x14ac:dyDescent="0.2">
      <c r="A51" s="109">
        <v>2017</v>
      </c>
      <c r="B51" s="109" t="s">
        <v>540</v>
      </c>
      <c r="C51" s="112">
        <v>2</v>
      </c>
      <c r="D51" s="112">
        <v>44</v>
      </c>
      <c r="E51" s="112">
        <v>458</v>
      </c>
      <c r="F51" s="112">
        <v>1</v>
      </c>
      <c r="G51" s="112">
        <v>49</v>
      </c>
      <c r="H51" s="112">
        <v>454</v>
      </c>
      <c r="I51" s="112">
        <v>3</v>
      </c>
      <c r="J51" s="112">
        <v>43</v>
      </c>
      <c r="K51" s="112">
        <v>458</v>
      </c>
      <c r="L51" s="112">
        <v>5</v>
      </c>
      <c r="M51" s="112">
        <v>37</v>
      </c>
      <c r="N51" s="112">
        <v>462</v>
      </c>
      <c r="O51">
        <f t="shared" si="1"/>
        <v>0.3968253968253968</v>
      </c>
      <c r="P51">
        <f t="shared" si="2"/>
        <v>8.7301587301587293</v>
      </c>
      <c r="Q51">
        <f t="shared" si="3"/>
        <v>90.873015873015873</v>
      </c>
      <c r="R51">
        <f t="shared" si="4"/>
        <v>0.1984126984126984</v>
      </c>
      <c r="S51">
        <f t="shared" si="5"/>
        <v>9.7222222222222214</v>
      </c>
      <c r="T51">
        <f t="shared" si="6"/>
        <v>90.079365079365076</v>
      </c>
      <c r="U51">
        <f t="shared" si="7"/>
        <v>0.59523809523809523</v>
      </c>
      <c r="V51">
        <f t="shared" si="8"/>
        <v>8.5317460317460316</v>
      </c>
      <c r="W51">
        <f t="shared" si="9"/>
        <v>90.873015873015873</v>
      </c>
      <c r="X51">
        <f t="shared" si="10"/>
        <v>0.99206349206349209</v>
      </c>
      <c r="Y51">
        <f t="shared" si="11"/>
        <v>7.3412698412698409</v>
      </c>
      <c r="Z51">
        <f t="shared" si="12"/>
        <v>91.666666666666671</v>
      </c>
    </row>
    <row r="52" spans="1:26" x14ac:dyDescent="0.2">
      <c r="A52" s="109">
        <v>2018</v>
      </c>
      <c r="B52" s="109" t="s">
        <v>540</v>
      </c>
      <c r="C52" s="112">
        <v>1</v>
      </c>
      <c r="D52" s="112">
        <v>38</v>
      </c>
      <c r="E52" s="112">
        <v>465</v>
      </c>
      <c r="F52" s="112">
        <v>1</v>
      </c>
      <c r="G52" s="112">
        <v>56</v>
      </c>
      <c r="H52" s="112">
        <v>447</v>
      </c>
      <c r="I52" s="112">
        <v>2</v>
      </c>
      <c r="J52" s="112">
        <v>59</v>
      </c>
      <c r="K52" s="112">
        <v>443</v>
      </c>
      <c r="L52" s="112"/>
      <c r="M52" s="112">
        <v>66</v>
      </c>
      <c r="N52" s="112">
        <v>438</v>
      </c>
      <c r="O52">
        <f t="shared" si="1"/>
        <v>0.1984126984126984</v>
      </c>
      <c r="P52">
        <f t="shared" si="2"/>
        <v>7.5396825396825395</v>
      </c>
      <c r="Q52">
        <f t="shared" si="3"/>
        <v>92.261904761904759</v>
      </c>
      <c r="R52">
        <f t="shared" si="4"/>
        <v>0.1984126984126984</v>
      </c>
      <c r="S52">
        <f t="shared" si="5"/>
        <v>11.111111111111111</v>
      </c>
      <c r="T52">
        <f t="shared" si="6"/>
        <v>88.69047619047619</v>
      </c>
      <c r="U52">
        <f t="shared" si="7"/>
        <v>0.3968253968253968</v>
      </c>
      <c r="V52">
        <f t="shared" si="8"/>
        <v>11.706349206349206</v>
      </c>
      <c r="W52">
        <f t="shared" si="9"/>
        <v>87.896825396825392</v>
      </c>
      <c r="X52">
        <f t="shared" si="10"/>
        <v>0</v>
      </c>
      <c r="Y52">
        <f t="shared" si="11"/>
        <v>13.095238095238095</v>
      </c>
      <c r="Z52">
        <f t="shared" si="12"/>
        <v>86.904761904761898</v>
      </c>
    </row>
    <row r="53" spans="1:26" x14ac:dyDescent="0.2">
      <c r="A53" s="109">
        <v>2019</v>
      </c>
      <c r="B53" s="109" t="s">
        <v>540</v>
      </c>
      <c r="C53" s="112">
        <v>117</v>
      </c>
      <c r="D53" s="112">
        <v>43</v>
      </c>
      <c r="E53" s="112">
        <v>344</v>
      </c>
      <c r="F53" s="112">
        <v>90</v>
      </c>
      <c r="G53" s="112">
        <v>30</v>
      </c>
      <c r="H53" s="112">
        <v>384</v>
      </c>
      <c r="I53" s="112">
        <v>91</v>
      </c>
      <c r="J53" s="112">
        <v>46</v>
      </c>
      <c r="K53" s="112">
        <v>367</v>
      </c>
      <c r="L53" s="112">
        <v>104</v>
      </c>
      <c r="M53" s="112">
        <v>40</v>
      </c>
      <c r="N53" s="112">
        <v>360</v>
      </c>
      <c r="O53">
        <f t="shared" si="1"/>
        <v>23.214285714285715</v>
      </c>
      <c r="P53">
        <f t="shared" si="2"/>
        <v>8.5317460317460316</v>
      </c>
      <c r="Q53">
        <f t="shared" si="3"/>
        <v>68.253968253968253</v>
      </c>
      <c r="R53">
        <f t="shared" si="4"/>
        <v>17.857142857142858</v>
      </c>
      <c r="S53">
        <f t="shared" si="5"/>
        <v>5.9523809523809526</v>
      </c>
      <c r="T53">
        <f t="shared" si="6"/>
        <v>76.19047619047619</v>
      </c>
      <c r="U53">
        <f t="shared" si="7"/>
        <v>18.055555555555557</v>
      </c>
      <c r="V53">
        <f t="shared" si="8"/>
        <v>9.1269841269841265</v>
      </c>
      <c r="W53">
        <f t="shared" si="9"/>
        <v>72.817460317460316</v>
      </c>
      <c r="X53">
        <f t="shared" si="10"/>
        <v>20.634920634920636</v>
      </c>
      <c r="Y53">
        <f t="shared" si="11"/>
        <v>7.9365079365079367</v>
      </c>
      <c r="Z53">
        <f t="shared" si="12"/>
        <v>71.428571428571431</v>
      </c>
    </row>
    <row r="54" spans="1:26" x14ac:dyDescent="0.2">
      <c r="A54" s="109">
        <v>2020</v>
      </c>
      <c r="B54" s="109" t="s">
        <v>540</v>
      </c>
      <c r="C54" s="112">
        <v>2</v>
      </c>
      <c r="D54" s="112">
        <v>51</v>
      </c>
      <c r="E54" s="112">
        <v>451</v>
      </c>
      <c r="F54" s="112">
        <v>4</v>
      </c>
      <c r="G54" s="112">
        <v>65</v>
      </c>
      <c r="H54" s="112">
        <v>435</v>
      </c>
      <c r="I54" s="112">
        <v>2</v>
      </c>
      <c r="J54" s="112">
        <v>39</v>
      </c>
      <c r="K54" s="112">
        <v>463</v>
      </c>
      <c r="L54" s="112"/>
      <c r="M54" s="112">
        <v>48</v>
      </c>
      <c r="N54" s="112">
        <v>456</v>
      </c>
      <c r="O54">
        <f t="shared" si="1"/>
        <v>0.3968253968253968</v>
      </c>
      <c r="P54">
        <f t="shared" si="2"/>
        <v>10.119047619047619</v>
      </c>
      <c r="Q54">
        <f t="shared" si="3"/>
        <v>89.484126984126988</v>
      </c>
      <c r="R54">
        <f t="shared" si="4"/>
        <v>0.79365079365079361</v>
      </c>
      <c r="S54">
        <f t="shared" si="5"/>
        <v>12.896825396825397</v>
      </c>
      <c r="T54">
        <f t="shared" si="6"/>
        <v>86.30952380952381</v>
      </c>
      <c r="U54">
        <f t="shared" si="7"/>
        <v>0.3968253968253968</v>
      </c>
      <c r="V54">
        <f t="shared" si="8"/>
        <v>7.7380952380952381</v>
      </c>
      <c r="W54">
        <f t="shared" si="9"/>
        <v>91.865079365079367</v>
      </c>
      <c r="X54">
        <f t="shared" si="10"/>
        <v>0</v>
      </c>
      <c r="Y54">
        <f t="shared" si="11"/>
        <v>9.5238095238095237</v>
      </c>
      <c r="Z54">
        <f t="shared" si="12"/>
        <v>90.476190476190482</v>
      </c>
    </row>
    <row r="55" spans="1:26" x14ac:dyDescent="0.2">
      <c r="A55" s="109">
        <v>2021</v>
      </c>
      <c r="B55" s="109" t="s">
        <v>540</v>
      </c>
      <c r="C55" s="112">
        <v>16</v>
      </c>
      <c r="D55" s="112">
        <v>120</v>
      </c>
      <c r="E55" s="112">
        <v>368</v>
      </c>
      <c r="F55" s="112">
        <v>13</v>
      </c>
      <c r="G55" s="112">
        <v>129</v>
      </c>
      <c r="H55" s="112">
        <v>362</v>
      </c>
      <c r="I55" s="112">
        <v>10</v>
      </c>
      <c r="J55" s="112">
        <v>53</v>
      </c>
      <c r="K55" s="112">
        <v>441</v>
      </c>
      <c r="L55" s="112">
        <v>10</v>
      </c>
      <c r="M55" s="112">
        <v>41</v>
      </c>
      <c r="N55" s="112">
        <v>453</v>
      </c>
      <c r="O55">
        <f t="shared" si="1"/>
        <v>3.1746031746031744</v>
      </c>
      <c r="P55">
        <f t="shared" si="2"/>
        <v>23.80952380952381</v>
      </c>
      <c r="Q55">
        <f t="shared" si="3"/>
        <v>73.015873015873012</v>
      </c>
      <c r="R55">
        <f t="shared" si="4"/>
        <v>2.5793650793650795</v>
      </c>
      <c r="S55">
        <f t="shared" si="5"/>
        <v>25.595238095238095</v>
      </c>
      <c r="T55">
        <f t="shared" si="6"/>
        <v>71.825396825396822</v>
      </c>
      <c r="U55">
        <f t="shared" si="7"/>
        <v>1.9841269841269842</v>
      </c>
      <c r="V55">
        <f t="shared" si="8"/>
        <v>10.515873015873016</v>
      </c>
      <c r="W55">
        <f t="shared" si="9"/>
        <v>87.5</v>
      </c>
      <c r="X55">
        <f t="shared" si="10"/>
        <v>1.9841269841269842</v>
      </c>
      <c r="Y55">
        <f t="shared" si="11"/>
        <v>8.1349206349206344</v>
      </c>
      <c r="Z55">
        <f t="shared" si="12"/>
        <v>89.88095238095238</v>
      </c>
    </row>
    <row r="56" spans="1:26" x14ac:dyDescent="0.2">
      <c r="A56" s="109">
        <v>2022</v>
      </c>
      <c r="B56" s="109" t="s">
        <v>540</v>
      </c>
      <c r="C56" s="112">
        <v>2</v>
      </c>
      <c r="D56" s="112">
        <v>73</v>
      </c>
      <c r="E56" s="112">
        <v>429</v>
      </c>
      <c r="F56" s="112">
        <v>7</v>
      </c>
      <c r="G56" s="112">
        <v>91</v>
      </c>
      <c r="H56" s="112">
        <v>406</v>
      </c>
      <c r="I56" s="112">
        <v>9</v>
      </c>
      <c r="J56" s="112">
        <v>84</v>
      </c>
      <c r="K56" s="112">
        <v>411</v>
      </c>
      <c r="L56" s="112">
        <v>9</v>
      </c>
      <c r="M56" s="112">
        <v>70</v>
      </c>
      <c r="N56" s="112">
        <v>425</v>
      </c>
      <c r="O56">
        <f t="shared" si="1"/>
        <v>0.3968253968253968</v>
      </c>
      <c r="P56">
        <f t="shared" si="2"/>
        <v>14.484126984126984</v>
      </c>
      <c r="Q56">
        <f t="shared" si="3"/>
        <v>85.11904761904762</v>
      </c>
      <c r="R56">
        <f t="shared" si="4"/>
        <v>1.3888888888888888</v>
      </c>
      <c r="S56">
        <f t="shared" si="5"/>
        <v>18.055555555555557</v>
      </c>
      <c r="T56">
        <f t="shared" si="6"/>
        <v>80.555555555555557</v>
      </c>
      <c r="U56">
        <f t="shared" si="7"/>
        <v>1.7857142857142858</v>
      </c>
      <c r="V56">
        <f t="shared" si="8"/>
        <v>16.666666666666668</v>
      </c>
      <c r="W56">
        <f t="shared" si="9"/>
        <v>81.547619047619051</v>
      </c>
      <c r="X56">
        <f t="shared" si="10"/>
        <v>1.7857142857142858</v>
      </c>
      <c r="Y56">
        <f t="shared" si="11"/>
        <v>13.888888888888889</v>
      </c>
      <c r="Z56">
        <f t="shared" si="12"/>
        <v>84.325396825396822</v>
      </c>
    </row>
    <row r="57" spans="1:26" x14ac:dyDescent="0.2">
      <c r="A57" s="109">
        <v>2024</v>
      </c>
      <c r="B57" s="109" t="s">
        <v>540</v>
      </c>
      <c r="C57" s="112">
        <v>2</v>
      </c>
      <c r="D57" s="112">
        <v>22</v>
      </c>
      <c r="E57" s="112">
        <v>480</v>
      </c>
      <c r="F57" s="112">
        <v>1</v>
      </c>
      <c r="G57" s="112">
        <v>20</v>
      </c>
      <c r="H57" s="112">
        <v>483</v>
      </c>
      <c r="I57" s="112">
        <v>1</v>
      </c>
      <c r="J57" s="112">
        <v>16</v>
      </c>
      <c r="K57" s="112">
        <v>487</v>
      </c>
      <c r="L57" s="112">
        <v>3</v>
      </c>
      <c r="M57" s="112">
        <v>23</v>
      </c>
      <c r="N57" s="112">
        <v>478</v>
      </c>
      <c r="O57">
        <f t="shared" si="1"/>
        <v>0.3968253968253968</v>
      </c>
      <c r="P57">
        <f t="shared" si="2"/>
        <v>4.3650793650793647</v>
      </c>
      <c r="Q57">
        <f t="shared" si="3"/>
        <v>95.238095238095241</v>
      </c>
      <c r="R57">
        <f t="shared" si="4"/>
        <v>0.1984126984126984</v>
      </c>
      <c r="S57">
        <f t="shared" si="5"/>
        <v>3.9682539682539684</v>
      </c>
      <c r="T57">
        <f t="shared" si="6"/>
        <v>95.833333333333329</v>
      </c>
      <c r="U57">
        <f t="shared" si="7"/>
        <v>0.1984126984126984</v>
      </c>
      <c r="V57">
        <f t="shared" si="8"/>
        <v>3.1746031746031744</v>
      </c>
      <c r="W57">
        <f t="shared" si="9"/>
        <v>96.626984126984127</v>
      </c>
      <c r="X57">
        <f t="shared" si="10"/>
        <v>0.59523809523809523</v>
      </c>
      <c r="Y57">
        <f t="shared" si="11"/>
        <v>4.5634920634920633</v>
      </c>
      <c r="Z57">
        <f t="shared" si="12"/>
        <v>94.841269841269835</v>
      </c>
    </row>
    <row r="58" spans="1:26" x14ac:dyDescent="0.2">
      <c r="A58" s="109">
        <v>2025</v>
      </c>
      <c r="B58" s="109" t="s">
        <v>540</v>
      </c>
      <c r="C58" s="112">
        <v>14</v>
      </c>
      <c r="D58" s="112">
        <v>22</v>
      </c>
      <c r="E58" s="112">
        <v>468</v>
      </c>
      <c r="F58" s="112">
        <v>13</v>
      </c>
      <c r="G58" s="112">
        <v>17</v>
      </c>
      <c r="H58" s="112">
        <v>474</v>
      </c>
      <c r="I58" s="112">
        <v>15</v>
      </c>
      <c r="J58" s="112">
        <v>34</v>
      </c>
      <c r="K58" s="112">
        <v>455</v>
      </c>
      <c r="L58" s="112">
        <v>7</v>
      </c>
      <c r="M58" s="112">
        <v>32</v>
      </c>
      <c r="N58" s="112">
        <v>465</v>
      </c>
      <c r="O58">
        <f t="shared" si="1"/>
        <v>2.7777777777777777</v>
      </c>
      <c r="P58">
        <f t="shared" si="2"/>
        <v>4.3650793650793647</v>
      </c>
      <c r="Q58">
        <f t="shared" si="3"/>
        <v>92.857142857142861</v>
      </c>
      <c r="R58">
        <f t="shared" si="4"/>
        <v>2.5793650793650795</v>
      </c>
      <c r="S58">
        <f t="shared" si="5"/>
        <v>3.373015873015873</v>
      </c>
      <c r="T58">
        <f t="shared" si="6"/>
        <v>94.047619047619051</v>
      </c>
      <c r="U58">
        <f t="shared" si="7"/>
        <v>2.9761904761904763</v>
      </c>
      <c r="V58">
        <f t="shared" si="8"/>
        <v>6.746031746031746</v>
      </c>
      <c r="W58">
        <f t="shared" si="9"/>
        <v>90.277777777777771</v>
      </c>
      <c r="X58">
        <f t="shared" si="10"/>
        <v>1.3888888888888888</v>
      </c>
      <c r="Y58">
        <f t="shared" si="11"/>
        <v>6.3492063492063489</v>
      </c>
      <c r="Z58">
        <f t="shared" si="12"/>
        <v>92.261904761904759</v>
      </c>
    </row>
    <row r="59" spans="1:26" x14ac:dyDescent="0.2">
      <c r="A59" s="109">
        <v>2026</v>
      </c>
      <c r="B59" s="109" t="s">
        <v>540</v>
      </c>
      <c r="C59" s="112">
        <v>1</v>
      </c>
      <c r="D59" s="112">
        <v>18</v>
      </c>
      <c r="E59" s="112">
        <v>485</v>
      </c>
      <c r="F59" s="112">
        <v>2</v>
      </c>
      <c r="G59" s="112">
        <v>37</v>
      </c>
      <c r="H59" s="112">
        <v>465</v>
      </c>
      <c r="I59" s="112"/>
      <c r="J59" s="112">
        <v>40</v>
      </c>
      <c r="K59" s="112">
        <v>464</v>
      </c>
      <c r="L59" s="112">
        <v>1</v>
      </c>
      <c r="M59" s="112">
        <v>22</v>
      </c>
      <c r="N59" s="112">
        <v>481</v>
      </c>
      <c r="O59">
        <f t="shared" si="1"/>
        <v>0.1984126984126984</v>
      </c>
      <c r="P59">
        <f t="shared" si="2"/>
        <v>3.5714285714285716</v>
      </c>
      <c r="Q59">
        <f t="shared" si="3"/>
        <v>96.230158730158735</v>
      </c>
      <c r="R59">
        <f t="shared" si="4"/>
        <v>0.3968253968253968</v>
      </c>
      <c r="S59">
        <f t="shared" si="5"/>
        <v>7.3412698412698409</v>
      </c>
      <c r="T59">
        <f t="shared" si="6"/>
        <v>92.261904761904759</v>
      </c>
      <c r="U59">
        <f t="shared" si="7"/>
        <v>0</v>
      </c>
      <c r="V59">
        <f t="shared" si="8"/>
        <v>7.9365079365079367</v>
      </c>
      <c r="W59">
        <f t="shared" si="9"/>
        <v>92.063492063492063</v>
      </c>
      <c r="X59">
        <f t="shared" si="10"/>
        <v>0.1984126984126984</v>
      </c>
      <c r="Y59">
        <f t="shared" si="11"/>
        <v>4.3650793650793647</v>
      </c>
      <c r="Z59">
        <f t="shared" si="12"/>
        <v>95.436507936507937</v>
      </c>
    </row>
    <row r="60" spans="1:26" x14ac:dyDescent="0.2">
      <c r="A60" s="109">
        <v>2027</v>
      </c>
      <c r="B60" s="109" t="s">
        <v>540</v>
      </c>
      <c r="C60" s="112">
        <v>3</v>
      </c>
      <c r="D60" s="112">
        <v>24</v>
      </c>
      <c r="E60" s="112">
        <v>477</v>
      </c>
      <c r="F60" s="112">
        <v>5</v>
      </c>
      <c r="G60" s="112">
        <v>18</v>
      </c>
      <c r="H60" s="112">
        <v>481</v>
      </c>
      <c r="I60" s="112">
        <v>1</v>
      </c>
      <c r="J60" s="112">
        <v>25</v>
      </c>
      <c r="K60" s="112">
        <v>478</v>
      </c>
      <c r="L60" s="112">
        <v>2</v>
      </c>
      <c r="M60" s="112">
        <v>19</v>
      </c>
      <c r="N60" s="112">
        <v>483</v>
      </c>
      <c r="O60">
        <f t="shared" si="1"/>
        <v>0.59523809523809523</v>
      </c>
      <c r="P60">
        <f t="shared" si="2"/>
        <v>4.7619047619047619</v>
      </c>
      <c r="Q60">
        <f t="shared" si="3"/>
        <v>94.642857142857139</v>
      </c>
      <c r="R60">
        <f t="shared" si="4"/>
        <v>0.99206349206349209</v>
      </c>
      <c r="S60">
        <f t="shared" si="5"/>
        <v>3.5714285714285716</v>
      </c>
      <c r="T60">
        <f t="shared" si="6"/>
        <v>95.436507936507937</v>
      </c>
      <c r="U60">
        <f t="shared" si="7"/>
        <v>0.1984126984126984</v>
      </c>
      <c r="V60">
        <f t="shared" si="8"/>
        <v>4.9603174603174605</v>
      </c>
      <c r="W60">
        <f t="shared" si="9"/>
        <v>94.841269841269835</v>
      </c>
      <c r="X60">
        <f t="shared" si="10"/>
        <v>0.3968253968253968</v>
      </c>
      <c r="Y60">
        <f t="shared" si="11"/>
        <v>3.7698412698412698</v>
      </c>
      <c r="Z60">
        <f t="shared" si="12"/>
        <v>95.833333333333329</v>
      </c>
    </row>
    <row r="61" spans="1:26" x14ac:dyDescent="0.2">
      <c r="A61" s="109">
        <v>2028</v>
      </c>
      <c r="B61" s="109" t="s">
        <v>540</v>
      </c>
      <c r="C61" s="112">
        <v>11</v>
      </c>
      <c r="D61" s="112">
        <v>8</v>
      </c>
      <c r="E61" s="112">
        <v>485</v>
      </c>
      <c r="F61" s="112">
        <v>15</v>
      </c>
      <c r="G61" s="112">
        <v>19</v>
      </c>
      <c r="H61" s="112">
        <v>470</v>
      </c>
      <c r="I61" s="112">
        <v>26</v>
      </c>
      <c r="J61" s="112">
        <v>10</v>
      </c>
      <c r="K61" s="112">
        <v>468</v>
      </c>
      <c r="L61" s="112">
        <v>43</v>
      </c>
      <c r="M61" s="112">
        <v>8</v>
      </c>
      <c r="N61" s="112">
        <v>453</v>
      </c>
      <c r="O61">
        <f t="shared" si="1"/>
        <v>2.1825396825396823</v>
      </c>
      <c r="P61">
        <f t="shared" si="2"/>
        <v>1.5873015873015872</v>
      </c>
      <c r="Q61">
        <f t="shared" si="3"/>
        <v>96.230158730158735</v>
      </c>
      <c r="R61">
        <f t="shared" si="4"/>
        <v>2.9761904761904763</v>
      </c>
      <c r="S61">
        <f t="shared" si="5"/>
        <v>3.7698412698412698</v>
      </c>
      <c r="T61">
        <f t="shared" si="6"/>
        <v>93.253968253968253</v>
      </c>
      <c r="U61">
        <f t="shared" si="7"/>
        <v>5.1587301587301591</v>
      </c>
      <c r="V61">
        <f t="shared" si="8"/>
        <v>1.9841269841269842</v>
      </c>
      <c r="W61">
        <f t="shared" si="9"/>
        <v>92.857142857142861</v>
      </c>
      <c r="X61">
        <f t="shared" si="10"/>
        <v>8.5317460317460316</v>
      </c>
      <c r="Y61">
        <f t="shared" si="11"/>
        <v>1.5873015873015872</v>
      </c>
      <c r="Z61">
        <f t="shared" si="12"/>
        <v>89.88095238095238</v>
      </c>
    </row>
    <row r="62" spans="1:26" x14ac:dyDescent="0.2">
      <c r="A62" s="109">
        <v>2029</v>
      </c>
      <c r="B62" s="109" t="s">
        <v>540</v>
      </c>
      <c r="C62" s="112">
        <v>13</v>
      </c>
      <c r="D62" s="112">
        <v>21</v>
      </c>
      <c r="E62" s="112">
        <v>470</v>
      </c>
      <c r="F62" s="112">
        <v>20</v>
      </c>
      <c r="G62" s="112">
        <v>48</v>
      </c>
      <c r="H62" s="112">
        <v>436</v>
      </c>
      <c r="I62" s="112">
        <v>31</v>
      </c>
      <c r="J62" s="112">
        <v>30</v>
      </c>
      <c r="K62" s="112">
        <v>443</v>
      </c>
      <c r="L62" s="112">
        <v>24</v>
      </c>
      <c r="M62" s="112">
        <v>55</v>
      </c>
      <c r="N62" s="112">
        <v>425</v>
      </c>
      <c r="O62">
        <f t="shared" si="1"/>
        <v>2.5793650793650795</v>
      </c>
      <c r="P62">
        <f t="shared" si="2"/>
        <v>4.166666666666667</v>
      </c>
      <c r="Q62">
        <f t="shared" si="3"/>
        <v>93.253968253968253</v>
      </c>
      <c r="R62">
        <f t="shared" si="4"/>
        <v>3.9682539682539684</v>
      </c>
      <c r="S62">
        <f t="shared" si="5"/>
        <v>9.5238095238095237</v>
      </c>
      <c r="T62">
        <f t="shared" si="6"/>
        <v>86.507936507936506</v>
      </c>
      <c r="U62">
        <f t="shared" si="7"/>
        <v>6.1507936507936511</v>
      </c>
      <c r="V62">
        <f t="shared" si="8"/>
        <v>5.9523809523809526</v>
      </c>
      <c r="W62">
        <f t="shared" si="9"/>
        <v>87.896825396825392</v>
      </c>
      <c r="X62">
        <f t="shared" si="10"/>
        <v>4.7619047619047619</v>
      </c>
      <c r="Y62">
        <f t="shared" si="11"/>
        <v>10.912698412698413</v>
      </c>
      <c r="Z62">
        <f t="shared" si="12"/>
        <v>84.325396825396822</v>
      </c>
    </row>
    <row r="63" spans="1:26" x14ac:dyDescent="0.2">
      <c r="A63" s="109">
        <v>2030</v>
      </c>
      <c r="B63" s="109" t="s">
        <v>540</v>
      </c>
      <c r="C63" s="112">
        <v>3</v>
      </c>
      <c r="D63" s="112">
        <v>32</v>
      </c>
      <c r="E63" s="112">
        <v>469</v>
      </c>
      <c r="F63" s="112">
        <v>11</v>
      </c>
      <c r="G63" s="112">
        <v>29</v>
      </c>
      <c r="H63" s="112">
        <v>464</v>
      </c>
      <c r="I63" s="112">
        <v>6</v>
      </c>
      <c r="J63" s="112">
        <v>40</v>
      </c>
      <c r="K63" s="112">
        <v>458</v>
      </c>
      <c r="L63" s="112">
        <v>14</v>
      </c>
      <c r="M63" s="112">
        <v>34</v>
      </c>
      <c r="N63" s="112">
        <v>456</v>
      </c>
      <c r="O63">
        <f t="shared" si="1"/>
        <v>0.59523809523809523</v>
      </c>
      <c r="P63">
        <f t="shared" si="2"/>
        <v>6.3492063492063489</v>
      </c>
      <c r="Q63">
        <f t="shared" si="3"/>
        <v>93.055555555555557</v>
      </c>
      <c r="R63">
        <f t="shared" si="4"/>
        <v>2.1825396825396823</v>
      </c>
      <c r="S63">
        <f t="shared" si="5"/>
        <v>5.753968253968254</v>
      </c>
      <c r="T63">
        <f t="shared" si="6"/>
        <v>92.063492063492063</v>
      </c>
      <c r="U63">
        <f t="shared" si="7"/>
        <v>1.1904761904761905</v>
      </c>
      <c r="V63">
        <f t="shared" si="8"/>
        <v>7.9365079365079367</v>
      </c>
      <c r="W63">
        <f t="shared" si="9"/>
        <v>90.873015873015873</v>
      </c>
      <c r="X63">
        <f t="shared" si="10"/>
        <v>2.7777777777777777</v>
      </c>
      <c r="Y63">
        <f t="shared" si="11"/>
        <v>6.746031746031746</v>
      </c>
      <c r="Z63">
        <f t="shared" si="12"/>
        <v>90.476190476190482</v>
      </c>
    </row>
    <row r="64" spans="1:26" x14ac:dyDescent="0.2">
      <c r="A64" s="109">
        <v>2032</v>
      </c>
      <c r="B64" s="109" t="s">
        <v>540</v>
      </c>
      <c r="C64" s="112">
        <v>4</v>
      </c>
      <c r="D64" s="112">
        <v>19</v>
      </c>
      <c r="E64" s="112">
        <v>481</v>
      </c>
      <c r="F64" s="112">
        <v>11</v>
      </c>
      <c r="G64" s="112">
        <v>22</v>
      </c>
      <c r="H64" s="112">
        <v>471</v>
      </c>
      <c r="I64" s="112">
        <v>6</v>
      </c>
      <c r="J64" s="112">
        <v>30</v>
      </c>
      <c r="K64" s="112">
        <v>468</v>
      </c>
      <c r="L64" s="112">
        <v>9</v>
      </c>
      <c r="M64" s="112">
        <v>33</v>
      </c>
      <c r="N64" s="112">
        <v>462</v>
      </c>
      <c r="O64">
        <f t="shared" si="1"/>
        <v>0.79365079365079361</v>
      </c>
      <c r="P64">
        <f t="shared" si="2"/>
        <v>3.7698412698412698</v>
      </c>
      <c r="Q64">
        <f t="shared" si="3"/>
        <v>95.436507936507937</v>
      </c>
      <c r="R64">
        <f t="shared" si="4"/>
        <v>2.1825396825396823</v>
      </c>
      <c r="S64">
        <f t="shared" si="5"/>
        <v>4.3650793650793647</v>
      </c>
      <c r="T64">
        <f t="shared" si="6"/>
        <v>93.452380952380949</v>
      </c>
      <c r="U64">
        <f t="shared" si="7"/>
        <v>1.1904761904761905</v>
      </c>
      <c r="V64">
        <f t="shared" si="8"/>
        <v>5.9523809523809526</v>
      </c>
      <c r="W64">
        <f t="shared" si="9"/>
        <v>92.857142857142861</v>
      </c>
      <c r="X64">
        <f t="shared" si="10"/>
        <v>1.7857142857142858</v>
      </c>
      <c r="Y64">
        <f t="shared" si="11"/>
        <v>6.5476190476190474</v>
      </c>
      <c r="Z64">
        <f t="shared" si="12"/>
        <v>91.666666666666671</v>
      </c>
    </row>
    <row r="65" spans="1:26" x14ac:dyDescent="0.2">
      <c r="A65" s="109">
        <v>2033</v>
      </c>
      <c r="B65" s="109" t="s">
        <v>540</v>
      </c>
      <c r="C65" s="112"/>
      <c r="D65" s="112">
        <v>28</v>
      </c>
      <c r="E65" s="112">
        <v>476</v>
      </c>
      <c r="F65" s="112">
        <v>1</v>
      </c>
      <c r="G65" s="112">
        <v>27</v>
      </c>
      <c r="H65" s="112">
        <v>476</v>
      </c>
      <c r="I65" s="112">
        <v>1</v>
      </c>
      <c r="J65" s="112">
        <v>35</v>
      </c>
      <c r="K65" s="112">
        <v>468</v>
      </c>
      <c r="L65" s="112"/>
      <c r="M65" s="112">
        <v>35</v>
      </c>
      <c r="N65" s="112">
        <v>469</v>
      </c>
      <c r="O65">
        <f t="shared" si="1"/>
        <v>0</v>
      </c>
      <c r="P65">
        <f t="shared" si="2"/>
        <v>5.5555555555555554</v>
      </c>
      <c r="Q65">
        <f t="shared" si="3"/>
        <v>94.444444444444443</v>
      </c>
      <c r="R65">
        <f t="shared" si="4"/>
        <v>0.1984126984126984</v>
      </c>
      <c r="S65">
        <f t="shared" si="5"/>
        <v>5.3571428571428568</v>
      </c>
      <c r="T65">
        <f t="shared" si="6"/>
        <v>94.444444444444443</v>
      </c>
      <c r="U65">
        <f t="shared" si="7"/>
        <v>0.1984126984126984</v>
      </c>
      <c r="V65">
        <f t="shared" si="8"/>
        <v>6.9444444444444446</v>
      </c>
      <c r="W65">
        <f t="shared" si="9"/>
        <v>92.857142857142861</v>
      </c>
      <c r="X65">
        <f t="shared" si="10"/>
        <v>0</v>
      </c>
      <c r="Y65">
        <f t="shared" si="11"/>
        <v>6.9444444444444446</v>
      </c>
      <c r="Z65">
        <f t="shared" si="12"/>
        <v>93.055555555555557</v>
      </c>
    </row>
    <row r="66" spans="1:26" x14ac:dyDescent="0.2">
      <c r="A66" s="109">
        <v>2034</v>
      </c>
      <c r="B66" s="109" t="s">
        <v>540</v>
      </c>
      <c r="C66" s="112">
        <v>7</v>
      </c>
      <c r="D66" s="112">
        <v>13</v>
      </c>
      <c r="E66" s="112">
        <v>484</v>
      </c>
      <c r="F66" s="112">
        <v>25</v>
      </c>
      <c r="G66" s="112">
        <v>32</v>
      </c>
      <c r="H66" s="112">
        <v>447</v>
      </c>
      <c r="I66" s="112">
        <v>15</v>
      </c>
      <c r="J66" s="112">
        <v>57</v>
      </c>
      <c r="K66" s="112">
        <v>432</v>
      </c>
      <c r="L66" s="112">
        <v>19</v>
      </c>
      <c r="M66" s="112">
        <v>46</v>
      </c>
      <c r="N66" s="112">
        <v>439</v>
      </c>
      <c r="O66">
        <f t="shared" si="1"/>
        <v>1.3888888888888888</v>
      </c>
      <c r="P66">
        <f t="shared" si="2"/>
        <v>2.5793650793650795</v>
      </c>
      <c r="Q66">
        <f t="shared" si="3"/>
        <v>96.031746031746039</v>
      </c>
      <c r="R66">
        <f t="shared" si="4"/>
        <v>4.9603174603174605</v>
      </c>
      <c r="S66">
        <f t="shared" si="5"/>
        <v>6.3492063492063489</v>
      </c>
      <c r="T66">
        <f t="shared" si="6"/>
        <v>88.69047619047619</v>
      </c>
      <c r="U66">
        <f t="shared" si="7"/>
        <v>2.9761904761904763</v>
      </c>
      <c r="V66">
        <f t="shared" si="8"/>
        <v>11.30952380952381</v>
      </c>
      <c r="W66">
        <f t="shared" si="9"/>
        <v>85.714285714285708</v>
      </c>
      <c r="X66">
        <f t="shared" si="10"/>
        <v>3.7698412698412698</v>
      </c>
      <c r="Y66">
        <f t="shared" si="11"/>
        <v>9.1269841269841265</v>
      </c>
      <c r="Z66">
        <f t="shared" si="12"/>
        <v>87.103174603174608</v>
      </c>
    </row>
    <row r="67" spans="1:26" x14ac:dyDescent="0.2">
      <c r="A67" s="109">
        <v>2036</v>
      </c>
      <c r="B67" s="109" t="s">
        <v>540</v>
      </c>
      <c r="C67" s="112">
        <v>9</v>
      </c>
      <c r="D67" s="112">
        <v>36</v>
      </c>
      <c r="E67" s="112">
        <v>459</v>
      </c>
      <c r="F67" s="112">
        <v>7</v>
      </c>
      <c r="G67" s="112">
        <v>34</v>
      </c>
      <c r="H67" s="112">
        <v>463</v>
      </c>
      <c r="I67" s="112">
        <v>6</v>
      </c>
      <c r="J67" s="112">
        <v>59</v>
      </c>
      <c r="K67" s="112">
        <v>439</v>
      </c>
      <c r="L67" s="112">
        <v>2</v>
      </c>
      <c r="M67" s="112">
        <v>46</v>
      </c>
      <c r="N67" s="112">
        <v>456</v>
      </c>
      <c r="O67">
        <f t="shared" si="1"/>
        <v>1.7857142857142858</v>
      </c>
      <c r="P67">
        <f t="shared" si="2"/>
        <v>7.1428571428571432</v>
      </c>
      <c r="Q67">
        <f t="shared" si="3"/>
        <v>91.071428571428569</v>
      </c>
      <c r="R67">
        <f t="shared" si="4"/>
        <v>1.3888888888888888</v>
      </c>
      <c r="S67">
        <f t="shared" si="5"/>
        <v>6.746031746031746</v>
      </c>
      <c r="T67">
        <f t="shared" si="6"/>
        <v>91.865079365079367</v>
      </c>
      <c r="U67">
        <f t="shared" si="7"/>
        <v>1.1904761904761905</v>
      </c>
      <c r="V67">
        <f t="shared" si="8"/>
        <v>11.706349206349206</v>
      </c>
      <c r="W67">
        <f t="shared" si="9"/>
        <v>87.103174603174608</v>
      </c>
      <c r="X67">
        <f t="shared" si="10"/>
        <v>0.3968253968253968</v>
      </c>
      <c r="Y67">
        <f t="shared" si="11"/>
        <v>9.1269841269841265</v>
      </c>
      <c r="Z67">
        <f t="shared" si="12"/>
        <v>90.476190476190482</v>
      </c>
    </row>
    <row r="68" spans="1:26" x14ac:dyDescent="0.2">
      <c r="A68" s="109">
        <v>2037</v>
      </c>
      <c r="B68" s="109" t="s">
        <v>540</v>
      </c>
      <c r="C68" s="112">
        <v>2</v>
      </c>
      <c r="D68" s="112">
        <v>149</v>
      </c>
      <c r="E68" s="112">
        <v>353</v>
      </c>
      <c r="F68" s="112">
        <v>5</v>
      </c>
      <c r="G68" s="112">
        <v>136</v>
      </c>
      <c r="H68" s="112">
        <v>363</v>
      </c>
      <c r="I68" s="112">
        <v>5</v>
      </c>
      <c r="J68" s="112">
        <v>145</v>
      </c>
      <c r="K68" s="112">
        <v>354</v>
      </c>
      <c r="L68" s="112">
        <v>5</v>
      </c>
      <c r="M68" s="112">
        <v>145</v>
      </c>
      <c r="N68" s="112">
        <v>354</v>
      </c>
      <c r="O68">
        <f t="shared" si="1"/>
        <v>0.3968253968253968</v>
      </c>
      <c r="P68">
        <f t="shared" si="2"/>
        <v>29.563492063492063</v>
      </c>
      <c r="Q68">
        <f t="shared" si="3"/>
        <v>70.039682539682545</v>
      </c>
      <c r="R68">
        <f t="shared" si="4"/>
        <v>0.99206349206349209</v>
      </c>
      <c r="S68">
        <f t="shared" si="5"/>
        <v>26.984126984126984</v>
      </c>
      <c r="T68">
        <f t="shared" si="6"/>
        <v>72.023809523809518</v>
      </c>
      <c r="U68">
        <f t="shared" si="7"/>
        <v>0.99206349206349209</v>
      </c>
      <c r="V68">
        <f t="shared" si="8"/>
        <v>28.769841269841269</v>
      </c>
      <c r="W68">
        <f t="shared" si="9"/>
        <v>70.238095238095241</v>
      </c>
      <c r="X68">
        <f t="shared" si="10"/>
        <v>0.99206349206349209</v>
      </c>
      <c r="Y68">
        <f t="shared" si="11"/>
        <v>28.769841269841269</v>
      </c>
      <c r="Z68">
        <f t="shared" si="12"/>
        <v>70.238095238095241</v>
      </c>
    </row>
    <row r="69" spans="1:26" x14ac:dyDescent="0.2">
      <c r="A69" s="109">
        <v>2038</v>
      </c>
      <c r="B69" s="109" t="s">
        <v>540</v>
      </c>
      <c r="C69" s="112">
        <v>2</v>
      </c>
      <c r="D69" s="112">
        <v>16</v>
      </c>
      <c r="E69" s="112">
        <v>486</v>
      </c>
      <c r="F69" s="112">
        <v>2</v>
      </c>
      <c r="G69" s="112">
        <v>26</v>
      </c>
      <c r="H69" s="112">
        <v>476</v>
      </c>
      <c r="I69" s="112"/>
      <c r="J69" s="112">
        <v>18</v>
      </c>
      <c r="K69" s="112">
        <v>486</v>
      </c>
      <c r="L69" s="112">
        <v>4</v>
      </c>
      <c r="M69" s="112">
        <v>17</v>
      </c>
      <c r="N69" s="112">
        <v>483</v>
      </c>
      <c r="O69">
        <f t="shared" si="1"/>
        <v>0.3968253968253968</v>
      </c>
      <c r="P69">
        <f t="shared" si="2"/>
        <v>3.1746031746031744</v>
      </c>
      <c r="Q69">
        <f t="shared" si="3"/>
        <v>96.428571428571431</v>
      </c>
      <c r="R69">
        <f t="shared" si="4"/>
        <v>0.3968253968253968</v>
      </c>
      <c r="S69">
        <f t="shared" si="5"/>
        <v>5.1587301587301591</v>
      </c>
      <c r="T69">
        <f t="shared" si="6"/>
        <v>94.444444444444443</v>
      </c>
      <c r="U69">
        <f t="shared" si="7"/>
        <v>0</v>
      </c>
      <c r="V69">
        <f t="shared" si="8"/>
        <v>3.5714285714285716</v>
      </c>
      <c r="W69">
        <f t="shared" si="9"/>
        <v>96.428571428571431</v>
      </c>
      <c r="X69">
        <f t="shared" si="10"/>
        <v>0.79365079365079361</v>
      </c>
      <c r="Y69">
        <f t="shared" si="11"/>
        <v>3.373015873015873</v>
      </c>
      <c r="Z69">
        <f t="shared" si="12"/>
        <v>95.833333333333329</v>
      </c>
    </row>
    <row r="70" spans="1:26" x14ac:dyDescent="0.2">
      <c r="A70" s="109">
        <v>2040</v>
      </c>
      <c r="B70" s="109" t="s">
        <v>540</v>
      </c>
      <c r="C70" s="112">
        <v>5</v>
      </c>
      <c r="D70" s="112">
        <v>32</v>
      </c>
      <c r="E70" s="112">
        <v>467</v>
      </c>
      <c r="F70" s="112">
        <v>4</v>
      </c>
      <c r="G70" s="112">
        <v>42</v>
      </c>
      <c r="H70" s="112">
        <v>458</v>
      </c>
      <c r="I70" s="112">
        <v>1</v>
      </c>
      <c r="J70" s="112">
        <v>47</v>
      </c>
      <c r="K70" s="112">
        <v>456</v>
      </c>
      <c r="L70" s="112">
        <v>7</v>
      </c>
      <c r="M70" s="112">
        <v>42</v>
      </c>
      <c r="N70" s="112">
        <v>455</v>
      </c>
      <c r="O70">
        <f t="shared" si="1"/>
        <v>0.99206349206349209</v>
      </c>
      <c r="P70">
        <f t="shared" si="2"/>
        <v>6.3492063492063489</v>
      </c>
      <c r="Q70">
        <f t="shared" si="3"/>
        <v>92.658730158730165</v>
      </c>
      <c r="R70">
        <f t="shared" si="4"/>
        <v>0.79365079365079361</v>
      </c>
      <c r="S70">
        <f t="shared" si="5"/>
        <v>8.3333333333333339</v>
      </c>
      <c r="T70">
        <f t="shared" si="6"/>
        <v>90.873015873015873</v>
      </c>
      <c r="U70">
        <f t="shared" si="7"/>
        <v>0.1984126984126984</v>
      </c>
      <c r="V70">
        <f t="shared" si="8"/>
        <v>9.325396825396826</v>
      </c>
      <c r="W70">
        <f t="shared" si="9"/>
        <v>90.476190476190482</v>
      </c>
      <c r="X70">
        <f t="shared" si="10"/>
        <v>1.3888888888888888</v>
      </c>
      <c r="Y70">
        <f t="shared" si="11"/>
        <v>8.3333333333333339</v>
      </c>
      <c r="Z70">
        <f t="shared" si="12"/>
        <v>90.277777777777771</v>
      </c>
    </row>
    <row r="71" spans="1:26" x14ac:dyDescent="0.2">
      <c r="A71" s="109">
        <v>2041</v>
      </c>
      <c r="B71" s="109" t="s">
        <v>540</v>
      </c>
      <c r="C71" s="112">
        <v>27</v>
      </c>
      <c r="D71" s="112">
        <v>27</v>
      </c>
      <c r="E71" s="112">
        <v>450</v>
      </c>
      <c r="F71" s="112">
        <v>17</v>
      </c>
      <c r="G71" s="112">
        <v>45</v>
      </c>
      <c r="H71" s="112">
        <v>442</v>
      </c>
      <c r="I71" s="112">
        <v>16</v>
      </c>
      <c r="J71" s="112">
        <v>46</v>
      </c>
      <c r="K71" s="112">
        <v>442</v>
      </c>
      <c r="L71" s="112">
        <v>28</v>
      </c>
      <c r="M71" s="112">
        <v>73</v>
      </c>
      <c r="N71" s="112">
        <v>403</v>
      </c>
      <c r="O71">
        <f t="shared" si="1"/>
        <v>5.3571428571428568</v>
      </c>
      <c r="P71">
        <f t="shared" si="2"/>
        <v>5.3571428571428568</v>
      </c>
      <c r="Q71">
        <f t="shared" si="3"/>
        <v>89.285714285714292</v>
      </c>
      <c r="R71">
        <f t="shared" si="4"/>
        <v>3.373015873015873</v>
      </c>
      <c r="S71">
        <f t="shared" si="5"/>
        <v>8.9285714285714288</v>
      </c>
      <c r="T71">
        <f t="shared" si="6"/>
        <v>87.698412698412696</v>
      </c>
      <c r="U71">
        <f t="shared" si="7"/>
        <v>3.1746031746031744</v>
      </c>
      <c r="V71">
        <f t="shared" si="8"/>
        <v>9.1269841269841265</v>
      </c>
      <c r="W71">
        <f t="shared" si="9"/>
        <v>87.698412698412696</v>
      </c>
      <c r="X71">
        <f t="shared" si="10"/>
        <v>5.5555555555555554</v>
      </c>
      <c r="Y71">
        <f t="shared" si="11"/>
        <v>14.484126984126984</v>
      </c>
      <c r="Z71">
        <f t="shared" si="12"/>
        <v>79.960317460317455</v>
      </c>
    </row>
    <row r="72" spans="1:26" ht="16" thickBot="1" x14ac:dyDescent="0.25">
      <c r="A72" s="121">
        <v>2122</v>
      </c>
      <c r="B72" s="110" t="s">
        <v>540</v>
      </c>
      <c r="C72" s="113">
        <v>2</v>
      </c>
      <c r="D72" s="113">
        <v>22</v>
      </c>
      <c r="E72" s="113">
        <v>480</v>
      </c>
      <c r="F72" s="113">
        <v>5</v>
      </c>
      <c r="G72" s="113">
        <v>45</v>
      </c>
      <c r="H72" s="113">
        <v>454</v>
      </c>
      <c r="I72" s="113">
        <v>2</v>
      </c>
      <c r="J72" s="113">
        <v>38</v>
      </c>
      <c r="K72" s="113">
        <v>464</v>
      </c>
      <c r="L72" s="113">
        <v>7</v>
      </c>
      <c r="M72" s="113">
        <v>35</v>
      </c>
      <c r="N72" s="113">
        <v>462</v>
      </c>
      <c r="O72">
        <f t="shared" si="1"/>
        <v>0.3968253968253968</v>
      </c>
      <c r="P72">
        <f t="shared" si="2"/>
        <v>4.3650793650793647</v>
      </c>
      <c r="Q72">
        <f t="shared" si="3"/>
        <v>95.238095238095241</v>
      </c>
      <c r="R72">
        <f t="shared" si="4"/>
        <v>0.99206349206349209</v>
      </c>
      <c r="S72">
        <f t="shared" si="5"/>
        <v>8.9285714285714288</v>
      </c>
      <c r="T72">
        <f t="shared" si="6"/>
        <v>90.079365079365076</v>
      </c>
      <c r="U72">
        <f t="shared" si="7"/>
        <v>0.3968253968253968</v>
      </c>
      <c r="V72">
        <f t="shared" si="8"/>
        <v>7.5396825396825395</v>
      </c>
      <c r="W72">
        <f t="shared" si="9"/>
        <v>92.063492063492063</v>
      </c>
      <c r="X72">
        <f t="shared" si="10"/>
        <v>1.3888888888888888</v>
      </c>
      <c r="Y72">
        <f t="shared" si="11"/>
        <v>6.9444444444444446</v>
      </c>
      <c r="Z72">
        <f t="shared" si="12"/>
        <v>91.666666666666671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workbookViewId="0">
      <selection activeCell="A15" sqref="A15:D15"/>
    </sheetView>
  </sheetViews>
  <sheetFormatPr baseColWidth="10" defaultColWidth="11.5" defaultRowHeight="15" x14ac:dyDescent="0.2"/>
  <cols>
    <col min="3" max="3" width="12.5" bestFit="1" customWidth="1"/>
    <col min="4" max="4" width="16.5" bestFit="1" customWidth="1"/>
    <col min="5" max="5" width="13.5" bestFit="1" customWidth="1"/>
  </cols>
  <sheetData>
    <row r="1" spans="1:5" ht="16" thickBot="1" x14ac:dyDescent="0.25">
      <c r="A1" s="57" t="s">
        <v>35</v>
      </c>
      <c r="B1" s="58" t="s">
        <v>230</v>
      </c>
      <c r="C1" s="57" t="s">
        <v>227</v>
      </c>
      <c r="D1" s="57" t="s">
        <v>228</v>
      </c>
      <c r="E1" s="57" t="s">
        <v>229</v>
      </c>
    </row>
    <row r="2" spans="1:5" ht="16" thickBot="1" x14ac:dyDescent="0.25">
      <c r="A2" s="57" t="s">
        <v>37</v>
      </c>
      <c r="B2" s="58" t="s">
        <v>233</v>
      </c>
      <c r="C2" s="57" t="s">
        <v>231</v>
      </c>
      <c r="D2" s="57" t="s">
        <v>234</v>
      </c>
      <c r="E2" s="57"/>
    </row>
    <row r="9" spans="1:5" ht="16" thickBot="1" x14ac:dyDescent="0.25"/>
    <row r="10" spans="1:5" ht="16" thickBot="1" x14ac:dyDescent="0.25">
      <c r="A10" s="57" t="s">
        <v>237</v>
      </c>
      <c r="B10" s="57" t="s">
        <v>236</v>
      </c>
      <c r="C10" s="57" t="s">
        <v>238</v>
      </c>
      <c r="D10" s="57" t="s">
        <v>239</v>
      </c>
    </row>
    <row r="11" spans="1:5" ht="16" thickBot="1" x14ac:dyDescent="0.25">
      <c r="A11" s="57" t="s">
        <v>43</v>
      </c>
      <c r="B11" s="57" t="s">
        <v>240</v>
      </c>
      <c r="C11" s="57" t="s">
        <v>241</v>
      </c>
      <c r="D11" s="57" t="s">
        <v>242</v>
      </c>
    </row>
    <row r="12" spans="1:5" ht="16" thickBot="1" x14ac:dyDescent="0.25">
      <c r="A12" s="57" t="s">
        <v>45</v>
      </c>
      <c r="B12" s="57" t="s">
        <v>243</v>
      </c>
      <c r="C12" s="57" t="s">
        <v>244</v>
      </c>
      <c r="D12" s="57" t="s">
        <v>245</v>
      </c>
    </row>
    <row r="13" spans="1:5" ht="16" thickBot="1" x14ac:dyDescent="0.25">
      <c r="A13" s="57" t="s">
        <v>246</v>
      </c>
      <c r="B13" s="57" t="s">
        <v>247</v>
      </c>
      <c r="C13" s="57" t="s">
        <v>248</v>
      </c>
      <c r="D13" s="57" t="s">
        <v>249</v>
      </c>
    </row>
    <row r="14" spans="1:5" ht="16" thickBot="1" x14ac:dyDescent="0.25">
      <c r="A14" s="57" t="s">
        <v>250</v>
      </c>
      <c r="B14" s="57" t="s">
        <v>251</v>
      </c>
      <c r="C14" s="57" t="s">
        <v>252</v>
      </c>
      <c r="D14" s="57" t="s">
        <v>253</v>
      </c>
    </row>
    <row r="15" spans="1:5" ht="16" thickBot="1" x14ac:dyDescent="0.25">
      <c r="A15" s="57" t="s">
        <v>254</v>
      </c>
      <c r="B15" s="57" t="s">
        <v>255</v>
      </c>
      <c r="C15" s="57" t="s">
        <v>256</v>
      </c>
      <c r="D15" s="57" t="s">
        <v>257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BaseDatos</vt:lpstr>
      <vt:lpstr>%ACC</vt:lpstr>
      <vt:lpstr>RT</vt:lpstr>
      <vt:lpstr>IE</vt:lpstr>
      <vt:lpstr>Solo Pd-1</vt:lpstr>
      <vt:lpstr>SoloPd1</vt:lpstr>
      <vt:lpstr>CambiarAbreviaturas</vt:lpstr>
      <vt:lpstr>ACC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AERC</dc:creator>
  <cp:lastModifiedBy>Antonio Franco</cp:lastModifiedBy>
  <cp:revision/>
  <dcterms:created xsi:type="dcterms:W3CDTF">2008-07-04T16:36:42Z</dcterms:created>
  <dcterms:modified xsi:type="dcterms:W3CDTF">2023-09-12T04:10:02Z</dcterms:modified>
</cp:coreProperties>
</file>